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F&amp;O)'!$R$1:$R$358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2" i="6"/>
  <c r="M142" s="1"/>
  <c r="K141"/>
  <c r="M141" s="1"/>
  <c r="K140"/>
  <c r="M140" s="1"/>
  <c r="K145"/>
  <c r="M145" s="1"/>
  <c r="K144"/>
  <c r="M144" s="1"/>
  <c r="K143"/>
  <c r="M143" s="1"/>
  <c r="L111"/>
  <c r="K111"/>
  <c r="L57"/>
  <c r="K57"/>
  <c r="L110"/>
  <c r="K110"/>
  <c r="K133"/>
  <c r="M133" s="1"/>
  <c r="L54"/>
  <c r="K54"/>
  <c r="L50"/>
  <c r="K50"/>
  <c r="L104"/>
  <c r="K104"/>
  <c r="K138"/>
  <c r="M138" s="1"/>
  <c r="K139"/>
  <c r="M139" s="1"/>
  <c r="K137"/>
  <c r="M137" s="1"/>
  <c r="K135"/>
  <c r="M135" s="1"/>
  <c r="K136"/>
  <c r="M136" s="1"/>
  <c r="L109"/>
  <c r="K109"/>
  <c r="L98"/>
  <c r="K98"/>
  <c r="L106"/>
  <c r="K106"/>
  <c r="L51"/>
  <c r="K51"/>
  <c r="L18"/>
  <c r="K18"/>
  <c r="K134"/>
  <c r="M134" s="1"/>
  <c r="L101"/>
  <c r="K101"/>
  <c r="L108"/>
  <c r="K108"/>
  <c r="L107"/>
  <c r="K107"/>
  <c r="L105"/>
  <c r="K105"/>
  <c r="L94"/>
  <c r="K94"/>
  <c r="L96"/>
  <c r="K96"/>
  <c r="M102"/>
  <c r="L102"/>
  <c r="K103"/>
  <c r="K102"/>
  <c r="L99"/>
  <c r="K99"/>
  <c r="L97"/>
  <c r="K97"/>
  <c r="L100"/>
  <c r="K100"/>
  <c r="L10"/>
  <c r="K10"/>
  <c r="K132"/>
  <c r="M132" s="1"/>
  <c r="L92"/>
  <c r="K92"/>
  <c r="L93"/>
  <c r="K93"/>
  <c r="L53"/>
  <c r="K53"/>
  <c r="K52"/>
  <c r="L52"/>
  <c r="P20"/>
  <c r="L95"/>
  <c r="K95"/>
  <c r="L22"/>
  <c r="K22"/>
  <c r="L21"/>
  <c r="K21"/>
  <c r="L20"/>
  <c r="K20"/>
  <c r="L45"/>
  <c r="K45"/>
  <c r="L44"/>
  <c r="K44"/>
  <c r="L43"/>
  <c r="K43"/>
  <c r="K131"/>
  <c r="M131" s="1"/>
  <c r="K130"/>
  <c r="M130" s="1"/>
  <c r="K129"/>
  <c r="M129" s="1"/>
  <c r="L91"/>
  <c r="K91"/>
  <c r="L90"/>
  <c r="K90"/>
  <c r="L17"/>
  <c r="K17"/>
  <c r="L19"/>
  <c r="K19"/>
  <c r="L49"/>
  <c r="K49"/>
  <c r="L48"/>
  <c r="K48"/>
  <c r="L47"/>
  <c r="K47"/>
  <c r="L46"/>
  <c r="K46"/>
  <c r="L89"/>
  <c r="K89"/>
  <c r="L88"/>
  <c r="K88"/>
  <c r="L87"/>
  <c r="K87"/>
  <c r="L83"/>
  <c r="K83"/>
  <c r="L85"/>
  <c r="K85"/>
  <c r="L86"/>
  <c r="K86"/>
  <c r="L82"/>
  <c r="K82"/>
  <c r="K84"/>
  <c r="L84"/>
  <c r="K128"/>
  <c r="M128" s="1"/>
  <c r="L81"/>
  <c r="K81"/>
  <c r="L33"/>
  <c r="K33"/>
  <c r="L15"/>
  <c r="H15"/>
  <c r="M53" l="1"/>
  <c r="M105"/>
  <c r="M54"/>
  <c r="M45"/>
  <c r="M107"/>
  <c r="M111"/>
  <c r="M57"/>
  <c r="M110"/>
  <c r="M50"/>
  <c r="M51"/>
  <c r="M92"/>
  <c r="M99"/>
  <c r="M106"/>
  <c r="M104"/>
  <c r="M109"/>
  <c r="M98"/>
  <c r="M93"/>
  <c r="M49"/>
  <c r="M96"/>
  <c r="M18"/>
  <c r="M101"/>
  <c r="M108"/>
  <c r="M94"/>
  <c r="M10"/>
  <c r="M44"/>
  <c r="M20"/>
  <c r="M22"/>
  <c r="M86"/>
  <c r="M97"/>
  <c r="M100"/>
  <c r="M52"/>
  <c r="M83"/>
  <c r="M21"/>
  <c r="M17"/>
  <c r="M91"/>
  <c r="M33"/>
  <c r="M46"/>
  <c r="M48"/>
  <c r="M43"/>
  <c r="M95"/>
  <c r="M47"/>
  <c r="M85"/>
  <c r="M19"/>
  <c r="M88"/>
  <c r="M90"/>
  <c r="M89"/>
  <c r="M87"/>
  <c r="M84"/>
  <c r="M82"/>
  <c r="M81"/>
  <c r="L41"/>
  <c r="K41"/>
  <c r="L40"/>
  <c r="K40"/>
  <c r="L36"/>
  <c r="K36"/>
  <c r="L42"/>
  <c r="K42"/>
  <c r="K127"/>
  <c r="M127" s="1"/>
  <c r="K125"/>
  <c r="M125" s="1"/>
  <c r="L79"/>
  <c r="K79"/>
  <c r="L80"/>
  <c r="K80"/>
  <c r="M42" l="1"/>
  <c r="M36"/>
  <c r="M41"/>
  <c r="M40"/>
  <c r="M79"/>
  <c r="M80"/>
  <c r="K124"/>
  <c r="M124" s="1"/>
  <c r="L78"/>
  <c r="K78"/>
  <c r="L77"/>
  <c r="K77"/>
  <c r="L76"/>
  <c r="K76"/>
  <c r="L73"/>
  <c r="K73"/>
  <c r="L74"/>
  <c r="K74"/>
  <c r="L37"/>
  <c r="K37"/>
  <c r="L35"/>
  <c r="K35"/>
  <c r="L38"/>
  <c r="K38"/>
  <c r="L39"/>
  <c r="K39"/>
  <c r="L16"/>
  <c r="K16"/>
  <c r="L14"/>
  <c r="K14"/>
  <c r="L75"/>
  <c r="K75"/>
  <c r="M16" l="1"/>
  <c r="M37"/>
  <c r="M38"/>
  <c r="M39"/>
  <c r="M78"/>
  <c r="M35"/>
  <c r="M14"/>
  <c r="M77"/>
  <c r="M73"/>
  <c r="M74"/>
  <c r="M76"/>
  <c r="M75"/>
  <c r="K123" l="1"/>
  <c r="M123" s="1"/>
  <c r="L34" l="1"/>
  <c r="L12"/>
  <c r="K12"/>
  <c r="L13"/>
  <c r="K34"/>
  <c r="L69"/>
  <c r="K69"/>
  <c r="L72"/>
  <c r="K72"/>
  <c r="L71"/>
  <c r="K71"/>
  <c r="L70"/>
  <c r="K70"/>
  <c r="K122"/>
  <c r="M122" s="1"/>
  <c r="K126"/>
  <c r="M126" s="1"/>
  <c r="L153"/>
  <c r="L68"/>
  <c r="K68"/>
  <c r="L67"/>
  <c r="K67"/>
  <c r="K153"/>
  <c r="L11"/>
  <c r="K11"/>
  <c r="K15"/>
  <c r="K13"/>
  <c r="K121"/>
  <c r="M121" s="1"/>
  <c r="M12" l="1"/>
  <c r="M34"/>
  <c r="M68"/>
  <c r="M69"/>
  <c r="M67"/>
  <c r="M70"/>
  <c r="M71"/>
  <c r="M72"/>
  <c r="M153"/>
  <c r="M11"/>
  <c r="M15"/>
  <c r="M13"/>
  <c r="K346" l="1"/>
  <c r="L346" s="1"/>
  <c r="K335"/>
  <c r="L335" s="1"/>
  <c r="K325"/>
  <c r="L325" s="1"/>
  <c r="K341" l="1"/>
  <c r="L341" s="1"/>
  <c r="K342" l="1"/>
  <c r="L342" s="1"/>
  <c r="K339" l="1"/>
  <c r="L339" s="1"/>
  <c r="K318"/>
  <c r="L318" s="1"/>
  <c r="K338"/>
  <c r="L338" s="1"/>
  <c r="K337"/>
  <c r="L337" s="1"/>
  <c r="K336"/>
  <c r="L336" s="1"/>
  <c r="K333"/>
  <c r="L333" s="1"/>
  <c r="K332"/>
  <c r="L332" s="1"/>
  <c r="K331"/>
  <c r="L331" s="1"/>
  <c r="K330"/>
  <c r="L330" s="1"/>
  <c r="K329"/>
  <c r="L329" s="1"/>
  <c r="K328"/>
  <c r="L328" s="1"/>
  <c r="K327"/>
  <c r="L327" s="1"/>
  <c r="K326"/>
  <c r="L326" s="1"/>
  <c r="K324"/>
  <c r="L324" s="1"/>
  <c r="K323"/>
  <c r="L323" s="1"/>
  <c r="K322"/>
  <c r="L322" s="1"/>
  <c r="K321"/>
  <c r="L321" s="1"/>
  <c r="K320"/>
  <c r="L320" s="1"/>
  <c r="K319"/>
  <c r="L319" s="1"/>
  <c r="K317"/>
  <c r="L317" s="1"/>
  <c r="K316"/>
  <c r="L316" s="1"/>
  <c r="K315"/>
  <c r="L315" s="1"/>
  <c r="F314"/>
  <c r="K314" s="1"/>
  <c r="L314" s="1"/>
  <c r="K313"/>
  <c r="L313" s="1"/>
  <c r="K312"/>
  <c r="L312" s="1"/>
  <c r="K311"/>
  <c r="L311" s="1"/>
  <c r="K310"/>
  <c r="L310" s="1"/>
  <c r="K309"/>
  <c r="L309" s="1"/>
  <c r="F308"/>
  <c r="K308" s="1"/>
  <c r="L308" s="1"/>
  <c r="F307"/>
  <c r="K307" s="1"/>
  <c r="L307" s="1"/>
  <c r="K306"/>
  <c r="L306" s="1"/>
  <c r="F305"/>
  <c r="K305" s="1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89"/>
  <c r="L289" s="1"/>
  <c r="K287"/>
  <c r="L287" s="1"/>
  <c r="K286"/>
  <c r="L286" s="1"/>
  <c r="F285"/>
  <c r="K285" s="1"/>
  <c r="L285" s="1"/>
  <c r="K284"/>
  <c r="L284" s="1"/>
  <c r="K281"/>
  <c r="L281" s="1"/>
  <c r="K280"/>
  <c r="L280" s="1"/>
  <c r="K279"/>
  <c r="L279" s="1"/>
  <c r="K276"/>
  <c r="L276" s="1"/>
  <c r="K275"/>
  <c r="L275" s="1"/>
  <c r="K274"/>
  <c r="L274" s="1"/>
  <c r="K273"/>
  <c r="L273" s="1"/>
  <c r="K272"/>
  <c r="L272" s="1"/>
  <c r="K271"/>
  <c r="L271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7"/>
  <c r="L257" s="1"/>
  <c r="K255"/>
  <c r="L255" s="1"/>
  <c r="K253"/>
  <c r="L253" s="1"/>
  <c r="K252"/>
  <c r="L252" s="1"/>
  <c r="K251"/>
  <c r="L251" s="1"/>
  <c r="K249"/>
  <c r="L249" s="1"/>
  <c r="K248"/>
  <c r="L248" s="1"/>
  <c r="K247"/>
  <c r="L247" s="1"/>
  <c r="K246"/>
  <c r="K245"/>
  <c r="L245" s="1"/>
  <c r="K244"/>
  <c r="L244" s="1"/>
  <c r="K242"/>
  <c r="L242" s="1"/>
  <c r="K241"/>
  <c r="L241" s="1"/>
  <c r="K240"/>
  <c r="L240" s="1"/>
  <c r="K239"/>
  <c r="L239" s="1"/>
  <c r="K238"/>
  <c r="L238" s="1"/>
  <c r="F237"/>
  <c r="K237" s="1"/>
  <c r="L237" s="1"/>
  <c r="H236"/>
  <c r="K236" s="1"/>
  <c r="L236" s="1"/>
  <c r="K233"/>
  <c r="L233" s="1"/>
  <c r="K232"/>
  <c r="L232" s="1"/>
  <c r="K231"/>
  <c r="L231" s="1"/>
  <c r="K230"/>
  <c r="L230" s="1"/>
  <c r="K229"/>
  <c r="L229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H202"/>
  <c r="K202" s="1"/>
  <c r="L202" s="1"/>
  <c r="F201"/>
  <c r="K201" s="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M7"/>
  <c r="D7" i="5"/>
  <c r="K6" i="4"/>
  <c r="K6" i="3"/>
  <c r="L6" i="2"/>
</calcChain>
</file>

<file path=xl/sharedStrings.xml><?xml version="1.0" encoding="utf-8"?>
<sst xmlns="http://schemas.openxmlformats.org/spreadsheetml/2006/main" count="3487" uniqueCount="1279">
  <si>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</si>
  <si>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</si>
  <si>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</si>
  <si>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</si>
  <si>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</si>
  <si>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</si>
  <si>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</si>
  <si>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</si>
  <si>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</si>
  <si>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</si>
  <si>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</si>
  <si>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</si>
  <si>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</si>
  <si>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</si>
  <si>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</si>
  <si>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</si>
  <si>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</si>
  <si>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</si>
  <si>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</si>
  <si>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</si>
  <si>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</si>
  <si>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</si>
  <si>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</si>
  <si>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</si>
  <si>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</si>
  <si>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</si>
  <si>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</si>
  <si>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</si>
  <si>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</si>
  <si>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</si>
  <si>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</si>
  <si>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</si>
  <si>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</si>
  <si>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</si>
  <si>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</si>
  <si>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</si>
  <si>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</si>
  <si>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</si>
  <si>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</si>
  <si>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</si>
  <si>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</si>
  <si>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</si>
  <si>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</si>
  <si>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</si>
  <si>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</si>
  <si>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</si>
  <si>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</si>
  <si>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</si>
  <si>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</si>
  <si>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</si>
  <si>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</si>
  <si>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</si>
  <si>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</si>
  <si>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</si>
  <si>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</si>
  <si>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</si>
  <si>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</si>
  <si>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</si>
  <si>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</si>
  <si>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</si>
  <si>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</si>
  <si>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</si>
  <si>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</si>
  <si>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</si>
  <si>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</si>
  <si>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</si>
  <si>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</si>
  <si>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</si>
  <si>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</si>
  <si>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</si>
  <si>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</si>
  <si>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</si>
  <si>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</si>
  <si>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</si>
  <si>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</si>
  <si>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</si>
  <si>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</si>
  <si>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</si>
  <si>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</si>
  <si>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</si>
  <si>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</si>
  <si>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</si>
  <si>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</si>
  <si>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</si>
  <si>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</si>
  <si>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</si>
  <si>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</si>
  <si>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</si>
  <si>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</si>
  <si>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</si>
  <si>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</si>
  <si>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</si>
  <si>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</si>
  <si>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</si>
  <si>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</si>
  <si>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</si>
  <si>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</si>
  <si>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</si>
  <si>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</si>
  <si>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</si>
  <si>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</si>
  <si>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</si>
  <si>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</si>
  <si>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</si>
  <si>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</si>
  <si>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</si>
  <si>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</si>
  <si>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</si>
  <si>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</si>
  <si>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</si>
  <si>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</si>
  <si>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</si>
  <si>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</si>
  <si>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</si>
  <si>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</si>
  <si>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</si>
  <si>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</si>
  <si>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</si>
  <si>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</si>
  <si>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</si>
  <si>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</si>
  <si>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</si>
  <si>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</si>
  <si>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</si>
  <si>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</si>
  <si>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</si>
  <si>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</si>
  <si>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</si>
  <si>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</si>
  <si>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</si>
  <si>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</si>
  <si>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</si>
  <si>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</si>
  <si>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</si>
  <si>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</si>
  <si>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</si>
  <si>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</si>
  <si>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</si>
  <si>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</si>
  <si>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</si>
  <si>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</si>
  <si>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</si>
  <si>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</si>
  <si>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</si>
  <si>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</si>
  <si>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</si>
  <si>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</si>
  <si>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</si>
  <si>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</si>
  <si>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</si>
  <si>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</si>
  <si>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</si>
  <si>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</si>
  <si>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</si>
  <si>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</si>
  <si>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</si>
  <si>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</si>
  <si>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</si>
  <si>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</si>
  <si>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</si>
  <si>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</si>
  <si>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</si>
  <si>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</si>
  <si>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</si>
  <si>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</si>
  <si>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</si>
  <si>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</si>
  <si>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</si>
  <si>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</si>
  <si>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</si>
  <si>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</si>
  <si>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</si>
  <si>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</si>
  <si>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</si>
  <si>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</si>
  <si>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</si>
  <si>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</si>
  <si>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</si>
  <si>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</si>
  <si>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</si>
  <si>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</si>
  <si>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</si>
  <si>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</si>
  <si>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</si>
  <si>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</si>
  <si>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</si>
  <si>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</si>
  <si>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</si>
  <si>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</si>
  <si>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</si>
  <si>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</si>
  <si>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</si>
  <si>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</si>
  <si>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</si>
  <si>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</si>
  <si>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</si>
  <si>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</si>
  <si>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</si>
  <si>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</si>
  <si>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</si>
  <si>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</si>
  <si>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</si>
  <si>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</si>
  <si>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</si>
  <si>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</si>
  <si>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</si>
  <si>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</si>
  <si>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</si>
  <si>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</si>
  <si>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</si>
  <si>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</si>
  <si>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</si>
  <si>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</si>
  <si>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</si>
  <si>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</si>
  <si>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</si>
  <si>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</si>
  <si>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</si>
  <si>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</si>
  <si>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</si>
  <si>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</si>
  <si>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</si>
  <si>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</si>
  <si>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</si>
  <si>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</si>
  <si>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</si>
  <si>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</si>
  <si>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</si>
  <si>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</si>
  <si>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</si>
  <si>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</si>
  <si>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</si>
  <si>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</si>
  <si>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</si>
  <si>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</si>
  <si>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</si>
  <si>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</si>
  <si>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</si>
  <si>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</si>
  <si>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</si>
  <si>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</si>
  <si>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</si>
  <si>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</si>
  <si>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</si>
  <si>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</si>
  <si>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</si>
  <si>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</si>
  <si>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</si>
  <si>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</si>
  <si>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</si>
  <si>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</si>
  <si>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</si>
  <si>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</si>
  <si>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</si>
  <si>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</si>
  <si>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</si>
  <si>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</si>
  <si>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</si>
  <si>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</si>
  <si>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</si>
  <si>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</si>
  <si>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</si>
  <si>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</si>
  <si>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</si>
  <si>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</si>
  <si>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</si>
  <si>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</si>
  <si>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</si>
  <si>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</si>
  <si>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</si>
  <si>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</si>
  <si>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</si>
  <si>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</si>
  <si>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</si>
  <si>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</si>
  <si>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</si>
  <si>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</si>
  <si>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</si>
  <si>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</si>
  <si>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</si>
  <si>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</si>
  <si>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</si>
  <si>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</si>
  <si>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</si>
  <si>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</si>
  <si>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</si>
  <si>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</si>
  <si>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</si>
  <si>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</si>
  <si>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</si>
  <si>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</si>
  <si>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</si>
  <si>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</si>
  <si>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</si>
  <si>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</si>
  <si>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</si>
  <si>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</si>
  <si>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</si>
  <si>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</si>
  <si>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</si>
  <si>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</si>
  <si>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</si>
  <si>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</si>
  <si>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</si>
  <si>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</si>
  <si>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</si>
  <si>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</si>
  <si>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</si>
  <si>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</si>
  <si>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</si>
  <si>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</si>
  <si>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</si>
  <si>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</si>
  <si>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</si>
  <si>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</si>
  <si>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</si>
  <si>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</si>
  <si>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</si>
  <si>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</si>
  <si>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</si>
  <si>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</si>
  <si>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</si>
  <si>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</si>
  <si>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</si>
  <si>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</si>
  <si>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</si>
  <si>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</si>
  <si>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</si>
  <si>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</si>
  <si>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</si>
  <si>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</si>
  <si>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</si>
  <si>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</si>
  <si>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</si>
  <si>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</si>
  <si>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</si>
  <si>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</si>
  <si>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</si>
  <si>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</si>
  <si>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</si>
  <si>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</si>
  <si>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</si>
  <si>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</si>
  <si>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</si>
  <si>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</si>
  <si>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</si>
  <si>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</si>
  <si>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</si>
  <si>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</si>
  <si>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</si>
  <si>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</si>
  <si>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</si>
  <si>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</si>
  <si>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</si>
  <si>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</si>
  <si>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</si>
  <si>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</si>
  <si>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</si>
  <si>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</si>
  <si>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</si>
  <si>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</si>
  <si>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</si>
  <si>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</si>
  <si>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</si>
  <si>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</si>
  <si>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</si>
  <si>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</si>
  <si>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</si>
  <si>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</si>
  <si>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</si>
  <si>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</si>
  <si>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</si>
  <si>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</si>
  <si>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</si>
  <si>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</si>
  <si>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</si>
  <si>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</si>
  <si>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</si>
  <si>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</si>
  <si>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</si>
  <si>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</si>
  <si>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</si>
  <si>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</si>
  <si>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</si>
  <si>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</si>
  <si>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</si>
  <si>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</si>
  <si>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</si>
  <si>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</si>
  <si>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</si>
  <si>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</si>
  <si>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</si>
  <si>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</si>
  <si>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</si>
  <si>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</si>
  <si>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</si>
  <si>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</si>
  <si>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</si>
  <si>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</si>
  <si>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</si>
  <si>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</si>
  <si>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</si>
  <si>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</si>
  <si>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</si>
  <si>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</si>
  <si>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</si>
  <si>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</si>
  <si>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</si>
  <si>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</si>
  <si>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</si>
  <si>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</si>
  <si>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</si>
  <si>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</si>
  <si>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</si>
  <si>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</si>
  <si>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</si>
  <si>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</si>
  <si>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</si>
  <si>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</si>
  <si>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</si>
  <si>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</si>
  <si>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</si>
  <si>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</si>
  <si>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</si>
  <si>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</si>
  <si>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</si>
  <si>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</si>
  <si>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</si>
  <si>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</si>
  <si>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</si>
  <si>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</si>
  <si>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</si>
  <si>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</si>
  <si>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</si>
  <si>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</si>
  <si>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</si>
  <si>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</si>
  <si>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</si>
  <si>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</si>
  <si>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</si>
  <si>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</si>
  <si>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</si>
  <si>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</si>
  <si>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</si>
  <si>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</si>
  <si>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</si>
  <si>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</si>
  <si>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</si>
  <si>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</si>
  <si>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</si>
  <si>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</si>
  <si>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</si>
  <si>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</si>
  <si>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</si>
  <si>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</si>
  <si>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</si>
  <si>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</si>
  <si>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</si>
  <si>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</si>
  <si>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</si>
  <si>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</si>
  <si>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</si>
  <si>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</si>
  <si>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</si>
  <si>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</si>
  <si>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</si>
  <si>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</si>
  <si>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</si>
  <si>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</si>
  <si>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</si>
  <si>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</si>
  <si>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</si>
  <si>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</si>
  <si>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</si>
  <si>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</si>
  <si>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</si>
  <si>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</si>
  <si>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</si>
  <si>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</si>
  <si>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</si>
  <si>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</si>
  <si>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</si>
  <si>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</si>
  <si>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</si>
  <si>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</si>
  <si>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</si>
  <si>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</si>
  <si>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</si>
  <si>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</si>
  <si>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</si>
  <si>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</si>
  <si>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</si>
  <si>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</si>
  <si>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</si>
  <si>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</si>
  <si>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</si>
  <si>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</si>
  <si>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</si>
  <si>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</si>
  <si>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</si>
  <si>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</si>
  <si>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</si>
  <si>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</si>
  <si>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</si>
  <si>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</si>
  <si>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</si>
  <si>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</si>
  <si>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</si>
  <si>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</si>
  <si>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</si>
  <si>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</si>
  <si>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</si>
  <si>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</si>
  <si>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</si>
  <si>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</si>
  <si>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</si>
  <si>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</si>
  <si>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</si>
  <si>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</si>
  <si>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</si>
  <si>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</si>
  <si>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</si>
  <si>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</si>
  <si>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</si>
  <si>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</si>
  <si>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</si>
  <si>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</si>
  <si>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</si>
  <si>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</si>
  <si>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</si>
  <si>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</si>
  <si>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</si>
  <si>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</si>
  <si>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</si>
  <si>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</si>
  <si>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</si>
  <si>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</si>
  <si>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</si>
  <si>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</si>
  <si>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</si>
  <si>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</si>
  <si>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</si>
  <si>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</si>
  <si>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</si>
  <si>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</si>
  <si>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</si>
  <si>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</si>
  <si>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</si>
  <si>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</si>
  <si>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</si>
  <si>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</si>
  <si>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</si>
  <si>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</si>
  <si>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</si>
  <si>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</si>
  <si>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</si>
  <si>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</si>
  <si>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</si>
  <si>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</si>
  <si>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</si>
  <si>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</si>
  <si>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</si>
  <si>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</si>
  <si>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</si>
  <si>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</si>
  <si>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</si>
  <si>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</si>
  <si>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</si>
  <si>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</si>
  <si>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</si>
  <si>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</si>
  <si>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</si>
  <si>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</si>
  <si>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</si>
  <si>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</si>
  <si>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</si>
  <si>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</si>
  <si>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</si>
  <si>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</si>
  <si>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</si>
  <si>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</si>
  <si>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</si>
  <si>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</si>
  <si>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</si>
  <si>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</si>
  <si>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</si>
  <si>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</si>
  <si>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</si>
  <si>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</si>
  <si>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</si>
  <si>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</si>
  <si>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</si>
  <si>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</si>
  <si>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</si>
  <si>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</si>
  <si>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</si>
  <si>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</si>
  <si>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</si>
  <si>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</si>
  <si>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</si>
  <si>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</si>
  <si>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</si>
  <si>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</si>
  <si>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</si>
  <si>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</si>
  <si>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</si>
  <si>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</si>
  <si>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</si>
  <si>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</si>
  <si>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</si>
  <si>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</si>
  <si>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</si>
  <si>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</si>
  <si>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</si>
  <si>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</si>
  <si>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</si>
  <si>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</si>
  <si>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</si>
  <si>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</si>
  <si>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</si>
  <si>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</si>
  <si>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</si>
  <si>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</si>
  <si>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</si>
  <si>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</si>
  <si>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</si>
  <si>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</si>
  <si>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</si>
  <si>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</si>
  <si>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</si>
  <si>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</si>
  <si>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</si>
  <si>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</si>
  <si>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</si>
  <si>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</si>
  <si>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</si>
  <si>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</si>
  <si>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</si>
  <si>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</si>
  <si>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</si>
  <si>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</si>
  <si>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</si>
  <si>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</si>
  <si>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</si>
  <si>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</si>
  <si>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</si>
  <si>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</si>
  <si>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</si>
  <si>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</si>
  <si>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</si>
  <si>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</si>
  <si>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</si>
  <si>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</si>
  <si>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</si>
  <si>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</si>
  <si>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</si>
  <si>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</si>
  <si>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</si>
  <si>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</si>
  <si>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</si>
  <si>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</si>
  <si>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</si>
  <si>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</si>
  <si>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</si>
  <si>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</si>
  <si>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</si>
  <si>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</si>
  <si>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</si>
  <si>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</si>
  <si>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</si>
  <si>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</si>
  <si>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</si>
  <si>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</si>
  <si>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</si>
  <si>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</si>
  <si>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</si>
  <si>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</si>
  <si>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</si>
  <si>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</si>
  <si>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</si>
  <si>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</si>
  <si>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</si>
  <si>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</si>
  <si>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</si>
  <si>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</si>
  <si>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</si>
  <si>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</si>
  <si>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</si>
  <si>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</si>
  <si>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</si>
  <si>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</si>
  <si>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</si>
  <si>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</si>
  <si>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</si>
  <si>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</si>
  <si>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</si>
  <si>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</si>
  <si>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</si>
  <si>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</si>
  <si>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</si>
  <si>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</si>
  <si>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</si>
  <si>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</si>
  <si>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</si>
  <si>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</si>
  <si>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</si>
  <si>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</si>
  <si>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</si>
  <si>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</si>
  <si>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</si>
  <si>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</si>
  <si>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</si>
  <si>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</si>
  <si>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</si>
  <si>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</si>
  <si>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</si>
  <si>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</si>
  <si>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</si>
  <si>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</si>
  <si>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</si>
  <si>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</si>
  <si>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</si>
  <si>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</si>
  <si>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</si>
  <si>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</si>
  <si>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</si>
  <si>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</si>
  <si>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</si>
  <si>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</si>
  <si>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</si>
  <si>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</si>
  <si>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</si>
  <si>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</si>
  <si>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</si>
  <si>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</si>
  <si>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</si>
  <si>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</si>
  <si>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</si>
  <si>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</si>
  <si>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</si>
  <si>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</si>
  <si>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</si>
  <si>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</si>
  <si>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</si>
  <si>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</si>
  <si>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</si>
  <si>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</si>
  <si>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</si>
  <si>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</si>
  <si>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</si>
  <si>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</si>
  <si>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</si>
  <si>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</si>
  <si>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</si>
  <si>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</si>
  <si>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</si>
  <si>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</si>
  <si>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</si>
  <si>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</si>
  <si>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</si>
  <si>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</si>
  <si>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</si>
  <si>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</si>
  <si>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</si>
  <si>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</si>
  <si>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</si>
  <si>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</si>
  <si>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</si>
  <si>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</si>
  <si>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</si>
  <si>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</si>
  <si>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</si>
  <si>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</si>
  <si>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</si>
  <si>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</si>
  <si>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</si>
  <si>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</si>
  <si>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</si>
  <si>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</si>
  <si>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</si>
  <si>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</si>
  <si>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</si>
  <si>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</si>
  <si>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</si>
  <si>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</si>
  <si>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</si>
  <si>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</si>
  <si>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</si>
  <si>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</si>
  <si>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</si>
  <si>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</si>
  <si>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</si>
  <si>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</si>
  <si>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</si>
  <si>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</si>
  <si>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</si>
  <si>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</si>
  <si>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</si>
  <si>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</si>
  <si>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</si>
  <si>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</si>
  <si>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</si>
  <si>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</si>
  <si>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</si>
  <si>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</si>
  <si>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</si>
  <si>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</si>
  <si>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</si>
  <si>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</si>
  <si>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</si>
  <si>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</si>
  <si>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</si>
  <si>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</si>
  <si>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</si>
  <si>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</si>
  <si>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</si>
  <si>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</si>
  <si>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</si>
  <si>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</si>
  <si>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</si>
  <si>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</si>
  <si>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</si>
  <si>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</si>
  <si>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</si>
  <si>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</si>
  <si>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</si>
  <si>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</si>
  <si>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</si>
  <si>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</si>
  <si>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</si>
  <si>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</si>
  <si>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</si>
  <si>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</si>
  <si>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</si>
  <si>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</si>
  <si>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</si>
  <si>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</si>
  <si>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</si>
  <si>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</si>
  <si>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</si>
  <si>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</si>
  <si>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</si>
  <si>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</si>
  <si>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</si>
  <si>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</si>
  <si>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</si>
  <si>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</si>
  <si>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</si>
  <si>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</si>
  <si>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</si>
  <si>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</si>
  <si>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</si>
  <si>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</si>
  <si>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</si>
  <si>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1250-1300</t>
  </si>
  <si>
    <t>1150-1200</t>
  </si>
  <si>
    <t>Profit of Rs.100/-</t>
  </si>
  <si>
    <t>Profit of Rs.82.5/-</t>
  </si>
  <si>
    <t>MIDCPNIFTY</t>
  </si>
  <si>
    <t>140-160</t>
  </si>
  <si>
    <t>230-240</t>
  </si>
  <si>
    <t>Profit of Rs.25.5/-</t>
  </si>
  <si>
    <t>920-960</t>
  </si>
  <si>
    <t>630-640</t>
  </si>
  <si>
    <t>Profit of Rs.11.5/-</t>
  </si>
  <si>
    <t>Part profiit of Rs.460/-</t>
  </si>
  <si>
    <t>70-90</t>
  </si>
  <si>
    <t>1245-1265</t>
  </si>
  <si>
    <t>BHARATFORG MAR FUT</t>
  </si>
  <si>
    <t>HDFCBANK MAR FUT</t>
  </si>
  <si>
    <t>160-170</t>
  </si>
  <si>
    <t>2500-2600</t>
  </si>
  <si>
    <t>750-780</t>
  </si>
  <si>
    <t>1000-1050</t>
  </si>
  <si>
    <t>SIEMENS MAR FUT</t>
  </si>
  <si>
    <t>1470-1480</t>
  </si>
  <si>
    <t>2400-2450</t>
  </si>
  <si>
    <t>1880-1920</t>
  </si>
  <si>
    <t>Loss of Rs.22/-</t>
  </si>
  <si>
    <t>680-695</t>
  </si>
  <si>
    <t>INFY MAR FUT</t>
  </si>
  <si>
    <t>1750-1780</t>
  </si>
  <si>
    <t>RELIANCE 2420 CE MAR</t>
  </si>
  <si>
    <t>NIFTY 16750 CE 03-MAR</t>
  </si>
  <si>
    <t>150-200</t>
  </si>
  <si>
    <t>SRF  MAR FUT</t>
  </si>
  <si>
    <t>GSPL MAR FUT</t>
  </si>
  <si>
    <t>290-295</t>
  </si>
  <si>
    <t>2380-2420</t>
  </si>
  <si>
    <t>740-780</t>
  </si>
  <si>
    <t xml:space="preserve">JSWSTEEL </t>
  </si>
  <si>
    <t>680-690</t>
  </si>
  <si>
    <t>ASIANPAINT 3100 CE MAR</t>
  </si>
  <si>
    <t>PCBL</t>
  </si>
  <si>
    <t>RBA</t>
  </si>
  <si>
    <t>SONACOMS</t>
  </si>
  <si>
    <t>Retail Research Technical Calls &amp; Fundamental Performance Report for the month of Mar-2022</t>
  </si>
  <si>
    <t>2150-2250</t>
  </si>
  <si>
    <t>430-440</t>
  </si>
  <si>
    <t>3550-3600</t>
  </si>
  <si>
    <t>1850-1900</t>
  </si>
  <si>
    <t>INFY 1740 CE MAR</t>
  </si>
  <si>
    <t>60-75</t>
  </si>
  <si>
    <t>80-90</t>
  </si>
  <si>
    <t xml:space="preserve">SRF  MAR FUT </t>
  </si>
  <si>
    <t>NIFTY 16500 CE 03-MAR</t>
  </si>
  <si>
    <t>80-100</t>
  </si>
  <si>
    <t>Profit of Rs.19.5/-</t>
  </si>
  <si>
    <t>285-295</t>
  </si>
  <si>
    <t>Profit of Rs.6/-</t>
  </si>
  <si>
    <t>Profit of Rs.27.5/-</t>
  </si>
  <si>
    <t>Loss of Rs.17/-</t>
  </si>
  <si>
    <t>Profit of Rs.45/-</t>
  </si>
  <si>
    <t>Profit of Rs.5/-</t>
  </si>
  <si>
    <t>Profit of Rs.19/-</t>
  </si>
  <si>
    <t>Loss of Rs.49.5/-</t>
  </si>
  <si>
    <t>Profit of Rs.63.5/-</t>
  </si>
  <si>
    <t>Profit of Rs.8/-</t>
  </si>
  <si>
    <t>Loss of Rs.36/-</t>
  </si>
  <si>
    <t>SBIN MAR FUT</t>
  </si>
  <si>
    <t>470-480</t>
  </si>
  <si>
    <t>MPHASIS MAR FUT</t>
  </si>
  <si>
    <t>3200-3250</t>
  </si>
  <si>
    <t>TECHM MAR FUT</t>
  </si>
  <si>
    <t>1450-1470</t>
  </si>
  <si>
    <t>Loss of Rs.130/-</t>
  </si>
  <si>
    <t>Loss of Rs.65/-</t>
  </si>
  <si>
    <t>380-385</t>
  </si>
  <si>
    <t>300-310</t>
  </si>
  <si>
    <t>Profit of Rs.7/-</t>
  </si>
  <si>
    <t>Loss of Rs.10/-</t>
  </si>
  <si>
    <t>Loss of Rs.45/-</t>
  </si>
  <si>
    <t>Loss of Rs.13/-</t>
  </si>
  <si>
    <t>HDFC 2300 CE MAR</t>
  </si>
  <si>
    <t>2370-2430</t>
  </si>
  <si>
    <t>Loss of Rs.37.5/-</t>
  </si>
  <si>
    <t>Profit of Rs.33/-</t>
  </si>
  <si>
    <t>Profit of Rs.14.5/-</t>
  </si>
  <si>
    <t>Profit of Rs.7.5/-</t>
  </si>
  <si>
    <t>1800-1820</t>
  </si>
  <si>
    <t>6900-7000</t>
  </si>
  <si>
    <t xml:space="preserve">BAJFINANCE </t>
  </si>
  <si>
    <t>1140-1200</t>
  </si>
  <si>
    <t>2450-2550</t>
  </si>
  <si>
    <t xml:space="preserve"> HCLTECH MAR FUT </t>
  </si>
  <si>
    <t>1160-1175</t>
  </si>
  <si>
    <t>Profit of Rs.14/-</t>
  </si>
  <si>
    <t>180-185</t>
  </si>
  <si>
    <t>Loss of Rs.47/-</t>
  </si>
  <si>
    <t>Loss of Rs.20/-</t>
  </si>
  <si>
    <t>1570-1600</t>
  </si>
  <si>
    <t>Profit of Rs.17.5/-</t>
  </si>
  <si>
    <t>Loss of Rs.55/-</t>
  </si>
  <si>
    <t>Loss of Rs.160/-</t>
  </si>
  <si>
    <t>Loss of Rs.115/-</t>
  </si>
  <si>
    <t>ZYDUSLIFE</t>
  </si>
  <si>
    <t>Loss of Rs.8.25/-</t>
  </si>
  <si>
    <t>Profit of Rs.49.5/-</t>
  </si>
  <si>
    <t>COLPAL MAR FUT</t>
  </si>
  <si>
    <t>APOLLOTYRE MAR FUT</t>
  </si>
  <si>
    <t>1440-1470</t>
  </si>
  <si>
    <t>HDFC MAR FUT</t>
  </si>
  <si>
    <t>2160-2200</t>
  </si>
  <si>
    <t>Loss of Rs.5.5/-</t>
  </si>
  <si>
    <t>365-370</t>
  </si>
  <si>
    <t>INFY 1760 CE MAR</t>
  </si>
  <si>
    <t>65-75</t>
  </si>
  <si>
    <t>RELIANCE 2300 CE MAR</t>
  </si>
  <si>
    <t>AMBUJACEM MAR FUT</t>
  </si>
  <si>
    <t>285-290</t>
  </si>
  <si>
    <t>690-700</t>
  </si>
  <si>
    <t>275-285</t>
  </si>
  <si>
    <t>M&amp;M MAR FUT</t>
  </si>
  <si>
    <t>720-730</t>
  </si>
  <si>
    <t>3270-3350</t>
  </si>
  <si>
    <t>TRENT MAR FUT</t>
  </si>
  <si>
    <t>Profit of Rs.5.5/-</t>
  </si>
  <si>
    <t>1070-1090</t>
  </si>
  <si>
    <t>Profit of Rs.24/-</t>
  </si>
  <si>
    <t>1090-1110</t>
  </si>
  <si>
    <t>ALPHA LEON ENTERPRISES LLP</t>
  </si>
  <si>
    <t>1180-1200</t>
  </si>
  <si>
    <t>2280-2300</t>
  </si>
  <si>
    <t>Profit of Rs.21.5/-</t>
  </si>
  <si>
    <t>Profit of Rs.65/-</t>
  </si>
  <si>
    <t>295-300</t>
  </si>
  <si>
    <t>460-465</t>
  </si>
  <si>
    <t>Profit of Rs.62.5/-</t>
  </si>
  <si>
    <t>275-280</t>
  </si>
  <si>
    <t>COFORGE MAR FUT</t>
  </si>
  <si>
    <t>4850-4950</t>
  </si>
  <si>
    <t>Profit of Rs.10.5/-</t>
  </si>
  <si>
    <t>790-820</t>
  </si>
  <si>
    <t>Loss of Rs.85/-</t>
  </si>
  <si>
    <t>HCLTECH MAR FUT</t>
  </si>
  <si>
    <t>NIFTY 16700 PE 10-MAR</t>
  </si>
  <si>
    <t>90-110</t>
  </si>
  <si>
    <t>2080-2120</t>
  </si>
  <si>
    <t>158-160</t>
  </si>
  <si>
    <t xml:space="preserve">HINDCOPPER MAR FUT </t>
  </si>
  <si>
    <t>130-132</t>
  </si>
  <si>
    <t>VEDL MAR FUT</t>
  </si>
  <si>
    <t>382-387</t>
  </si>
  <si>
    <t>PIDILITIND MAR FUT</t>
  </si>
  <si>
    <t>NIFTY 16500 CE 10 MAR</t>
  </si>
  <si>
    <t>Profit of Rs.20/-</t>
  </si>
  <si>
    <t>Profit of Rs.23/-</t>
  </si>
  <si>
    <t>Part profit of Rs.7/-</t>
  </si>
  <si>
    <t>Profit of Rs.4/-</t>
  </si>
  <si>
    <t>N</t>
  </si>
  <si>
    <t>Profit of Rs.130/-</t>
  </si>
  <si>
    <t>Sell</t>
  </si>
  <si>
    <t>580-570</t>
  </si>
  <si>
    <t>Profit of Rs.12.5/-</t>
  </si>
  <si>
    <t>222-225</t>
  </si>
  <si>
    <t>Profit of Rs.0.5/-</t>
  </si>
  <si>
    <t>Profit of Rs.2.75/-</t>
  </si>
  <si>
    <t>HDFC 2200 PE MAR</t>
  </si>
  <si>
    <t>Profit of Rs.6.5/-</t>
  </si>
  <si>
    <t xml:space="preserve">SRF MAR FUT </t>
  </si>
  <si>
    <t>2300-2340</t>
  </si>
  <si>
    <t>Part profit of Rs.45/-</t>
  </si>
  <si>
    <t>COROMANDEL MAR FUT</t>
  </si>
  <si>
    <t>810-820</t>
  </si>
  <si>
    <t>209.5-210.5</t>
  </si>
  <si>
    <t>218-222</t>
  </si>
  <si>
    <t>Profit of Rs.12/-</t>
  </si>
  <si>
    <t>HINDCOPPER MAR FUT</t>
  </si>
  <si>
    <t>126-129</t>
  </si>
  <si>
    <t>NIFTY MAR FUT</t>
  </si>
  <si>
    <t>16500-16400</t>
  </si>
  <si>
    <t>HDFCAMC MAR FUT</t>
  </si>
  <si>
    <t>2210-2260</t>
  </si>
  <si>
    <t>NIFTY 16500 PE 17-MAR</t>
  </si>
  <si>
    <t>Loss of Rs.15/-</t>
  </si>
  <si>
    <t>Loss of Rs.99/-</t>
  </si>
  <si>
    <t>BMETRICS</t>
  </si>
  <si>
    <t>Bombay Metrics S C Ltd</t>
  </si>
  <si>
    <t>AVIRAT ENTERPRISE</t>
  </si>
  <si>
    <t>SUPREMEENG</t>
  </si>
  <si>
    <t>Supreme Engineering Ltd</t>
  </si>
  <si>
    <t>Profit of Rs.35/-</t>
  </si>
  <si>
    <t>AARTIIND MAR FUT</t>
  </si>
  <si>
    <t>895-905</t>
  </si>
  <si>
    <t>LT MAR FUT</t>
  </si>
  <si>
    <t>1780-1800</t>
  </si>
  <si>
    <t>IEX MAR FUT</t>
  </si>
  <si>
    <t>226-228</t>
  </si>
  <si>
    <t>16800-16850</t>
  </si>
  <si>
    <t>Profit of Rs.50/-</t>
  </si>
  <si>
    <t>HDFCBANK 1460 CE MAR</t>
  </si>
  <si>
    <t>Loss of Rs.3.25/-</t>
  </si>
  <si>
    <t>Loss of Rs.2.75/-</t>
  </si>
  <si>
    <t>35-45</t>
  </si>
  <si>
    <t xml:space="preserve"> NIFTY 16800 CE 17-MAR</t>
  </si>
  <si>
    <t>150-180</t>
  </si>
  <si>
    <t>1580-1590</t>
  </si>
  <si>
    <t>1650-1700</t>
  </si>
  <si>
    <t>Profit of Rs.38.5/-</t>
  </si>
  <si>
    <t>RGRL</t>
  </si>
  <si>
    <t>INVENTURE</t>
  </si>
  <si>
    <t>Inventure Gro &amp; Sec Ltd</t>
  </si>
  <si>
    <t>DALAL AND BROACHA STOCK BROKING PVT LTD</t>
  </si>
  <si>
    <t>Profit of Rs.117.5/-</t>
  </si>
  <si>
    <t>Loss of Rs.6.5/-</t>
  </si>
  <si>
    <t>3300-3350</t>
  </si>
  <si>
    <t>NIFTY 16800 PE 17-MAR</t>
  </si>
  <si>
    <t xml:space="preserve">BANKNIFTY 35200 PE 17-MAR </t>
  </si>
  <si>
    <t>320-400</t>
  </si>
  <si>
    <t>Profit of Rs.75/-</t>
  </si>
  <si>
    <t>Loss of Rs.18/-</t>
  </si>
  <si>
    <t>SBIN 480 PE MAR</t>
  </si>
  <si>
    <t>14-15</t>
  </si>
  <si>
    <t>RELIANCE 2380 PE MAR</t>
  </si>
  <si>
    <t>60-70</t>
  </si>
  <si>
    <t>HINDUNILVR MAR FUT</t>
  </si>
  <si>
    <t>Buy&lt;&gt;</t>
  </si>
  <si>
    <t>Loss of Rs.75/-</t>
  </si>
  <si>
    <t>Profit of Rs.39/-</t>
  </si>
  <si>
    <t>DDIL</t>
  </si>
  <si>
    <t>GGENG</t>
  </si>
  <si>
    <t>ANUSTUP TRADING PRIVATE LIMITED</t>
  </si>
  <si>
    <t>GGL</t>
  </si>
  <si>
    <t>YACOOBALI AIYUB MOHAMMED</t>
  </si>
  <si>
    <t>JAIHINDS</t>
  </si>
  <si>
    <t>SURUCHI RANI .</t>
  </si>
  <si>
    <t>KHOOBSURAT</t>
  </si>
  <si>
    <t>SUNGLOW LEASING AND FINANCE LTD</t>
  </si>
  <si>
    <t>TOPGAIN FINANCE PRIVATE LIMITED</t>
  </si>
  <si>
    <t>KOCL</t>
  </si>
  <si>
    <t>APPU FINANCIAL SERVICES LTD</t>
  </si>
  <si>
    <t>PAEL</t>
  </si>
  <si>
    <t>N L RUNGTA HUF</t>
  </si>
  <si>
    <t>RCIIND</t>
  </si>
  <si>
    <t>BON LON PVT LTD</t>
  </si>
  <si>
    <t>ARUN KUMAR JAIN</t>
  </si>
  <si>
    <t>MURUGESANMARIS</t>
  </si>
  <si>
    <t>THINKINK</t>
  </si>
  <si>
    <t>ANUSTUP TRADING  PRIVATE LIMITED</t>
  </si>
  <si>
    <t>HI GROWTH CORPORATE SERVICES PVT LTD</t>
  </si>
  <si>
    <t>UNIQUE INVESTMENT</t>
  </si>
  <si>
    <t>VISHAL</t>
  </si>
  <si>
    <t>Vishal Fabrics Limited</t>
  </si>
  <si>
    <t>SUSHMA JAIN</t>
  </si>
  <si>
    <t>VISHWARAJ</t>
  </si>
  <si>
    <t>Vishwaraj Sugar Ind Ltd</t>
  </si>
  <si>
    <t>SKSE SECURITIES LTD</t>
  </si>
  <si>
    <t>SRPL</t>
  </si>
  <si>
    <t>Shree Ram Proteins Ltd.</t>
  </si>
  <si>
    <t>DREAM DUO LLP</t>
  </si>
  <si>
    <t>Profit of Rs.57.5/-</t>
  </si>
  <si>
    <t>Loss of Rs.12/-</t>
  </si>
  <si>
    <t>1160-1170</t>
  </si>
  <si>
    <t>Profit of Rs.44/-</t>
  </si>
  <si>
    <t>NIFTY 17250 CE 17-MAR</t>
  </si>
  <si>
    <t>Profit of Rs.38/-</t>
  </si>
  <si>
    <t>MOTHERSUMI  135 PE</t>
  </si>
  <si>
    <t>7.0-10.0</t>
  </si>
  <si>
    <t>127-130</t>
  </si>
  <si>
    <t>Profit of Rs.3.5/-</t>
  </si>
  <si>
    <t>ABB MAR FUT</t>
  </si>
  <si>
    <t>2230-2250</t>
  </si>
  <si>
    <t>KOTAKBANK MAR FUT</t>
  </si>
  <si>
    <t>1820-1825</t>
  </si>
  <si>
    <t>1860-1890</t>
  </si>
  <si>
    <t>303-304</t>
  </si>
  <si>
    <t>315-325</t>
  </si>
  <si>
    <t>NIFTY 17300 CE 17-MAR</t>
  </si>
  <si>
    <t>Loss of Rs.105/-</t>
  </si>
  <si>
    <t>Loss of Rs.3.1/-</t>
  </si>
  <si>
    <t>Loss of Rs.16/-</t>
  </si>
  <si>
    <t>ADISHAKTI</t>
  </si>
  <si>
    <t>NNM SECURITIES PVT LTD</t>
  </si>
  <si>
    <t>ADVIKCA</t>
  </si>
  <si>
    <t>CHETAN RASIKLAL SHAH</t>
  </si>
  <si>
    <t>AEPL</t>
  </si>
  <si>
    <t>INDIACREDIT RISK MANAGEMENT LLP</t>
  </si>
  <si>
    <t>AGOL</t>
  </si>
  <si>
    <t>BNL</t>
  </si>
  <si>
    <t>SUNITA AGARWAL</t>
  </si>
  <si>
    <t>MULCHAND JIVRAJ SOLANKI (HUF)</t>
  </si>
  <si>
    <t>DINESH KESHRICHAND SHAH</t>
  </si>
  <si>
    <t>BHAGYAVANTI MULCHAND SOLANKI</t>
  </si>
  <si>
    <t>MULCHAND JIVRAJ SOLANKI</t>
  </si>
  <si>
    <t>RIKHAV SECURITIES LIMITED</t>
  </si>
  <si>
    <t>ANTARA INDIA EVERGREEN FUND LTD</t>
  </si>
  <si>
    <t>EARUM</t>
  </si>
  <si>
    <t>BHUMISHTH NARENDRABHAI PATEL</t>
  </si>
  <si>
    <t>EKAMLEA</t>
  </si>
  <si>
    <t>ABASH JAIN</t>
  </si>
  <si>
    <t>ELEFLOR</t>
  </si>
  <si>
    <t>SHAIBAL GHOSH</t>
  </si>
  <si>
    <t>SWAPAN KARMAKAR</t>
  </si>
  <si>
    <t>ROUNAK LOHIA HUF</t>
  </si>
  <si>
    <t>GBFL</t>
  </si>
  <si>
    <t>S K GROWTH FUND PVT LTD</t>
  </si>
  <si>
    <t>VINOD HARMUKHRAI BERIWAL</t>
  </si>
  <si>
    <t>IFL</t>
  </si>
  <si>
    <t>HARSHADBHAI NARAYANBHAI DANTANI</t>
  </si>
  <si>
    <t>SHARMA DIPAK SURESHBHAI</t>
  </si>
  <si>
    <t>IISL</t>
  </si>
  <si>
    <t>BHAVIN INDRAJITBHAI PARIKH</t>
  </si>
  <si>
    <t>IMCAP</t>
  </si>
  <si>
    <t>NIPPON TUBES LIMITED</t>
  </si>
  <si>
    <t>KAPASHI</t>
  </si>
  <si>
    <t>AMIN SUCHIT KANDARP</t>
  </si>
  <si>
    <t>SILKON TRADES LLP</t>
  </si>
  <si>
    <t>PUNJIBEN BABUBHAI RATHOD</t>
  </si>
  <si>
    <t>HETALBENSANJAYKUMARGOJARIYA</t>
  </si>
  <si>
    <t>NAYAN BAGHABHAI KHOKHARIA</t>
  </si>
  <si>
    <t>KRETTOSYS</t>
  </si>
  <si>
    <t>VOHERA SECURITIES PRIVATE LIMITED</t>
  </si>
  <si>
    <t>SUBRAHMANYESWARA RAO ASEPU</t>
  </si>
  <si>
    <t>LESHAIND</t>
  </si>
  <si>
    <t>SHALIN ASHOK SHAH</t>
  </si>
  <si>
    <t>MNIL</t>
  </si>
  <si>
    <t>BHARTI</t>
  </si>
  <si>
    <t>MENIKA.</t>
  </si>
  <si>
    <t>SEEMA</t>
  </si>
  <si>
    <t>SANJAY VERMA</t>
  </si>
  <si>
    <t>MUZALI</t>
  </si>
  <si>
    <t>SANJAY RAMESH BADIANI</t>
  </si>
  <si>
    <t>NINSYS</t>
  </si>
  <si>
    <t>KRISHNANANDAN SHYAMBIHARI SINGH</t>
  </si>
  <si>
    <t>PANKAJ KRISHNAVADAN MASHRUWALA</t>
  </si>
  <si>
    <t>SONAL SAVAI</t>
  </si>
  <si>
    <t>PHARMAID</t>
  </si>
  <si>
    <t>SADHANALA VENKATA RAO</t>
  </si>
  <si>
    <t>VENU MADHAVA KAPARTHY</t>
  </si>
  <si>
    <t>SHANKARAPPANAGARAJA VINAYA BABU</t>
  </si>
  <si>
    <t>RAWEDGE</t>
  </si>
  <si>
    <t>RCL</t>
  </si>
  <si>
    <t>RAJ BIR SINGH</t>
  </si>
  <si>
    <t>GLADISMENEZES</t>
  </si>
  <si>
    <t>DIVYA KANDA</t>
  </si>
  <si>
    <t>SCANDENT</t>
  </si>
  <si>
    <t>SHREE BALAJI ENTERPRISES</t>
  </si>
  <si>
    <t>SCTL</t>
  </si>
  <si>
    <t>SATYABRAT MISRA</t>
  </si>
  <si>
    <t>SVPHOUSING</t>
  </si>
  <si>
    <t>MEGHNA GUPTA</t>
  </si>
  <si>
    <t>VIKRAM JAYANTILAL LODHA</t>
  </si>
  <si>
    <t>AAATECH</t>
  </si>
  <si>
    <t>AAA Technologies Limited</t>
  </si>
  <si>
    <t>AKASH</t>
  </si>
  <si>
    <t>Akash Infra-Projects Ltd</t>
  </si>
  <si>
    <t>MAHASHALI TRADEWING LLP</t>
  </si>
  <si>
    <t>AMJLAND</t>
  </si>
  <si>
    <t>AMJ Land Holdings Limited</t>
  </si>
  <si>
    <t>Angel One Limited</t>
  </si>
  <si>
    <t>THE VANGUARD GROUP  INC A/C VANGUARD EMERG. MKTS STOCK INDEXFD A SERIES OF V I E I F</t>
  </si>
  <si>
    <t>AROGRANITE</t>
  </si>
  <si>
    <t>Aro Granite Industries Li</t>
  </si>
  <si>
    <t>Birla Jute &amp; Industries</t>
  </si>
  <si>
    <t>CHHEDA DEEPTI PANKAJ</t>
  </si>
  <si>
    <t>BSE Limited</t>
  </si>
  <si>
    <t>BNP PARIBAS ARBITRAGE</t>
  </si>
  <si>
    <t>Computer Age Mngt Ser Ltd</t>
  </si>
  <si>
    <t>Century Plyboards (India)</t>
  </si>
  <si>
    <t>CHEMPLASTS</t>
  </si>
  <si>
    <t>Chemplast Sanmar Limited</t>
  </si>
  <si>
    <t>CROWN</t>
  </si>
  <si>
    <t>Crown Lifters Ltd</t>
  </si>
  <si>
    <t>KARIM KAMRUDDIN JARIA</t>
  </si>
  <si>
    <t>NIZAR NOORUDDIN RAJWANI</t>
  </si>
  <si>
    <t>GANGAFORGE</t>
  </si>
  <si>
    <t>Ganga Forging Limited</t>
  </si>
  <si>
    <t>GIRIRAJ</t>
  </si>
  <si>
    <t>Giriraj Civil Devp Ltd</t>
  </si>
  <si>
    <t>SHRIPAL KANTILAL SHAH</t>
  </si>
  <si>
    <t>Gujarat Narm Fert Co.</t>
  </si>
  <si>
    <t>Grindwell Norton Limited</t>
  </si>
  <si>
    <t>Krishna Inst of Med Sci L</t>
  </si>
  <si>
    <t>KNR Constructions Limited</t>
  </si>
  <si>
    <t>National Alum Co Ltd</t>
  </si>
  <si>
    <t>INTEGRATED CORE STRATEGIES (ASIA) PTE. LTD.</t>
  </si>
  <si>
    <t>NIITLTD</t>
  </si>
  <si>
    <t>NIIT Limited</t>
  </si>
  <si>
    <t>NUVOCO</t>
  </si>
  <si>
    <t>Nuvoco Vistas Corp Ltd</t>
  </si>
  <si>
    <t>RICHA</t>
  </si>
  <si>
    <t>Richa Info Systems Ltd</t>
  </si>
  <si>
    <t>V JOSHI IMPEX PRIVATE LIMITED</t>
  </si>
  <si>
    <t>ROUTE MOBILE LIMITED</t>
  </si>
  <si>
    <t>SAREGAMA</t>
  </si>
  <si>
    <t>Saregama India Ltd.</t>
  </si>
  <si>
    <t>SILGO</t>
  </si>
  <si>
    <t>Silgo Retail Limited</t>
  </si>
  <si>
    <t>VANITA CHORDIA</t>
  </si>
  <si>
    <t>UTI Asset Mngmt Co Ltd</t>
  </si>
  <si>
    <t>UTTAMSTL</t>
  </si>
  <si>
    <t>Uttam Galva Steels Limite</t>
  </si>
  <si>
    <t>OSWAL INFRASTRUCTURE LIMITED</t>
  </si>
  <si>
    <t>VAISHALI</t>
  </si>
  <si>
    <t>Vaishali Pharma Limited</t>
  </si>
  <si>
    <t>KARAN SURESH MAJITHIA</t>
  </si>
  <si>
    <t>VESUVIUS</t>
  </si>
  <si>
    <t>Vesuvius India Ltd</t>
  </si>
  <si>
    <t>HDFC MUTUAL FUND</t>
  </si>
  <si>
    <t>VIP Industries Ltd.</t>
  </si>
  <si>
    <t>Vardhman Textiles Limited</t>
  </si>
  <si>
    <t>Yes Bank Limited</t>
  </si>
  <si>
    <t>PREMKUMAR RAM KRISHNA PANDEY</t>
  </si>
  <si>
    <t>SUNAYANA INVESTMENT COMPANY LIMITED</t>
  </si>
  <si>
    <t>KAUSHIK ROLY YOGENDRA</t>
  </si>
  <si>
    <t>MAMAD NANJI KOTADIA</t>
  </si>
  <si>
    <t>ALTAF ABIDALI MAKHANI</t>
  </si>
  <si>
    <t>FEL</t>
  </si>
  <si>
    <t>Future Enterprises Ltd</t>
  </si>
  <si>
    <t>ENAM FINANCE PVT LTD.</t>
  </si>
  <si>
    <t>MEETKANJIRITA</t>
  </si>
  <si>
    <t>PAE Limited</t>
  </si>
  <si>
    <t>SUNFLOWER BROKING PVT LTD</t>
  </si>
  <si>
    <t>NITIN JAIN</t>
  </si>
  <si>
    <t>MAHIPATSINH NATVARSINH CHUDASAMA</t>
  </si>
  <si>
    <t>DEVENDRASINH NATUBHA CHUDASAMA</t>
  </si>
  <si>
    <t>Sundaram Finance Ltd.</t>
  </si>
  <si>
    <t>UTTAM EXPORTS PRIVATE LIMITED</t>
  </si>
  <si>
    <t>Loss of Rs.42.5/-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</si>
</sst>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6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9CC0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49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7" borderId="1" xfId="0" applyNumberFormat="1" applyFont="1" applyFill="1" applyBorder="1" applyAlignment="1">
      <alignment horizontal="center" vertical="center" wrapText="1"/>
    </xf>
    <xf numFmtId="167" fontId="1" fillId="17" borderId="1" xfId="0" applyNumberFormat="1" applyFont="1" applyFill="1" applyBorder="1" applyAlignment="1">
      <alignment horizontal="center" vertical="center"/>
    </xf>
    <xf numFmtId="167" fontId="1" fillId="17" borderId="1" xfId="0" applyNumberFormat="1" applyFont="1" applyFill="1" applyBorder="1" applyAlignment="1">
      <alignment horizontal="left"/>
    </xf>
    <xf numFmtId="0" fontId="1" fillId="18" borderId="1" xfId="0" applyFont="1" applyFill="1" applyBorder="1" applyAlignment="1">
      <alignment horizontal="center"/>
    </xf>
    <xf numFmtId="2" fontId="1" fillId="18" borderId="1" xfId="0" applyNumberFormat="1" applyFont="1" applyFill="1" applyBorder="1" applyAlignment="1">
      <alignment horizontal="center" vertical="center"/>
    </xf>
    <xf numFmtId="2" fontId="1" fillId="18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0" fontId="31" fillId="16" borderId="21" xfId="0" applyFont="1" applyFill="1" applyBorder="1" applyAlignment="1">
      <alignment horizontal="center" vertical="center"/>
    </xf>
    <xf numFmtId="0" fontId="32" fillId="16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5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2" fontId="32" fillId="16" borderId="21" xfId="0" applyNumberFormat="1" applyFont="1" applyFill="1" applyBorder="1" applyAlignment="1">
      <alignment horizontal="center" vertical="center"/>
    </xf>
    <xf numFmtId="166" fontId="32" fillId="16" borderId="21" xfId="0" applyNumberFormat="1" applyFont="1" applyFill="1" applyBorder="1" applyAlignment="1">
      <alignment horizontal="center" vertical="center"/>
    </xf>
    <xf numFmtId="43" fontId="32" fillId="15" borderId="21" xfId="0" applyNumberFormat="1" applyFont="1" applyFill="1" applyBorder="1" applyAlignment="1">
      <alignment horizontal="center" vertical="center"/>
    </xf>
    <xf numFmtId="16" fontId="32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0" fontId="42" fillId="19" borderId="21" xfId="0" applyFont="1" applyFill="1" applyBorder="1" applyAlignment="1"/>
    <xf numFmtId="16" fontId="32" fillId="6" borderId="21" xfId="0" applyNumberFormat="1" applyFont="1" applyFill="1" applyBorder="1" applyAlignment="1">
      <alignment horizontal="center" vertical="center"/>
    </xf>
    <xf numFmtId="16" fontId="32" fillId="15" borderId="21" xfId="0" applyNumberFormat="1" applyFont="1" applyFill="1" applyBorder="1" applyAlignment="1">
      <alignment horizontal="center" vertical="center"/>
    </xf>
    <xf numFmtId="0" fontId="0" fillId="20" borderId="21" xfId="0" applyFont="1" applyFill="1" applyBorder="1" applyAlignment="1"/>
    <xf numFmtId="167" fontId="1" fillId="21" borderId="21" xfId="0" applyNumberFormat="1" applyFont="1" applyFill="1" applyBorder="1" applyAlignment="1">
      <alignment horizontal="center" vertical="center"/>
    </xf>
    <xf numFmtId="0" fontId="1" fillId="20" borderId="21" xfId="0" applyFont="1" applyFill="1" applyBorder="1" applyAlignment="1">
      <alignment horizontal="center"/>
    </xf>
    <xf numFmtId="0" fontId="1" fillId="22" borderId="3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 wrapText="1"/>
    </xf>
    <xf numFmtId="10" fontId="1" fillId="22" borderId="1" xfId="0" applyNumberFormat="1" applyFont="1" applyFill="1" applyBorder="1" applyAlignment="1">
      <alignment horizontal="center" vertical="center" wrapText="1"/>
    </xf>
    <xf numFmtId="0" fontId="1" fillId="22" borderId="1" xfId="0" applyFont="1" applyFill="1" applyBorder="1" applyAlignment="1">
      <alignment horizontal="center"/>
    </xf>
    <xf numFmtId="167" fontId="1" fillId="22" borderId="1" xfId="0" applyNumberFormat="1" applyFont="1" applyFill="1" applyBorder="1" applyAlignment="1">
      <alignment horizontal="center" vertical="center" wrapText="1"/>
    </xf>
    <xf numFmtId="43" fontId="32" fillId="14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 vertical="center"/>
    </xf>
    <xf numFmtId="0" fontId="43" fillId="12" borderId="21" xfId="0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0" fontId="43" fillId="2" borderId="21" xfId="0" applyFont="1" applyFill="1" applyBorder="1" applyAlignment="1">
      <alignment horizontal="center" vertical="center"/>
    </xf>
    <xf numFmtId="165" fontId="43" fillId="2" borderId="21" xfId="0" applyNumberFormat="1" applyFont="1" applyFill="1" applyBorder="1" applyAlignment="1">
      <alignment horizontal="center" vertical="center"/>
    </xf>
    <xf numFmtId="15" fontId="43" fillId="2" borderId="21" xfId="0" applyNumberFormat="1" applyFont="1" applyFill="1" applyBorder="1" applyAlignment="1">
      <alignment horizontal="center" vertical="center"/>
    </xf>
    <xf numFmtId="0" fontId="44" fillId="2" borderId="21" xfId="0" applyFont="1" applyFill="1" applyBorder="1"/>
    <xf numFmtId="43" fontId="43" fillId="2" borderId="21" xfId="0" applyNumberFormat="1" applyFont="1" applyFill="1" applyBorder="1" applyAlignment="1">
      <alignment horizontal="center" vertical="top"/>
    </xf>
    <xf numFmtId="0" fontId="43" fillId="2" borderId="21" xfId="0" applyFont="1" applyFill="1" applyBorder="1" applyAlignment="1">
      <alignment horizontal="center" vertical="top"/>
    </xf>
    <xf numFmtId="0" fontId="44" fillId="2" borderId="21" xfId="0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0" fontId="42" fillId="13" borderId="21" xfId="0" applyFont="1" applyFill="1" applyBorder="1" applyAlignment="1"/>
    <xf numFmtId="0" fontId="31" fillId="12" borderId="21" xfId="0" applyFont="1" applyFill="1" applyBorder="1" applyAlignment="1">
      <alignment horizontal="left" vertical="center"/>
    </xf>
    <xf numFmtId="0" fontId="40" fillId="13" borderId="21" xfId="0" applyFont="1" applyFill="1" applyBorder="1" applyAlignment="1"/>
    <xf numFmtId="165" fontId="31" fillId="11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0" fontId="42" fillId="25" borderId="21" xfId="0" applyFont="1" applyFill="1" applyBorder="1" applyAlignment="1"/>
    <xf numFmtId="0" fontId="31" fillId="23" borderId="21" xfId="0" applyFont="1" applyFill="1" applyBorder="1" applyAlignment="1">
      <alignment horizontal="left" vertical="center"/>
    </xf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43" fontId="32" fillId="24" borderId="21" xfId="0" applyNumberFormat="1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0" fontId="31" fillId="19" borderId="1" xfId="0" applyFont="1" applyFill="1" applyBorder="1" applyAlignment="1">
      <alignment horizontal="center" vertical="center"/>
    </xf>
    <xf numFmtId="15" fontId="31" fillId="19" borderId="1" xfId="0" applyNumberFormat="1" applyFont="1" applyFill="1" applyBorder="1" applyAlignment="1">
      <alignment horizontal="center" vertical="center"/>
    </xf>
    <xf numFmtId="0" fontId="32" fillId="19" borderId="1" xfId="0" applyFont="1" applyFill="1" applyBorder="1"/>
    <xf numFmtId="43" fontId="31" fillId="19" borderId="1" xfId="0" applyNumberFormat="1" applyFont="1" applyFill="1" applyBorder="1" applyAlignment="1">
      <alignment horizontal="center" vertical="top"/>
    </xf>
    <xf numFmtId="0" fontId="31" fillId="19" borderId="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5" borderId="1" xfId="0" applyFont="1" applyFill="1" applyBorder="1" applyAlignment="1">
      <alignment horizontal="center" vertical="center"/>
    </xf>
    <xf numFmtId="2" fontId="32" fillId="15" borderId="1" xfId="0" applyNumberFormat="1" applyFont="1" applyFill="1" applyBorder="1" applyAlignment="1">
      <alignment horizontal="center" vertical="center"/>
    </xf>
    <xf numFmtId="10" fontId="32" fillId="15" borderId="1" xfId="0" applyNumberFormat="1" applyFont="1" applyFill="1" applyBorder="1" applyAlignment="1">
      <alignment horizontal="center" vertical="center" wrapText="1"/>
    </xf>
    <xf numFmtId="16" fontId="32" fillId="15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5" fontId="31" fillId="16" borderId="21" xfId="0" applyNumberFormat="1" applyFont="1" applyFill="1" applyBorder="1" applyAlignment="1">
      <alignment horizontal="center" vertical="center"/>
    </xf>
    <xf numFmtId="0" fontId="32" fillId="16" borderId="21" xfId="0" applyFont="1" applyFill="1" applyBorder="1"/>
    <xf numFmtId="43" fontId="31" fillId="16" borderId="21" xfId="0" applyNumberFormat="1" applyFont="1" applyFill="1" applyBorder="1" applyAlignment="1">
      <alignment horizontal="center" vertical="top"/>
    </xf>
    <xf numFmtId="0" fontId="31" fillId="16" borderId="21" xfId="0" applyFont="1" applyFill="1" applyBorder="1" applyAlignment="1">
      <alignment horizontal="center" vertical="top"/>
    </xf>
    <xf numFmtId="16" fontId="31" fillId="16" borderId="21" xfId="0" applyNumberFormat="1" applyFont="1" applyFill="1" applyBorder="1" applyAlignment="1">
      <alignment horizontal="center" vertical="center"/>
    </xf>
    <xf numFmtId="0" fontId="42" fillId="26" borderId="21" xfId="0" applyFont="1" applyFill="1" applyBorder="1" applyAlignment="1"/>
    <xf numFmtId="2" fontId="32" fillId="6" borderId="2" xfId="0" applyNumberFormat="1" applyFont="1" applyFill="1" applyBorder="1" applyAlignment="1">
      <alignment horizontal="center" vertical="center"/>
    </xf>
    <xf numFmtId="1" fontId="31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left"/>
    </xf>
    <xf numFmtId="0" fontId="32" fillId="6" borderId="2" xfId="0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26" borderId="1" xfId="0" applyFont="1" applyFill="1" applyBorder="1" applyAlignment="1">
      <alignment horizontal="center" vertical="center"/>
    </xf>
    <xf numFmtId="15" fontId="31" fillId="26" borderId="1" xfId="0" applyNumberFormat="1" applyFont="1" applyFill="1" applyBorder="1" applyAlignment="1">
      <alignment horizontal="center" vertical="center"/>
    </xf>
    <xf numFmtId="0" fontId="32" fillId="26" borderId="1" xfId="0" applyFont="1" applyFill="1" applyBorder="1"/>
    <xf numFmtId="43" fontId="31" fillId="26" borderId="1" xfId="0" applyNumberFormat="1" applyFont="1" applyFill="1" applyBorder="1" applyAlignment="1">
      <alignment horizontal="center" vertical="top"/>
    </xf>
    <xf numFmtId="0" fontId="31" fillId="26" borderId="1" xfId="0" applyFont="1" applyFill="1" applyBorder="1" applyAlignment="1">
      <alignment horizontal="center" vertical="top"/>
    </xf>
    <xf numFmtId="2" fontId="32" fillId="15" borderId="2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1" fillId="11" borderId="23" xfId="0" applyFont="1" applyFill="1" applyBorder="1" applyAlignment="1">
      <alignment horizontal="center" vertical="center"/>
    </xf>
    <xf numFmtId="0" fontId="45" fillId="11" borderId="21" xfId="0" applyFont="1" applyFill="1" applyBorder="1" applyAlignment="1">
      <alignment horizontal="center" vertical="center"/>
    </xf>
    <xf numFmtId="0" fontId="45" fillId="19" borderId="21" xfId="0" applyFont="1" applyFill="1" applyBorder="1" applyAlignment="1"/>
    <xf numFmtId="0" fontId="45" fillId="11" borderId="21" xfId="0" applyFont="1" applyFill="1" applyBorder="1" applyAlignment="1">
      <alignment horizontal="left" vertical="center"/>
    </xf>
    <xf numFmtId="0" fontId="45" fillId="6" borderId="21" xfId="0" applyFont="1" applyFill="1" applyBorder="1" applyAlignment="1">
      <alignment horizontal="center" vertical="center"/>
    </xf>
    <xf numFmtId="0" fontId="31" fillId="27" borderId="21" xfId="0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7" borderId="21" xfId="0" applyNumberFormat="1" applyFont="1" applyFill="1" applyBorder="1" applyAlignment="1">
      <alignment horizontal="center" vertical="center"/>
    </xf>
    <xf numFmtId="0" fontId="32" fillId="27" borderId="21" xfId="0" applyFont="1" applyFill="1" applyBorder="1"/>
    <xf numFmtId="43" fontId="31" fillId="27" borderId="21" xfId="0" applyNumberFormat="1" applyFont="1" applyFill="1" applyBorder="1" applyAlignment="1">
      <alignment horizontal="center" vertical="top"/>
    </xf>
    <xf numFmtId="0" fontId="31" fillId="27" borderId="21" xfId="0" applyFont="1" applyFill="1" applyBorder="1" applyAlignment="1">
      <alignment horizontal="center" vertical="top"/>
    </xf>
    <xf numFmtId="0" fontId="32" fillId="28" borderId="1" xfId="0" applyFont="1" applyFill="1" applyBorder="1" applyAlignment="1">
      <alignment horizontal="center" vertical="center"/>
    </xf>
    <xf numFmtId="2" fontId="32" fillId="28" borderId="1" xfId="0" applyNumberFormat="1" applyFont="1" applyFill="1" applyBorder="1" applyAlignment="1">
      <alignment horizontal="center" vertical="center"/>
    </xf>
    <xf numFmtId="10" fontId="32" fillId="28" borderId="1" xfId="0" applyNumberFormat="1" applyFont="1" applyFill="1" applyBorder="1" applyAlignment="1">
      <alignment horizontal="center" vertical="center" wrapText="1"/>
    </xf>
    <xf numFmtId="16" fontId="32" fillId="28" borderId="1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1" fontId="31" fillId="23" borderId="21" xfId="0" applyNumberFormat="1" applyFont="1" applyFill="1" applyBorder="1" applyAlignment="1">
      <alignment horizontal="center" vertical="center"/>
    </xf>
    <xf numFmtId="16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left"/>
    </xf>
    <xf numFmtId="0" fontId="32" fillId="24" borderId="2" xfId="0" applyFont="1" applyFill="1" applyBorder="1" applyAlignment="1">
      <alignment horizontal="center" vertical="center"/>
    </xf>
    <xf numFmtId="2" fontId="32" fillId="24" borderId="2" xfId="0" applyNumberFormat="1" applyFont="1" applyFill="1" applyBorder="1" applyAlignment="1">
      <alignment horizontal="center" vertical="center"/>
    </xf>
    <xf numFmtId="10" fontId="32" fillId="24" borderId="2" xfId="0" applyNumberFormat="1" applyFont="1" applyFill="1" applyBorder="1" applyAlignment="1">
      <alignment horizontal="center" vertical="center" wrapText="1"/>
    </xf>
    <xf numFmtId="16" fontId="32" fillId="24" borderId="2" xfId="0" applyNumberFormat="1" applyFont="1" applyFill="1" applyBorder="1" applyAlignment="1">
      <alignment horizontal="center" vertical="center"/>
    </xf>
    <xf numFmtId="0" fontId="43" fillId="16" borderId="21" xfId="0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center"/>
    </xf>
    <xf numFmtId="0" fontId="31" fillId="16" borderId="21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16" fontId="32" fillId="16" borderId="23" xfId="0" applyNumberFormat="1" applyFont="1" applyFill="1" applyBorder="1" applyAlignment="1">
      <alignment horizontal="center" vertical="center"/>
    </xf>
    <xf numFmtId="0" fontId="32" fillId="16" borderId="24" xfId="0" applyFont="1" applyFill="1" applyBorder="1" applyAlignment="1">
      <alignment horizontal="center" vertical="center"/>
    </xf>
    <xf numFmtId="0" fontId="32" fillId="15" borderId="23" xfId="0" applyFont="1" applyFill="1" applyBorder="1" applyAlignment="1">
      <alignment horizontal="center" vertical="center"/>
    </xf>
    <xf numFmtId="0" fontId="32" fillId="15" borderId="24" xfId="0" applyFont="1" applyFill="1" applyBorder="1" applyAlignment="1">
      <alignment horizontal="center" vertical="center"/>
    </xf>
    <xf numFmtId="0" fontId="43" fillId="16" borderId="23" xfId="0" applyFont="1" applyFill="1" applyBorder="1" applyAlignment="1">
      <alignment horizontal="center" vertical="center"/>
    </xf>
    <xf numFmtId="0" fontId="43" fillId="16" borderId="24" xfId="0" applyFont="1" applyFill="1" applyBorder="1" applyAlignment="1">
      <alignment horizontal="center" vertical="center"/>
    </xf>
    <xf numFmtId="165" fontId="31" fillId="16" borderId="23" xfId="0" applyNumberFormat="1" applyFont="1" applyFill="1" applyBorder="1" applyAlignment="1">
      <alignment horizontal="center" vertical="center"/>
    </xf>
    <xf numFmtId="165" fontId="31" fillId="16" borderId="24" xfId="0" applyNumberFormat="1" applyFont="1" applyFill="1" applyBorder="1" applyAlignment="1">
      <alignment horizontal="center" vertical="center"/>
    </xf>
    <xf numFmtId="0" fontId="31" fillId="16" borderId="23" xfId="0" applyFont="1" applyFill="1" applyBorder="1" applyAlignment="1">
      <alignment horizontal="center" vertical="center"/>
    </xf>
    <xf numFmtId="0" fontId="31" fillId="16" borderId="24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4" sqref="C24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44641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43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43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44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43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43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I20" sqref="I20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46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44641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73" t="s">
        <v>16</v>
      </c>
      <c r="B9" s="475" t="s">
        <v>17</v>
      </c>
      <c r="C9" s="475" t="s">
        <v>18</v>
      </c>
      <c r="D9" s="475" t="s">
        <v>19</v>
      </c>
      <c r="E9" s="23" t="s">
        <v>20</v>
      </c>
      <c r="F9" s="23" t="s">
        <v>21</v>
      </c>
      <c r="G9" s="470" t="s">
        <v>22</v>
      </c>
      <c r="H9" s="471"/>
      <c r="I9" s="472"/>
      <c r="J9" s="470" t="s">
        <v>23</v>
      </c>
      <c r="K9" s="471"/>
      <c r="L9" s="472"/>
      <c r="M9" s="23"/>
      <c r="N9" s="24"/>
      <c r="O9" s="24"/>
      <c r="P9" s="24"/>
    </row>
    <row r="10" spans="1:16" ht="59.25" customHeight="1">
      <c r="A10" s="474"/>
      <c r="B10" s="476"/>
      <c r="C10" s="476"/>
      <c r="D10" s="476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44651</v>
      </c>
      <c r="E11" s="32">
        <v>17322.05</v>
      </c>
      <c r="F11" s="32">
        <v>17298.683333333331</v>
      </c>
      <c r="G11" s="33">
        <v>17211.516666666663</v>
      </c>
      <c r="H11" s="33">
        <v>17100.983333333334</v>
      </c>
      <c r="I11" s="33">
        <v>17013.816666666666</v>
      </c>
      <c r="J11" s="33">
        <v>17409.21666666666</v>
      </c>
      <c r="K11" s="33">
        <v>17496.383333333324</v>
      </c>
      <c r="L11" s="33">
        <v>17606.916666666657</v>
      </c>
      <c r="M11" s="34">
        <v>17385.849999999999</v>
      </c>
      <c r="N11" s="34">
        <v>17188.150000000001</v>
      </c>
      <c r="O11" s="35">
        <v>16768950</v>
      </c>
      <c r="P11" s="36">
        <v>2.8441846772808674E-2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44651</v>
      </c>
      <c r="E12" s="37">
        <v>36432.400000000001</v>
      </c>
      <c r="F12" s="37">
        <v>36455.616666666669</v>
      </c>
      <c r="G12" s="38">
        <v>36298.933333333334</v>
      </c>
      <c r="H12" s="38">
        <v>36165.466666666667</v>
      </c>
      <c r="I12" s="38">
        <v>36008.783333333333</v>
      </c>
      <c r="J12" s="38">
        <v>36589.083333333336</v>
      </c>
      <c r="K12" s="38">
        <v>36745.76666666667</v>
      </c>
      <c r="L12" s="38">
        <v>36879.233333333337</v>
      </c>
      <c r="M12" s="28">
        <v>36612.300000000003</v>
      </c>
      <c r="N12" s="28">
        <v>36322.15</v>
      </c>
      <c r="O12" s="39">
        <v>5833550</v>
      </c>
      <c r="P12" s="40">
        <v>-3.7582386762024959E-2</v>
      </c>
    </row>
    <row r="13" spans="1:16" ht="12.75" customHeight="1">
      <c r="A13" s="28">
        <v>3</v>
      </c>
      <c r="B13" s="29" t="s">
        <v>35</v>
      </c>
      <c r="C13" s="30" t="s">
        <v>827</v>
      </c>
      <c r="D13" s="31">
        <v>44649</v>
      </c>
      <c r="E13" s="37">
        <v>17167.849999999999</v>
      </c>
      <c r="F13" s="37">
        <v>17116.25</v>
      </c>
      <c r="G13" s="38">
        <v>17004.099999999999</v>
      </c>
      <c r="H13" s="38">
        <v>16840.349999999999</v>
      </c>
      <c r="I13" s="38">
        <v>16728.199999999997</v>
      </c>
      <c r="J13" s="38">
        <v>17280</v>
      </c>
      <c r="K13" s="38">
        <v>17392.150000000001</v>
      </c>
      <c r="L13" s="38">
        <v>17555.900000000001</v>
      </c>
      <c r="M13" s="28">
        <v>17228.400000000001</v>
      </c>
      <c r="N13" s="28">
        <v>16952.5</v>
      </c>
      <c r="O13" s="39">
        <v>3120</v>
      </c>
      <c r="P13" s="40">
        <v>9.8591549295774641E-2</v>
      </c>
    </row>
    <row r="14" spans="1:16" ht="12.75" customHeight="1">
      <c r="A14" s="28">
        <v>4</v>
      </c>
      <c r="B14" s="29" t="s">
        <v>35</v>
      </c>
      <c r="C14" s="30" t="s">
        <v>858</v>
      </c>
      <c r="D14" s="31">
        <v>44649</v>
      </c>
      <c r="E14" s="37">
        <v>7228.3</v>
      </c>
      <c r="F14" s="37">
        <v>7306.0333333333328</v>
      </c>
      <c r="G14" s="38">
        <v>7122.2666666666655</v>
      </c>
      <c r="H14" s="38">
        <v>7016.2333333333327</v>
      </c>
      <c r="I14" s="38">
        <v>6832.4666666666653</v>
      </c>
      <c r="J14" s="38">
        <v>7412.0666666666657</v>
      </c>
      <c r="K14" s="38">
        <v>7595.8333333333321</v>
      </c>
      <c r="L14" s="38">
        <v>7701.8666666666659</v>
      </c>
      <c r="M14" s="28">
        <v>7489.8</v>
      </c>
      <c r="N14" s="28">
        <v>7200</v>
      </c>
      <c r="O14" s="39">
        <v>2175</v>
      </c>
      <c r="P14" s="40">
        <v>3.5714285714285712E-2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44651</v>
      </c>
      <c r="E15" s="37">
        <v>894.1</v>
      </c>
      <c r="F15" s="37">
        <v>887.44999999999993</v>
      </c>
      <c r="G15" s="38">
        <v>875.24999999999989</v>
      </c>
      <c r="H15" s="38">
        <v>856.4</v>
      </c>
      <c r="I15" s="38">
        <v>844.19999999999993</v>
      </c>
      <c r="J15" s="38">
        <v>906.29999999999984</v>
      </c>
      <c r="K15" s="38">
        <v>918.49999999999989</v>
      </c>
      <c r="L15" s="38">
        <v>937.3499999999998</v>
      </c>
      <c r="M15" s="28">
        <v>899.65</v>
      </c>
      <c r="N15" s="28">
        <v>868.6</v>
      </c>
      <c r="O15" s="39">
        <v>2822850</v>
      </c>
      <c r="P15" s="40">
        <v>-6.186440677966102E-2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44651</v>
      </c>
      <c r="E16" s="37">
        <v>2108.1</v>
      </c>
      <c r="F16" s="37">
        <v>2138.5666666666662</v>
      </c>
      <c r="G16" s="38">
        <v>2067.1833333333325</v>
      </c>
      <c r="H16" s="38">
        <v>2026.2666666666664</v>
      </c>
      <c r="I16" s="38">
        <v>1954.8833333333328</v>
      </c>
      <c r="J16" s="38">
        <v>2179.4833333333322</v>
      </c>
      <c r="K16" s="38">
        <v>2250.8666666666663</v>
      </c>
      <c r="L16" s="38">
        <v>2291.7833333333319</v>
      </c>
      <c r="M16" s="28">
        <v>2209.9499999999998</v>
      </c>
      <c r="N16" s="28">
        <v>2097.65</v>
      </c>
      <c r="O16" s="39">
        <v>234750</v>
      </c>
      <c r="P16" s="40">
        <v>4.9162011173184354E-2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44651</v>
      </c>
      <c r="E17" s="37">
        <v>17280.650000000001</v>
      </c>
      <c r="F17" s="37">
        <v>17318.183333333334</v>
      </c>
      <c r="G17" s="38">
        <v>17086.366666666669</v>
      </c>
      <c r="H17" s="38">
        <v>16892.083333333336</v>
      </c>
      <c r="I17" s="38">
        <v>16660.26666666667</v>
      </c>
      <c r="J17" s="38">
        <v>17512.466666666667</v>
      </c>
      <c r="K17" s="38">
        <v>17744.283333333333</v>
      </c>
      <c r="L17" s="38">
        <v>17938.566666666666</v>
      </c>
      <c r="M17" s="28">
        <v>17550</v>
      </c>
      <c r="N17" s="28">
        <v>17123.900000000001</v>
      </c>
      <c r="O17" s="39">
        <v>33700</v>
      </c>
      <c r="P17" s="40">
        <v>6.7214339058999251E-3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44651</v>
      </c>
      <c r="E18" s="37">
        <v>109.95</v>
      </c>
      <c r="F18" s="37">
        <v>109.8</v>
      </c>
      <c r="G18" s="38">
        <v>108.35</v>
      </c>
      <c r="H18" s="38">
        <v>106.75</v>
      </c>
      <c r="I18" s="38">
        <v>105.3</v>
      </c>
      <c r="J18" s="38">
        <v>111.39999999999999</v>
      </c>
      <c r="K18" s="38">
        <v>112.85000000000001</v>
      </c>
      <c r="L18" s="38">
        <v>114.44999999999999</v>
      </c>
      <c r="M18" s="28">
        <v>111.25</v>
      </c>
      <c r="N18" s="28">
        <v>108.2</v>
      </c>
      <c r="O18" s="39">
        <v>17969600</v>
      </c>
      <c r="P18" s="40">
        <v>3.5759573928480851E-2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44651</v>
      </c>
      <c r="E19" s="37">
        <v>285.55</v>
      </c>
      <c r="F19" s="37">
        <v>285.51666666666671</v>
      </c>
      <c r="G19" s="38">
        <v>281.38333333333344</v>
      </c>
      <c r="H19" s="38">
        <v>277.21666666666675</v>
      </c>
      <c r="I19" s="38">
        <v>273.08333333333348</v>
      </c>
      <c r="J19" s="38">
        <v>289.68333333333339</v>
      </c>
      <c r="K19" s="38">
        <v>293.81666666666672</v>
      </c>
      <c r="L19" s="38">
        <v>297.98333333333335</v>
      </c>
      <c r="M19" s="28">
        <v>289.64999999999998</v>
      </c>
      <c r="N19" s="28">
        <v>281.35000000000002</v>
      </c>
      <c r="O19" s="39">
        <v>11278800</v>
      </c>
      <c r="P19" s="40">
        <v>-5.5313588850174213E-2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44651</v>
      </c>
      <c r="E20" s="37">
        <v>2130.85</v>
      </c>
      <c r="F20" s="37">
        <v>2139.7333333333331</v>
      </c>
      <c r="G20" s="38">
        <v>2117.8166666666662</v>
      </c>
      <c r="H20" s="38">
        <v>2104.7833333333328</v>
      </c>
      <c r="I20" s="38">
        <v>2082.8666666666659</v>
      </c>
      <c r="J20" s="38">
        <v>2152.7666666666664</v>
      </c>
      <c r="K20" s="38">
        <v>2174.6833333333334</v>
      </c>
      <c r="L20" s="38">
        <v>2187.7166666666667</v>
      </c>
      <c r="M20" s="28">
        <v>2161.65</v>
      </c>
      <c r="N20" s="28">
        <v>2126.6999999999998</v>
      </c>
      <c r="O20" s="39">
        <v>2375500</v>
      </c>
      <c r="P20" s="40">
        <v>3.8129575002731342E-2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44651</v>
      </c>
      <c r="E21" s="37">
        <v>1820.6</v>
      </c>
      <c r="F21" s="37">
        <v>1803.6333333333332</v>
      </c>
      <c r="G21" s="38">
        <v>1782.9166666666665</v>
      </c>
      <c r="H21" s="38">
        <v>1745.2333333333333</v>
      </c>
      <c r="I21" s="38">
        <v>1724.5166666666667</v>
      </c>
      <c r="J21" s="38">
        <v>1841.3166666666664</v>
      </c>
      <c r="K21" s="38">
        <v>1862.0333333333331</v>
      </c>
      <c r="L21" s="38">
        <v>1899.7166666666662</v>
      </c>
      <c r="M21" s="28">
        <v>1824.35</v>
      </c>
      <c r="N21" s="28">
        <v>1765.95</v>
      </c>
      <c r="O21" s="39">
        <v>19402500</v>
      </c>
      <c r="P21" s="40">
        <v>-2.2125343346017186E-2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44651</v>
      </c>
      <c r="E22" s="37">
        <v>743.1</v>
      </c>
      <c r="F22" s="37">
        <v>740.44999999999993</v>
      </c>
      <c r="G22" s="38">
        <v>734.14999999999986</v>
      </c>
      <c r="H22" s="38">
        <v>725.19999999999993</v>
      </c>
      <c r="I22" s="38">
        <v>718.89999999999986</v>
      </c>
      <c r="J22" s="38">
        <v>749.39999999999986</v>
      </c>
      <c r="K22" s="38">
        <v>755.69999999999982</v>
      </c>
      <c r="L22" s="38">
        <v>764.64999999999986</v>
      </c>
      <c r="M22" s="28">
        <v>746.75</v>
      </c>
      <c r="N22" s="28">
        <v>731.5</v>
      </c>
      <c r="O22" s="39">
        <v>83070000</v>
      </c>
      <c r="P22" s="40">
        <v>5.3857791225416039E-3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44651</v>
      </c>
      <c r="E23" s="37">
        <v>3450.3</v>
      </c>
      <c r="F23" s="37">
        <v>3449.6</v>
      </c>
      <c r="G23" s="38">
        <v>3426.6499999999996</v>
      </c>
      <c r="H23" s="38">
        <v>3402.9999999999995</v>
      </c>
      <c r="I23" s="38">
        <v>3380.0499999999993</v>
      </c>
      <c r="J23" s="38">
        <v>3473.25</v>
      </c>
      <c r="K23" s="38">
        <v>3496.2</v>
      </c>
      <c r="L23" s="38">
        <v>3519.8500000000004</v>
      </c>
      <c r="M23" s="28">
        <v>3472.55</v>
      </c>
      <c r="N23" s="28">
        <v>3425.95</v>
      </c>
      <c r="O23" s="39">
        <v>165400</v>
      </c>
      <c r="P23" s="40">
        <v>-2.4125452352231603E-3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44651</v>
      </c>
      <c r="E24" s="37">
        <v>582.1</v>
      </c>
      <c r="F24" s="37">
        <v>584.81666666666672</v>
      </c>
      <c r="G24" s="38">
        <v>577.93333333333339</v>
      </c>
      <c r="H24" s="38">
        <v>573.76666666666665</v>
      </c>
      <c r="I24" s="38">
        <v>566.88333333333333</v>
      </c>
      <c r="J24" s="38">
        <v>588.98333333333346</v>
      </c>
      <c r="K24" s="38">
        <v>595.8666666666669</v>
      </c>
      <c r="L24" s="38">
        <v>600.03333333333353</v>
      </c>
      <c r="M24" s="28">
        <v>591.70000000000005</v>
      </c>
      <c r="N24" s="28">
        <v>580.65</v>
      </c>
      <c r="O24" s="39">
        <v>6849000</v>
      </c>
      <c r="P24" s="40">
        <v>2.9209872937052721E-4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44651</v>
      </c>
      <c r="E25" s="37">
        <v>301.14999999999998</v>
      </c>
      <c r="F25" s="37">
        <v>303.61666666666662</v>
      </c>
      <c r="G25" s="38">
        <v>297.83333333333326</v>
      </c>
      <c r="H25" s="38">
        <v>294.51666666666665</v>
      </c>
      <c r="I25" s="38">
        <v>288.73333333333329</v>
      </c>
      <c r="J25" s="38">
        <v>306.93333333333322</v>
      </c>
      <c r="K25" s="38">
        <v>312.71666666666664</v>
      </c>
      <c r="L25" s="38">
        <v>316.03333333333319</v>
      </c>
      <c r="M25" s="28">
        <v>309.39999999999998</v>
      </c>
      <c r="N25" s="28">
        <v>300.3</v>
      </c>
      <c r="O25" s="39">
        <v>27394500</v>
      </c>
      <c r="P25" s="40">
        <v>1.5287969757616189E-2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44651</v>
      </c>
      <c r="E26" s="37">
        <v>729.9</v>
      </c>
      <c r="F26" s="37">
        <v>734.35</v>
      </c>
      <c r="G26" s="38">
        <v>723.80000000000007</v>
      </c>
      <c r="H26" s="38">
        <v>717.7</v>
      </c>
      <c r="I26" s="38">
        <v>707.15000000000009</v>
      </c>
      <c r="J26" s="38">
        <v>740.45</v>
      </c>
      <c r="K26" s="38">
        <v>751</v>
      </c>
      <c r="L26" s="38">
        <v>757.1</v>
      </c>
      <c r="M26" s="28">
        <v>744.9</v>
      </c>
      <c r="N26" s="28">
        <v>728.25</v>
      </c>
      <c r="O26" s="39">
        <v>1946700</v>
      </c>
      <c r="P26" s="40">
        <v>4.9038098830629949E-2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44651</v>
      </c>
      <c r="E27" s="37">
        <v>4858.75</v>
      </c>
      <c r="F27" s="37">
        <v>4906.5166666666673</v>
      </c>
      <c r="G27" s="38">
        <v>4795.0833333333348</v>
      </c>
      <c r="H27" s="38">
        <v>4731.4166666666679</v>
      </c>
      <c r="I27" s="38">
        <v>4619.9833333333354</v>
      </c>
      <c r="J27" s="38">
        <v>4970.1833333333343</v>
      </c>
      <c r="K27" s="38">
        <v>5081.6166666666668</v>
      </c>
      <c r="L27" s="38">
        <v>5145.2833333333338</v>
      </c>
      <c r="M27" s="28">
        <v>5017.95</v>
      </c>
      <c r="N27" s="28">
        <v>4842.8500000000004</v>
      </c>
      <c r="O27" s="39">
        <v>2164375</v>
      </c>
      <c r="P27" s="40">
        <v>3.5338435780913655E-2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44651</v>
      </c>
      <c r="E28" s="37">
        <v>193.85</v>
      </c>
      <c r="F28" s="37">
        <v>193</v>
      </c>
      <c r="G28" s="38">
        <v>190.8</v>
      </c>
      <c r="H28" s="38">
        <v>187.75</v>
      </c>
      <c r="I28" s="38">
        <v>185.55</v>
      </c>
      <c r="J28" s="38">
        <v>196.05</v>
      </c>
      <c r="K28" s="38">
        <v>198.25</v>
      </c>
      <c r="L28" s="38">
        <v>201.3</v>
      </c>
      <c r="M28" s="28">
        <v>195.2</v>
      </c>
      <c r="N28" s="28">
        <v>189.95</v>
      </c>
      <c r="O28" s="39">
        <v>15690000</v>
      </c>
      <c r="P28" s="40">
        <v>-1.9987507807620236E-2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44651</v>
      </c>
      <c r="E29" s="37">
        <v>114.55</v>
      </c>
      <c r="F29" s="37">
        <v>115.13333333333333</v>
      </c>
      <c r="G29" s="38">
        <v>112.91666666666666</v>
      </c>
      <c r="H29" s="38">
        <v>111.28333333333333</v>
      </c>
      <c r="I29" s="38">
        <v>109.06666666666666</v>
      </c>
      <c r="J29" s="38">
        <v>116.76666666666665</v>
      </c>
      <c r="K29" s="38">
        <v>118.98333333333332</v>
      </c>
      <c r="L29" s="38">
        <v>120.61666666666665</v>
      </c>
      <c r="M29" s="28">
        <v>117.35</v>
      </c>
      <c r="N29" s="28">
        <v>113.5</v>
      </c>
      <c r="O29" s="39">
        <v>47263500</v>
      </c>
      <c r="P29" s="40">
        <v>-0.1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44651</v>
      </c>
      <c r="E30" s="37">
        <v>3146</v>
      </c>
      <c r="F30" s="37">
        <v>3131.9499999999994</v>
      </c>
      <c r="G30" s="38">
        <v>3098.9999999999986</v>
      </c>
      <c r="H30" s="38">
        <v>3051.9999999999991</v>
      </c>
      <c r="I30" s="38">
        <v>3019.0499999999984</v>
      </c>
      <c r="J30" s="38">
        <v>3178.9499999999989</v>
      </c>
      <c r="K30" s="38">
        <v>3211.8999999999996</v>
      </c>
      <c r="L30" s="38">
        <v>3258.8999999999992</v>
      </c>
      <c r="M30" s="28">
        <v>3164.9</v>
      </c>
      <c r="N30" s="28">
        <v>3084.95</v>
      </c>
      <c r="O30" s="39">
        <v>5058300</v>
      </c>
      <c r="P30" s="40">
        <v>-6.2131494048281236E-2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44651</v>
      </c>
      <c r="E31" s="37">
        <v>2037</v>
      </c>
      <c r="F31" s="37">
        <v>2055.25</v>
      </c>
      <c r="G31" s="38">
        <v>2009.0500000000002</v>
      </c>
      <c r="H31" s="38">
        <v>1981.1000000000001</v>
      </c>
      <c r="I31" s="38">
        <v>1934.9000000000003</v>
      </c>
      <c r="J31" s="38">
        <v>2083.1999999999998</v>
      </c>
      <c r="K31" s="38">
        <v>2129.3999999999996</v>
      </c>
      <c r="L31" s="38">
        <v>2157.35</v>
      </c>
      <c r="M31" s="28">
        <v>2101.4499999999998</v>
      </c>
      <c r="N31" s="28">
        <v>2027.3</v>
      </c>
      <c r="O31" s="39">
        <v>903650</v>
      </c>
      <c r="P31" s="40">
        <v>-6.1946902654867256E-2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44651</v>
      </c>
      <c r="E32" s="37">
        <v>9748.25</v>
      </c>
      <c r="F32" s="37">
        <v>9784.2666666666664</v>
      </c>
      <c r="G32" s="38">
        <v>9576.0333333333328</v>
      </c>
      <c r="H32" s="38">
        <v>9403.8166666666657</v>
      </c>
      <c r="I32" s="38">
        <v>9195.5833333333321</v>
      </c>
      <c r="J32" s="38">
        <v>9956.4833333333336</v>
      </c>
      <c r="K32" s="38">
        <v>10164.716666666667</v>
      </c>
      <c r="L32" s="38">
        <v>10336.933333333334</v>
      </c>
      <c r="M32" s="28">
        <v>9992.5</v>
      </c>
      <c r="N32" s="28">
        <v>9612.0499999999993</v>
      </c>
      <c r="O32" s="39">
        <v>120975</v>
      </c>
      <c r="P32" s="40">
        <v>-2.4737167594310453E-3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44651</v>
      </c>
      <c r="E33" s="37">
        <v>1166.75</v>
      </c>
      <c r="F33" s="37">
        <v>1178.7166666666665</v>
      </c>
      <c r="G33" s="38">
        <v>1151.333333333333</v>
      </c>
      <c r="H33" s="38">
        <v>1135.9166666666665</v>
      </c>
      <c r="I33" s="38">
        <v>1108.5333333333331</v>
      </c>
      <c r="J33" s="38">
        <v>1194.133333333333</v>
      </c>
      <c r="K33" s="38">
        <v>1221.5166666666667</v>
      </c>
      <c r="L33" s="38">
        <v>1236.9333333333329</v>
      </c>
      <c r="M33" s="28">
        <v>1206.0999999999999</v>
      </c>
      <c r="N33" s="28">
        <v>1163.3</v>
      </c>
      <c r="O33" s="39">
        <v>2746000</v>
      </c>
      <c r="P33" s="40">
        <v>-1.1519078473722102E-2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44651</v>
      </c>
      <c r="E34" s="37">
        <v>642.85</v>
      </c>
      <c r="F34" s="37">
        <v>647.36666666666667</v>
      </c>
      <c r="G34" s="38">
        <v>636.58333333333337</v>
      </c>
      <c r="H34" s="38">
        <v>630.31666666666672</v>
      </c>
      <c r="I34" s="38">
        <v>619.53333333333342</v>
      </c>
      <c r="J34" s="38">
        <v>653.63333333333333</v>
      </c>
      <c r="K34" s="38">
        <v>664.41666666666663</v>
      </c>
      <c r="L34" s="38">
        <v>670.68333333333328</v>
      </c>
      <c r="M34" s="28">
        <v>658.15</v>
      </c>
      <c r="N34" s="28">
        <v>641.1</v>
      </c>
      <c r="O34" s="39">
        <v>15862500</v>
      </c>
      <c r="P34" s="40">
        <v>2.1196465646274927E-2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44651</v>
      </c>
      <c r="E35" s="37">
        <v>741.15</v>
      </c>
      <c r="F35" s="37">
        <v>741.36666666666679</v>
      </c>
      <c r="G35" s="38">
        <v>735.48333333333358</v>
      </c>
      <c r="H35" s="38">
        <v>729.81666666666683</v>
      </c>
      <c r="I35" s="38">
        <v>723.93333333333362</v>
      </c>
      <c r="J35" s="38">
        <v>747.03333333333353</v>
      </c>
      <c r="K35" s="38">
        <v>752.91666666666674</v>
      </c>
      <c r="L35" s="38">
        <v>758.58333333333348</v>
      </c>
      <c r="M35" s="28">
        <v>747.25</v>
      </c>
      <c r="N35" s="28">
        <v>735.7</v>
      </c>
      <c r="O35" s="39">
        <v>45134400</v>
      </c>
      <c r="P35" s="40">
        <v>-5.4190660597983255E-2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44651</v>
      </c>
      <c r="E36" s="37">
        <v>3632.2</v>
      </c>
      <c r="F36" s="37">
        <v>3604.1166666666668</v>
      </c>
      <c r="G36" s="38">
        <v>3568.9833333333336</v>
      </c>
      <c r="H36" s="38">
        <v>3505.7666666666669</v>
      </c>
      <c r="I36" s="38">
        <v>3470.6333333333337</v>
      </c>
      <c r="J36" s="38">
        <v>3667.3333333333335</v>
      </c>
      <c r="K36" s="38">
        <v>3702.4666666666667</v>
      </c>
      <c r="L36" s="38">
        <v>3765.6833333333334</v>
      </c>
      <c r="M36" s="28">
        <v>3639.25</v>
      </c>
      <c r="N36" s="28">
        <v>3540.9</v>
      </c>
      <c r="O36" s="39">
        <v>2213250</v>
      </c>
      <c r="P36" s="40">
        <v>1.7586206896551725E-2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44651</v>
      </c>
      <c r="E37" s="37">
        <v>16433.75</v>
      </c>
      <c r="F37" s="37">
        <v>16470.216666666667</v>
      </c>
      <c r="G37" s="38">
        <v>16276.283333333333</v>
      </c>
      <c r="H37" s="38">
        <v>16118.816666666666</v>
      </c>
      <c r="I37" s="38">
        <v>15924.883333333331</v>
      </c>
      <c r="J37" s="38">
        <v>16627.683333333334</v>
      </c>
      <c r="K37" s="38">
        <v>16821.616666666669</v>
      </c>
      <c r="L37" s="38">
        <v>16979.083333333336</v>
      </c>
      <c r="M37" s="28">
        <v>16664.150000000001</v>
      </c>
      <c r="N37" s="28">
        <v>16312.75</v>
      </c>
      <c r="O37" s="39">
        <v>651900</v>
      </c>
      <c r="P37" s="40">
        <v>-4.3573943661971828E-2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44651</v>
      </c>
      <c r="E38" s="37">
        <v>7019</v>
      </c>
      <c r="F38" s="37">
        <v>7014.7833333333328</v>
      </c>
      <c r="G38" s="38">
        <v>6943.1666666666661</v>
      </c>
      <c r="H38" s="38">
        <v>6867.333333333333</v>
      </c>
      <c r="I38" s="38">
        <v>6795.7166666666662</v>
      </c>
      <c r="J38" s="38">
        <v>7090.6166666666659</v>
      </c>
      <c r="K38" s="38">
        <v>7162.2333333333327</v>
      </c>
      <c r="L38" s="38">
        <v>7238.0666666666657</v>
      </c>
      <c r="M38" s="28">
        <v>7086.4</v>
      </c>
      <c r="N38" s="28">
        <v>6938.95</v>
      </c>
      <c r="O38" s="39">
        <v>3977875</v>
      </c>
      <c r="P38" s="40">
        <v>-2.1703710535214731E-2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44651</v>
      </c>
      <c r="E39" s="37">
        <v>2135.1</v>
      </c>
      <c r="F39" s="37">
        <v>2118.3666666666668</v>
      </c>
      <c r="G39" s="38">
        <v>2091.0833333333335</v>
      </c>
      <c r="H39" s="38">
        <v>2047.0666666666666</v>
      </c>
      <c r="I39" s="38">
        <v>2019.7833333333333</v>
      </c>
      <c r="J39" s="38">
        <v>2162.3833333333337</v>
      </c>
      <c r="K39" s="38">
        <v>2189.6666666666665</v>
      </c>
      <c r="L39" s="38">
        <v>2233.6833333333338</v>
      </c>
      <c r="M39" s="28">
        <v>2145.65</v>
      </c>
      <c r="N39" s="28">
        <v>2074.35</v>
      </c>
      <c r="O39" s="39">
        <v>1332600</v>
      </c>
      <c r="P39" s="40">
        <v>1.3384030418250951E-2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44651</v>
      </c>
      <c r="E40" s="37">
        <v>480.2</v>
      </c>
      <c r="F40" s="37">
        <v>480.56666666666666</v>
      </c>
      <c r="G40" s="38">
        <v>476.13333333333333</v>
      </c>
      <c r="H40" s="38">
        <v>472.06666666666666</v>
      </c>
      <c r="I40" s="38">
        <v>467.63333333333333</v>
      </c>
      <c r="J40" s="38">
        <v>484.63333333333333</v>
      </c>
      <c r="K40" s="38">
        <v>489.06666666666661</v>
      </c>
      <c r="L40" s="38">
        <v>493.13333333333333</v>
      </c>
      <c r="M40" s="28">
        <v>485</v>
      </c>
      <c r="N40" s="28">
        <v>476.5</v>
      </c>
      <c r="O40" s="39">
        <v>7441600</v>
      </c>
      <c r="P40" s="40">
        <v>-2.2282951439983184E-2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44651</v>
      </c>
      <c r="E41" s="37">
        <v>301.64999999999998</v>
      </c>
      <c r="F41" s="37">
        <v>300.31666666666666</v>
      </c>
      <c r="G41" s="38">
        <v>297.83333333333331</v>
      </c>
      <c r="H41" s="38">
        <v>294.01666666666665</v>
      </c>
      <c r="I41" s="38">
        <v>291.5333333333333</v>
      </c>
      <c r="J41" s="38">
        <v>304.13333333333333</v>
      </c>
      <c r="K41" s="38">
        <v>306.61666666666667</v>
      </c>
      <c r="L41" s="38">
        <v>310.43333333333334</v>
      </c>
      <c r="M41" s="28">
        <v>302.8</v>
      </c>
      <c r="N41" s="28">
        <v>296.5</v>
      </c>
      <c r="O41" s="39">
        <v>29547000</v>
      </c>
      <c r="P41" s="40">
        <v>-7.3279512222661325E-2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44651</v>
      </c>
      <c r="E42" s="37">
        <v>108.1</v>
      </c>
      <c r="F42" s="37">
        <v>108.55</v>
      </c>
      <c r="G42" s="38">
        <v>107.35</v>
      </c>
      <c r="H42" s="38">
        <v>106.6</v>
      </c>
      <c r="I42" s="38">
        <v>105.39999999999999</v>
      </c>
      <c r="J42" s="38">
        <v>109.3</v>
      </c>
      <c r="K42" s="38">
        <v>110.50000000000001</v>
      </c>
      <c r="L42" s="38">
        <v>111.25</v>
      </c>
      <c r="M42" s="28">
        <v>109.75</v>
      </c>
      <c r="N42" s="28">
        <v>107.8</v>
      </c>
      <c r="O42" s="39">
        <v>107382600</v>
      </c>
      <c r="P42" s="40">
        <v>-4.9305987155583181E-2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44651</v>
      </c>
      <c r="E43" s="37">
        <v>1949.35</v>
      </c>
      <c r="F43" s="37">
        <v>1947.7</v>
      </c>
      <c r="G43" s="38">
        <v>1920.4</v>
      </c>
      <c r="H43" s="38">
        <v>1891.45</v>
      </c>
      <c r="I43" s="38">
        <v>1864.15</v>
      </c>
      <c r="J43" s="38">
        <v>1976.65</v>
      </c>
      <c r="K43" s="38">
        <v>2003.9499999999998</v>
      </c>
      <c r="L43" s="38">
        <v>2032.9</v>
      </c>
      <c r="M43" s="28">
        <v>1975</v>
      </c>
      <c r="N43" s="28">
        <v>1918.75</v>
      </c>
      <c r="O43" s="39">
        <v>1422850</v>
      </c>
      <c r="P43" s="40">
        <v>1.0941774130519734E-2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44651</v>
      </c>
      <c r="E44" s="37">
        <v>208.55</v>
      </c>
      <c r="F44" s="37">
        <v>208.93333333333331</v>
      </c>
      <c r="G44" s="38">
        <v>205.91666666666663</v>
      </c>
      <c r="H44" s="38">
        <v>203.28333333333333</v>
      </c>
      <c r="I44" s="38">
        <v>200.26666666666665</v>
      </c>
      <c r="J44" s="38">
        <v>211.56666666666661</v>
      </c>
      <c r="K44" s="38">
        <v>214.58333333333331</v>
      </c>
      <c r="L44" s="38">
        <v>217.21666666666658</v>
      </c>
      <c r="M44" s="28">
        <v>211.95</v>
      </c>
      <c r="N44" s="28">
        <v>206.3</v>
      </c>
      <c r="O44" s="39">
        <v>31277800</v>
      </c>
      <c r="P44" s="40">
        <v>5.6746694055719603E-2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44651</v>
      </c>
      <c r="E45" s="37">
        <v>720.65</v>
      </c>
      <c r="F45" s="37">
        <v>718.85</v>
      </c>
      <c r="G45" s="38">
        <v>711.35</v>
      </c>
      <c r="H45" s="38">
        <v>702.05</v>
      </c>
      <c r="I45" s="38">
        <v>694.55</v>
      </c>
      <c r="J45" s="38">
        <v>728.15000000000009</v>
      </c>
      <c r="K45" s="38">
        <v>735.65000000000009</v>
      </c>
      <c r="L45" s="38">
        <v>744.95000000000016</v>
      </c>
      <c r="M45" s="28">
        <v>726.35</v>
      </c>
      <c r="N45" s="28">
        <v>709.55</v>
      </c>
      <c r="O45" s="39">
        <v>4510000</v>
      </c>
      <c r="P45" s="40">
        <v>-2.2646007151370679E-2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44651</v>
      </c>
      <c r="E46" s="37">
        <v>683.8</v>
      </c>
      <c r="F46" s="37">
        <v>685.71666666666658</v>
      </c>
      <c r="G46" s="38">
        <v>676.28333333333319</v>
      </c>
      <c r="H46" s="38">
        <v>668.76666666666665</v>
      </c>
      <c r="I46" s="38">
        <v>659.33333333333326</v>
      </c>
      <c r="J46" s="38">
        <v>693.23333333333312</v>
      </c>
      <c r="K46" s="38">
        <v>702.66666666666652</v>
      </c>
      <c r="L46" s="38">
        <v>710.18333333333305</v>
      </c>
      <c r="M46" s="28">
        <v>695.15</v>
      </c>
      <c r="N46" s="28">
        <v>678.2</v>
      </c>
      <c r="O46" s="39">
        <v>6161250</v>
      </c>
      <c r="P46" s="40">
        <v>-1.498800959232614E-2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44651</v>
      </c>
      <c r="E47" s="37">
        <v>725.55</v>
      </c>
      <c r="F47" s="37">
        <v>721.0333333333333</v>
      </c>
      <c r="G47" s="38">
        <v>713.66666666666663</v>
      </c>
      <c r="H47" s="38">
        <v>701.7833333333333</v>
      </c>
      <c r="I47" s="38">
        <v>694.41666666666663</v>
      </c>
      <c r="J47" s="38">
        <v>732.91666666666663</v>
      </c>
      <c r="K47" s="38">
        <v>740.28333333333342</v>
      </c>
      <c r="L47" s="38">
        <v>752.16666666666663</v>
      </c>
      <c r="M47" s="28">
        <v>728.4</v>
      </c>
      <c r="N47" s="28">
        <v>709.15</v>
      </c>
      <c r="O47" s="39">
        <v>50596050</v>
      </c>
      <c r="P47" s="40">
        <v>-9.4113270715149265E-3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44651</v>
      </c>
      <c r="E48" s="37">
        <v>51.5</v>
      </c>
      <c r="F48" s="37">
        <v>51.683333333333337</v>
      </c>
      <c r="G48" s="38">
        <v>51.166666666666671</v>
      </c>
      <c r="H48" s="38">
        <v>50.833333333333336</v>
      </c>
      <c r="I48" s="38">
        <v>50.31666666666667</v>
      </c>
      <c r="J48" s="38">
        <v>52.016666666666673</v>
      </c>
      <c r="K48" s="38">
        <v>52.533333333333339</v>
      </c>
      <c r="L48" s="38">
        <v>52.866666666666674</v>
      </c>
      <c r="M48" s="28">
        <v>52.2</v>
      </c>
      <c r="N48" s="28">
        <v>51.35</v>
      </c>
      <c r="O48" s="39">
        <v>105430500</v>
      </c>
      <c r="P48" s="40">
        <v>2.2958674386105013E-3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44651</v>
      </c>
      <c r="E49" s="37">
        <v>332.25</v>
      </c>
      <c r="F49" s="37">
        <v>332.26666666666665</v>
      </c>
      <c r="G49" s="38">
        <v>330.48333333333329</v>
      </c>
      <c r="H49" s="38">
        <v>328.71666666666664</v>
      </c>
      <c r="I49" s="38">
        <v>326.93333333333328</v>
      </c>
      <c r="J49" s="38">
        <v>334.0333333333333</v>
      </c>
      <c r="K49" s="38">
        <v>335.81666666666661</v>
      </c>
      <c r="L49" s="38">
        <v>337.58333333333331</v>
      </c>
      <c r="M49" s="28">
        <v>334.05</v>
      </c>
      <c r="N49" s="28">
        <v>330.5</v>
      </c>
      <c r="O49" s="39">
        <v>21024300</v>
      </c>
      <c r="P49" s="40">
        <v>3.2927230819888046E-3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44651</v>
      </c>
      <c r="E50" s="37">
        <v>14606.05</v>
      </c>
      <c r="F50" s="37">
        <v>14538.583333333334</v>
      </c>
      <c r="G50" s="38">
        <v>14317.466666666667</v>
      </c>
      <c r="H50" s="38">
        <v>14028.883333333333</v>
      </c>
      <c r="I50" s="38">
        <v>13807.766666666666</v>
      </c>
      <c r="J50" s="38">
        <v>14827.166666666668</v>
      </c>
      <c r="K50" s="38">
        <v>15048.283333333333</v>
      </c>
      <c r="L50" s="38">
        <v>15336.866666666669</v>
      </c>
      <c r="M50" s="28">
        <v>14759.7</v>
      </c>
      <c r="N50" s="28">
        <v>14250</v>
      </c>
      <c r="O50" s="39">
        <v>200750</v>
      </c>
      <c r="P50" s="40">
        <v>-0.10339437248771773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44651</v>
      </c>
      <c r="E51" s="37">
        <v>363.3</v>
      </c>
      <c r="F51" s="37">
        <v>361.84999999999997</v>
      </c>
      <c r="G51" s="38">
        <v>358.44999999999993</v>
      </c>
      <c r="H51" s="38">
        <v>353.59999999999997</v>
      </c>
      <c r="I51" s="38">
        <v>350.19999999999993</v>
      </c>
      <c r="J51" s="38">
        <v>366.69999999999993</v>
      </c>
      <c r="K51" s="38">
        <v>370.09999999999991</v>
      </c>
      <c r="L51" s="38">
        <v>374.94999999999993</v>
      </c>
      <c r="M51" s="28">
        <v>365.25</v>
      </c>
      <c r="N51" s="28">
        <v>357</v>
      </c>
      <c r="O51" s="39">
        <v>23599800</v>
      </c>
      <c r="P51" s="40">
        <v>-5.1851316170089673E-2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44651</v>
      </c>
      <c r="E52" s="37">
        <v>3361.2</v>
      </c>
      <c r="F52" s="37">
        <v>3346.15</v>
      </c>
      <c r="G52" s="38">
        <v>3326.05</v>
      </c>
      <c r="H52" s="38">
        <v>3290.9</v>
      </c>
      <c r="I52" s="38">
        <v>3270.8</v>
      </c>
      <c r="J52" s="38">
        <v>3381.3</v>
      </c>
      <c r="K52" s="38">
        <v>3401.3999999999996</v>
      </c>
      <c r="L52" s="38">
        <v>3436.55</v>
      </c>
      <c r="M52" s="28">
        <v>3366.25</v>
      </c>
      <c r="N52" s="28">
        <v>3311</v>
      </c>
      <c r="O52" s="39">
        <v>1803800</v>
      </c>
      <c r="P52" s="40">
        <v>-3.7556611068154202E-3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44651</v>
      </c>
      <c r="E53" s="37">
        <v>444.95</v>
      </c>
      <c r="F53" s="37">
        <v>447.11666666666662</v>
      </c>
      <c r="G53" s="38">
        <v>439.18333333333322</v>
      </c>
      <c r="H53" s="38">
        <v>433.41666666666663</v>
      </c>
      <c r="I53" s="38">
        <v>425.48333333333323</v>
      </c>
      <c r="J53" s="38">
        <v>452.88333333333321</v>
      </c>
      <c r="K53" s="38">
        <v>460.81666666666661</v>
      </c>
      <c r="L53" s="38">
        <v>466.5833333333332</v>
      </c>
      <c r="M53" s="28">
        <v>455.05</v>
      </c>
      <c r="N53" s="28">
        <v>441.35</v>
      </c>
      <c r="O53" s="39">
        <v>3461900</v>
      </c>
      <c r="P53" s="40">
        <v>4.1454829878764178E-2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44651</v>
      </c>
      <c r="E54" s="37">
        <v>226.35</v>
      </c>
      <c r="F54" s="37">
        <v>227.81666666666669</v>
      </c>
      <c r="G54" s="38">
        <v>224.33333333333337</v>
      </c>
      <c r="H54" s="38">
        <v>222.31666666666669</v>
      </c>
      <c r="I54" s="38">
        <v>218.83333333333337</v>
      </c>
      <c r="J54" s="38">
        <v>229.83333333333337</v>
      </c>
      <c r="K54" s="38">
        <v>233.31666666666666</v>
      </c>
      <c r="L54" s="38">
        <v>235.33333333333337</v>
      </c>
      <c r="M54" s="28">
        <v>231.3</v>
      </c>
      <c r="N54" s="28">
        <v>225.8</v>
      </c>
      <c r="O54" s="39">
        <v>41774400</v>
      </c>
      <c r="P54" s="40">
        <v>-1.3642738747928089E-2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44651</v>
      </c>
      <c r="E55" s="37">
        <v>612.04999999999995</v>
      </c>
      <c r="F55" s="37">
        <v>613.29999999999995</v>
      </c>
      <c r="G55" s="38">
        <v>602.79999999999995</v>
      </c>
      <c r="H55" s="38">
        <v>593.54999999999995</v>
      </c>
      <c r="I55" s="38">
        <v>583.04999999999995</v>
      </c>
      <c r="J55" s="38">
        <v>622.54999999999995</v>
      </c>
      <c r="K55" s="38">
        <v>633.04999999999995</v>
      </c>
      <c r="L55" s="38">
        <v>642.29999999999995</v>
      </c>
      <c r="M55" s="28">
        <v>623.79999999999995</v>
      </c>
      <c r="N55" s="28">
        <v>604.04999999999995</v>
      </c>
      <c r="O55" s="39">
        <v>3127800</v>
      </c>
      <c r="P55" s="40">
        <v>2.328548644338118E-2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44651</v>
      </c>
      <c r="E56" s="37">
        <v>419.95</v>
      </c>
      <c r="F56" s="37">
        <v>417.25</v>
      </c>
      <c r="G56" s="38">
        <v>407</v>
      </c>
      <c r="H56" s="38">
        <v>394.05</v>
      </c>
      <c r="I56" s="38">
        <v>383.8</v>
      </c>
      <c r="J56" s="38">
        <v>430.2</v>
      </c>
      <c r="K56" s="38">
        <v>440.45</v>
      </c>
      <c r="L56" s="38">
        <v>453.4</v>
      </c>
      <c r="M56" s="28">
        <v>427.5</v>
      </c>
      <c r="N56" s="28">
        <v>404.3</v>
      </c>
      <c r="O56" s="39">
        <v>2676000</v>
      </c>
      <c r="P56" s="40">
        <v>0.10738671632526381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44651</v>
      </c>
      <c r="E57" s="37">
        <v>720.4</v>
      </c>
      <c r="F57" s="37">
        <v>716.05000000000007</v>
      </c>
      <c r="G57" s="38">
        <v>708.35000000000014</v>
      </c>
      <c r="H57" s="38">
        <v>696.30000000000007</v>
      </c>
      <c r="I57" s="38">
        <v>688.60000000000014</v>
      </c>
      <c r="J57" s="38">
        <v>728.10000000000014</v>
      </c>
      <c r="K57" s="38">
        <v>735.80000000000018</v>
      </c>
      <c r="L57" s="38">
        <v>747.85000000000014</v>
      </c>
      <c r="M57" s="28">
        <v>723.75</v>
      </c>
      <c r="N57" s="28">
        <v>704</v>
      </c>
      <c r="O57" s="39">
        <v>9305000</v>
      </c>
      <c r="P57" s="40">
        <v>-1.1026969576192374E-2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44651</v>
      </c>
      <c r="E58" s="37">
        <v>1052.25</v>
      </c>
      <c r="F58" s="37">
        <v>1055.6166666666668</v>
      </c>
      <c r="G58" s="38">
        <v>1044.6833333333336</v>
      </c>
      <c r="H58" s="38">
        <v>1037.1166666666668</v>
      </c>
      <c r="I58" s="38">
        <v>1026.1833333333336</v>
      </c>
      <c r="J58" s="38">
        <v>1063.1833333333336</v>
      </c>
      <c r="K58" s="38">
        <v>1074.116666666667</v>
      </c>
      <c r="L58" s="38">
        <v>1081.6833333333336</v>
      </c>
      <c r="M58" s="28">
        <v>1066.55</v>
      </c>
      <c r="N58" s="28">
        <v>1048.05</v>
      </c>
      <c r="O58" s="39">
        <v>9974900</v>
      </c>
      <c r="P58" s="40">
        <v>-2.6330816572552502E-2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44651</v>
      </c>
      <c r="E59" s="37">
        <v>177</v>
      </c>
      <c r="F59" s="37">
        <v>176.7833333333333</v>
      </c>
      <c r="G59" s="38">
        <v>174.9166666666666</v>
      </c>
      <c r="H59" s="38">
        <v>172.83333333333329</v>
      </c>
      <c r="I59" s="38">
        <v>170.96666666666658</v>
      </c>
      <c r="J59" s="38">
        <v>178.86666666666662</v>
      </c>
      <c r="K59" s="38">
        <v>180.73333333333329</v>
      </c>
      <c r="L59" s="38">
        <v>182.81666666666663</v>
      </c>
      <c r="M59" s="28">
        <v>178.65</v>
      </c>
      <c r="N59" s="28">
        <v>174.7</v>
      </c>
      <c r="O59" s="39">
        <v>36493800</v>
      </c>
      <c r="P59" s="40">
        <v>-1.8857271906052395E-2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44651</v>
      </c>
      <c r="E60" s="37">
        <v>4412.75</v>
      </c>
      <c r="F60" s="37">
        <v>4410.9000000000005</v>
      </c>
      <c r="G60" s="38">
        <v>4371.8500000000013</v>
      </c>
      <c r="H60" s="38">
        <v>4330.9500000000007</v>
      </c>
      <c r="I60" s="38">
        <v>4291.9000000000015</v>
      </c>
      <c r="J60" s="38">
        <v>4451.8000000000011</v>
      </c>
      <c r="K60" s="38">
        <v>4490.8500000000004</v>
      </c>
      <c r="L60" s="38">
        <v>4531.7500000000009</v>
      </c>
      <c r="M60" s="28">
        <v>4449.95</v>
      </c>
      <c r="N60" s="28">
        <v>4370</v>
      </c>
      <c r="O60" s="39">
        <v>1338400</v>
      </c>
      <c r="P60" s="40">
        <v>-0.10120206836344101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44651</v>
      </c>
      <c r="E61" s="37">
        <v>1526.2</v>
      </c>
      <c r="F61" s="37">
        <v>1525.3166666666666</v>
      </c>
      <c r="G61" s="38">
        <v>1514.1333333333332</v>
      </c>
      <c r="H61" s="38">
        <v>1502.0666666666666</v>
      </c>
      <c r="I61" s="38">
        <v>1490.8833333333332</v>
      </c>
      <c r="J61" s="38">
        <v>1537.3833333333332</v>
      </c>
      <c r="K61" s="38">
        <v>1548.5666666666666</v>
      </c>
      <c r="L61" s="38">
        <v>1560.6333333333332</v>
      </c>
      <c r="M61" s="28">
        <v>1536.5</v>
      </c>
      <c r="N61" s="28">
        <v>1513.25</v>
      </c>
      <c r="O61" s="39">
        <v>2369150</v>
      </c>
      <c r="P61" s="40">
        <v>2.4674538298516499E-2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44651</v>
      </c>
      <c r="E62" s="37">
        <v>617.4</v>
      </c>
      <c r="F62" s="37">
        <v>618.25</v>
      </c>
      <c r="G62" s="38">
        <v>612.5</v>
      </c>
      <c r="H62" s="38">
        <v>607.6</v>
      </c>
      <c r="I62" s="38">
        <v>601.85</v>
      </c>
      <c r="J62" s="38">
        <v>623.15</v>
      </c>
      <c r="K62" s="38">
        <v>628.9</v>
      </c>
      <c r="L62" s="38">
        <v>633.79999999999995</v>
      </c>
      <c r="M62" s="28">
        <v>624</v>
      </c>
      <c r="N62" s="28">
        <v>613.35</v>
      </c>
      <c r="O62" s="39">
        <v>5792000</v>
      </c>
      <c r="P62" s="40">
        <v>8.918617614269788E-3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44651</v>
      </c>
      <c r="E63" s="37">
        <v>852.9</v>
      </c>
      <c r="F63" s="37">
        <v>837.9</v>
      </c>
      <c r="G63" s="38">
        <v>816.9</v>
      </c>
      <c r="H63" s="38">
        <v>780.9</v>
      </c>
      <c r="I63" s="38">
        <v>759.9</v>
      </c>
      <c r="J63" s="38">
        <v>873.9</v>
      </c>
      <c r="K63" s="38">
        <v>894.9</v>
      </c>
      <c r="L63" s="38">
        <v>930.9</v>
      </c>
      <c r="M63" s="28">
        <v>858.9</v>
      </c>
      <c r="N63" s="28">
        <v>801.9</v>
      </c>
      <c r="O63" s="39">
        <v>940000</v>
      </c>
      <c r="P63" s="40">
        <v>0.27565733672603904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44651</v>
      </c>
      <c r="E64" s="37">
        <v>392.25</v>
      </c>
      <c r="F64" s="37">
        <v>393.8</v>
      </c>
      <c r="G64" s="38">
        <v>386.75</v>
      </c>
      <c r="H64" s="38">
        <v>381.25</v>
      </c>
      <c r="I64" s="38">
        <v>374.2</v>
      </c>
      <c r="J64" s="38">
        <v>399.3</v>
      </c>
      <c r="K64" s="38">
        <v>406.35000000000008</v>
      </c>
      <c r="L64" s="38">
        <v>411.85</v>
      </c>
      <c r="M64" s="28">
        <v>400.85</v>
      </c>
      <c r="N64" s="28">
        <v>388.3</v>
      </c>
      <c r="O64" s="39">
        <v>4677200</v>
      </c>
      <c r="P64" s="40">
        <v>0.1035556709057877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44651</v>
      </c>
      <c r="E65" s="37">
        <v>121.15</v>
      </c>
      <c r="F65" s="37">
        <v>121.7</v>
      </c>
      <c r="G65" s="38">
        <v>120.10000000000001</v>
      </c>
      <c r="H65" s="38">
        <v>119.05000000000001</v>
      </c>
      <c r="I65" s="38">
        <v>117.45000000000002</v>
      </c>
      <c r="J65" s="38">
        <v>122.75</v>
      </c>
      <c r="K65" s="38">
        <v>124.35</v>
      </c>
      <c r="L65" s="38">
        <v>125.39999999999999</v>
      </c>
      <c r="M65" s="28">
        <v>123.3</v>
      </c>
      <c r="N65" s="28">
        <v>120.65</v>
      </c>
      <c r="O65" s="39">
        <v>12549400</v>
      </c>
      <c r="P65" s="40">
        <v>8.2087364409264146E-2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44651</v>
      </c>
      <c r="E66" s="37">
        <v>1025.3499999999999</v>
      </c>
      <c r="F66" s="37">
        <v>1029.3333333333333</v>
      </c>
      <c r="G66" s="38">
        <v>1012.0666666666666</v>
      </c>
      <c r="H66" s="38">
        <v>998.7833333333333</v>
      </c>
      <c r="I66" s="38">
        <v>981.51666666666665</v>
      </c>
      <c r="J66" s="38">
        <v>1042.6166666666666</v>
      </c>
      <c r="K66" s="38">
        <v>1059.8833333333334</v>
      </c>
      <c r="L66" s="38">
        <v>1073.1666666666665</v>
      </c>
      <c r="M66" s="28">
        <v>1046.5999999999999</v>
      </c>
      <c r="N66" s="28">
        <v>1016.05</v>
      </c>
      <c r="O66" s="39">
        <v>1612800</v>
      </c>
      <c r="P66" s="40">
        <v>-3.7188545927854219E-4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44651</v>
      </c>
      <c r="E67" s="37">
        <v>562.25</v>
      </c>
      <c r="F67" s="37">
        <v>563.66666666666663</v>
      </c>
      <c r="G67" s="38">
        <v>556.38333333333321</v>
      </c>
      <c r="H67" s="38">
        <v>550.51666666666654</v>
      </c>
      <c r="I67" s="38">
        <v>543.23333333333312</v>
      </c>
      <c r="J67" s="38">
        <v>569.5333333333333</v>
      </c>
      <c r="K67" s="38">
        <v>576.81666666666683</v>
      </c>
      <c r="L67" s="38">
        <v>582.68333333333339</v>
      </c>
      <c r="M67" s="28">
        <v>570.95000000000005</v>
      </c>
      <c r="N67" s="28">
        <v>557.79999999999995</v>
      </c>
      <c r="O67" s="39">
        <v>12833750</v>
      </c>
      <c r="P67" s="40">
        <v>-2.2351797862001943E-3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44651</v>
      </c>
      <c r="E68" s="37">
        <v>1463.6</v>
      </c>
      <c r="F68" s="37">
        <v>1482.5833333333333</v>
      </c>
      <c r="G68" s="38">
        <v>1435.1666666666665</v>
      </c>
      <c r="H68" s="38">
        <v>1406.7333333333333</v>
      </c>
      <c r="I68" s="38">
        <v>1359.3166666666666</v>
      </c>
      <c r="J68" s="38">
        <v>1511.0166666666664</v>
      </c>
      <c r="K68" s="38">
        <v>1558.4333333333329</v>
      </c>
      <c r="L68" s="38">
        <v>1586.8666666666663</v>
      </c>
      <c r="M68" s="28">
        <v>1530</v>
      </c>
      <c r="N68" s="28">
        <v>1454.15</v>
      </c>
      <c r="O68" s="39">
        <v>1008500</v>
      </c>
      <c r="P68" s="40">
        <v>0.10399562123700054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44651</v>
      </c>
      <c r="E69" s="37">
        <v>2229.9</v>
      </c>
      <c r="F69" s="37">
        <v>2232.8333333333335</v>
      </c>
      <c r="G69" s="38">
        <v>2207.666666666667</v>
      </c>
      <c r="H69" s="38">
        <v>2185.4333333333334</v>
      </c>
      <c r="I69" s="38">
        <v>2160.2666666666669</v>
      </c>
      <c r="J69" s="38">
        <v>2255.0666666666671</v>
      </c>
      <c r="K69" s="38">
        <v>2280.233333333334</v>
      </c>
      <c r="L69" s="38">
        <v>2302.4666666666672</v>
      </c>
      <c r="M69" s="28">
        <v>2258</v>
      </c>
      <c r="N69" s="28">
        <v>2210.6</v>
      </c>
      <c r="O69" s="39">
        <v>1712250</v>
      </c>
      <c r="P69" s="40">
        <v>-7.1447939262472879E-2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44651</v>
      </c>
      <c r="E70" s="37">
        <v>286.64999999999998</v>
      </c>
      <c r="F70" s="37">
        <v>286.46666666666664</v>
      </c>
      <c r="G70" s="38">
        <v>283.73333333333329</v>
      </c>
      <c r="H70" s="38">
        <v>280.81666666666666</v>
      </c>
      <c r="I70" s="38">
        <v>278.08333333333331</v>
      </c>
      <c r="J70" s="38">
        <v>289.38333333333327</v>
      </c>
      <c r="K70" s="38">
        <v>292.11666666666662</v>
      </c>
      <c r="L70" s="38">
        <v>295.03333333333325</v>
      </c>
      <c r="M70" s="28">
        <v>289.2</v>
      </c>
      <c r="N70" s="28">
        <v>283.55</v>
      </c>
      <c r="O70" s="39">
        <v>15212200</v>
      </c>
      <c r="P70" s="40">
        <v>-4.0656527631380817E-3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44651</v>
      </c>
      <c r="E71" s="37">
        <v>4510.3500000000004</v>
      </c>
      <c r="F71" s="37">
        <v>4490.666666666667</v>
      </c>
      <c r="G71" s="38">
        <v>4459.3333333333339</v>
      </c>
      <c r="H71" s="38">
        <v>4408.3166666666666</v>
      </c>
      <c r="I71" s="38">
        <v>4376.9833333333336</v>
      </c>
      <c r="J71" s="38">
        <v>4541.6833333333343</v>
      </c>
      <c r="K71" s="38">
        <v>4573.0166666666682</v>
      </c>
      <c r="L71" s="38">
        <v>4624.0333333333347</v>
      </c>
      <c r="M71" s="28">
        <v>4522</v>
      </c>
      <c r="N71" s="28">
        <v>4439.6499999999996</v>
      </c>
      <c r="O71" s="39">
        <v>2282400</v>
      </c>
      <c r="P71" s="40">
        <v>-3.6555508653440268E-2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44651</v>
      </c>
      <c r="E72" s="37">
        <v>4458.5</v>
      </c>
      <c r="F72" s="37">
        <v>4477.5</v>
      </c>
      <c r="G72" s="38">
        <v>4411</v>
      </c>
      <c r="H72" s="38">
        <v>4363.5</v>
      </c>
      <c r="I72" s="38">
        <v>4297</v>
      </c>
      <c r="J72" s="38">
        <v>4525</v>
      </c>
      <c r="K72" s="38">
        <v>4591.5</v>
      </c>
      <c r="L72" s="38">
        <v>4639</v>
      </c>
      <c r="M72" s="28">
        <v>4544</v>
      </c>
      <c r="N72" s="28">
        <v>4430</v>
      </c>
      <c r="O72" s="39">
        <v>533125</v>
      </c>
      <c r="P72" s="40">
        <v>5.1269410894749817E-2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44651</v>
      </c>
      <c r="E73" s="37">
        <v>363.3</v>
      </c>
      <c r="F73" s="37">
        <v>362.23333333333335</v>
      </c>
      <c r="G73" s="38">
        <v>358.86666666666667</v>
      </c>
      <c r="H73" s="38">
        <v>354.43333333333334</v>
      </c>
      <c r="I73" s="38">
        <v>351.06666666666666</v>
      </c>
      <c r="J73" s="38">
        <v>366.66666666666669</v>
      </c>
      <c r="K73" s="38">
        <v>370.03333333333336</v>
      </c>
      <c r="L73" s="38">
        <v>374.4666666666667</v>
      </c>
      <c r="M73" s="28">
        <v>365.6</v>
      </c>
      <c r="N73" s="28">
        <v>357.8</v>
      </c>
      <c r="O73" s="39">
        <v>38705700</v>
      </c>
      <c r="P73" s="40">
        <v>1.6994710829792769E-2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44651</v>
      </c>
      <c r="E74" s="37">
        <v>4046.55</v>
      </c>
      <c r="F74" s="37">
        <v>4018.9333333333329</v>
      </c>
      <c r="G74" s="38">
        <v>3983.6666666666661</v>
      </c>
      <c r="H74" s="38">
        <v>3920.7833333333333</v>
      </c>
      <c r="I74" s="38">
        <v>3885.5166666666664</v>
      </c>
      <c r="J74" s="38">
        <v>4081.8166666666657</v>
      </c>
      <c r="K74" s="38">
        <v>4117.083333333333</v>
      </c>
      <c r="L74" s="38">
        <v>4179.9666666666653</v>
      </c>
      <c r="M74" s="28">
        <v>4054.2</v>
      </c>
      <c r="N74" s="28">
        <v>3956.05</v>
      </c>
      <c r="O74" s="39">
        <v>3026125</v>
      </c>
      <c r="P74" s="40">
        <v>-3.7645094609635874E-2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44651</v>
      </c>
      <c r="E75" s="37">
        <v>2442.0500000000002</v>
      </c>
      <c r="F75" s="37">
        <v>2432.7000000000003</v>
      </c>
      <c r="G75" s="38">
        <v>2398.2500000000005</v>
      </c>
      <c r="H75" s="38">
        <v>2354.4500000000003</v>
      </c>
      <c r="I75" s="38">
        <v>2320.0000000000005</v>
      </c>
      <c r="J75" s="38">
        <v>2476.5000000000005</v>
      </c>
      <c r="K75" s="38">
        <v>2510.9500000000003</v>
      </c>
      <c r="L75" s="38">
        <v>2554.7500000000005</v>
      </c>
      <c r="M75" s="28">
        <v>2467.15</v>
      </c>
      <c r="N75" s="28">
        <v>2388.9</v>
      </c>
      <c r="O75" s="39">
        <v>3367700</v>
      </c>
      <c r="P75" s="40">
        <v>-2.4533657745336578E-2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44651</v>
      </c>
      <c r="E76" s="37">
        <v>1750.45</v>
      </c>
      <c r="F76" s="37">
        <v>1752.5166666666667</v>
      </c>
      <c r="G76" s="38">
        <v>1737.9333333333334</v>
      </c>
      <c r="H76" s="38">
        <v>1725.4166666666667</v>
      </c>
      <c r="I76" s="38">
        <v>1710.8333333333335</v>
      </c>
      <c r="J76" s="38">
        <v>1765.0333333333333</v>
      </c>
      <c r="K76" s="38">
        <v>1779.6166666666668</v>
      </c>
      <c r="L76" s="38">
        <v>1792.1333333333332</v>
      </c>
      <c r="M76" s="28">
        <v>1767.1</v>
      </c>
      <c r="N76" s="28">
        <v>1740</v>
      </c>
      <c r="O76" s="39">
        <v>5688650</v>
      </c>
      <c r="P76" s="40">
        <v>-2.5991147942367454E-2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44651</v>
      </c>
      <c r="E77" s="37">
        <v>156.44999999999999</v>
      </c>
      <c r="F77" s="37">
        <v>157.01666666666668</v>
      </c>
      <c r="G77" s="38">
        <v>155.13333333333335</v>
      </c>
      <c r="H77" s="38">
        <v>153.81666666666666</v>
      </c>
      <c r="I77" s="38">
        <v>151.93333333333334</v>
      </c>
      <c r="J77" s="38">
        <v>158.33333333333337</v>
      </c>
      <c r="K77" s="38">
        <v>160.2166666666667</v>
      </c>
      <c r="L77" s="38">
        <v>161.53333333333339</v>
      </c>
      <c r="M77" s="28">
        <v>158.9</v>
      </c>
      <c r="N77" s="28">
        <v>155.69999999999999</v>
      </c>
      <c r="O77" s="39">
        <v>20854800</v>
      </c>
      <c r="P77" s="40">
        <v>6.2532569046378321E-3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44651</v>
      </c>
      <c r="E78" s="37">
        <v>98.4</v>
      </c>
      <c r="F78" s="37">
        <v>99.066666666666663</v>
      </c>
      <c r="G78" s="38">
        <v>97.533333333333331</v>
      </c>
      <c r="H78" s="38">
        <v>96.666666666666671</v>
      </c>
      <c r="I78" s="38">
        <v>95.13333333333334</v>
      </c>
      <c r="J78" s="38">
        <v>99.933333333333323</v>
      </c>
      <c r="K78" s="38">
        <v>101.46666666666665</v>
      </c>
      <c r="L78" s="38">
        <v>102.33333333333331</v>
      </c>
      <c r="M78" s="28">
        <v>100.6</v>
      </c>
      <c r="N78" s="28">
        <v>98.2</v>
      </c>
      <c r="O78" s="39">
        <v>60600000</v>
      </c>
      <c r="P78" s="40">
        <v>1.2024048096192385E-2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44651</v>
      </c>
      <c r="E79" s="37">
        <v>126.2</v>
      </c>
      <c r="F79" s="37">
        <v>126.76666666666665</v>
      </c>
      <c r="G79" s="38">
        <v>125.2833333333333</v>
      </c>
      <c r="H79" s="38">
        <v>124.36666666666665</v>
      </c>
      <c r="I79" s="38">
        <v>122.8833333333333</v>
      </c>
      <c r="J79" s="38">
        <v>127.68333333333331</v>
      </c>
      <c r="K79" s="38">
        <v>129.16666666666666</v>
      </c>
      <c r="L79" s="38">
        <v>130.08333333333331</v>
      </c>
      <c r="M79" s="28">
        <v>128.25</v>
      </c>
      <c r="N79" s="28">
        <v>125.85</v>
      </c>
      <c r="O79" s="39">
        <v>15953600</v>
      </c>
      <c r="P79" s="40">
        <v>1.9946808510638299E-2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44651</v>
      </c>
      <c r="E80" s="37">
        <v>146.9</v>
      </c>
      <c r="F80" s="37">
        <v>147.69999999999999</v>
      </c>
      <c r="G80" s="38">
        <v>145.39999999999998</v>
      </c>
      <c r="H80" s="38">
        <v>143.89999999999998</v>
      </c>
      <c r="I80" s="38">
        <v>141.59999999999997</v>
      </c>
      <c r="J80" s="38">
        <v>149.19999999999999</v>
      </c>
      <c r="K80" s="38">
        <v>151.5</v>
      </c>
      <c r="L80" s="38">
        <v>153</v>
      </c>
      <c r="M80" s="28">
        <v>150</v>
      </c>
      <c r="N80" s="28">
        <v>146.19999999999999</v>
      </c>
      <c r="O80" s="39">
        <v>36868400</v>
      </c>
      <c r="P80" s="40">
        <v>4.1530242977770117E-2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44651</v>
      </c>
      <c r="E81" s="37">
        <v>445.85</v>
      </c>
      <c r="F81" s="37">
        <v>448.18333333333339</v>
      </c>
      <c r="G81" s="38">
        <v>442.06666666666678</v>
      </c>
      <c r="H81" s="38">
        <v>438.28333333333336</v>
      </c>
      <c r="I81" s="38">
        <v>432.16666666666674</v>
      </c>
      <c r="J81" s="38">
        <v>451.96666666666681</v>
      </c>
      <c r="K81" s="38">
        <v>458.08333333333337</v>
      </c>
      <c r="L81" s="38">
        <v>461.86666666666684</v>
      </c>
      <c r="M81" s="28">
        <v>454.3</v>
      </c>
      <c r="N81" s="28">
        <v>444.4</v>
      </c>
      <c r="O81" s="39">
        <v>7196700</v>
      </c>
      <c r="P81" s="40">
        <v>2.2048015678588925E-2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44651</v>
      </c>
      <c r="E82" s="37">
        <v>38.35</v>
      </c>
      <c r="F82" s="37">
        <v>38.56666666666667</v>
      </c>
      <c r="G82" s="38">
        <v>37.983333333333341</v>
      </c>
      <c r="H82" s="38">
        <v>37.616666666666674</v>
      </c>
      <c r="I82" s="38">
        <v>37.033333333333346</v>
      </c>
      <c r="J82" s="38">
        <v>38.933333333333337</v>
      </c>
      <c r="K82" s="38">
        <v>39.516666666666666</v>
      </c>
      <c r="L82" s="38">
        <v>39.883333333333333</v>
      </c>
      <c r="M82" s="28">
        <v>39.15</v>
      </c>
      <c r="N82" s="28">
        <v>38.200000000000003</v>
      </c>
      <c r="O82" s="39">
        <v>107212500</v>
      </c>
      <c r="P82" s="40">
        <v>4.3583004818221638E-2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44651</v>
      </c>
      <c r="E83" s="37">
        <v>751.5</v>
      </c>
      <c r="F83" s="37">
        <v>740.98333333333323</v>
      </c>
      <c r="G83" s="38">
        <v>715.01666666666642</v>
      </c>
      <c r="H83" s="38">
        <v>678.53333333333319</v>
      </c>
      <c r="I83" s="38">
        <v>652.56666666666638</v>
      </c>
      <c r="J83" s="38">
        <v>777.46666666666647</v>
      </c>
      <c r="K83" s="38">
        <v>803.43333333333339</v>
      </c>
      <c r="L83" s="38">
        <v>839.91666666666652</v>
      </c>
      <c r="M83" s="28">
        <v>766.95</v>
      </c>
      <c r="N83" s="28">
        <v>704.5</v>
      </c>
      <c r="O83" s="39">
        <v>3500900</v>
      </c>
      <c r="P83" s="40">
        <v>0.24158598432457354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44651</v>
      </c>
      <c r="E84" s="37">
        <v>749.6</v>
      </c>
      <c r="F84" s="37">
        <v>752.38333333333333</v>
      </c>
      <c r="G84" s="38">
        <v>738.9666666666667</v>
      </c>
      <c r="H84" s="38">
        <v>728.33333333333337</v>
      </c>
      <c r="I84" s="38">
        <v>714.91666666666674</v>
      </c>
      <c r="J84" s="38">
        <v>763.01666666666665</v>
      </c>
      <c r="K84" s="38">
        <v>776.43333333333339</v>
      </c>
      <c r="L84" s="38">
        <v>787.06666666666661</v>
      </c>
      <c r="M84" s="28">
        <v>765.8</v>
      </c>
      <c r="N84" s="28">
        <v>741.75</v>
      </c>
      <c r="O84" s="39">
        <v>9616500</v>
      </c>
      <c r="P84" s="40">
        <v>1.1039268254218578E-2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44651</v>
      </c>
      <c r="E85" s="37">
        <v>1599.5</v>
      </c>
      <c r="F85" s="37">
        <v>1587.1833333333332</v>
      </c>
      <c r="G85" s="38">
        <v>1564.4166666666663</v>
      </c>
      <c r="H85" s="38">
        <v>1529.333333333333</v>
      </c>
      <c r="I85" s="38">
        <v>1506.5666666666662</v>
      </c>
      <c r="J85" s="38">
        <v>1622.2666666666664</v>
      </c>
      <c r="K85" s="38">
        <v>1645.0333333333333</v>
      </c>
      <c r="L85" s="38">
        <v>1680.1166666666666</v>
      </c>
      <c r="M85" s="28">
        <v>1609.95</v>
      </c>
      <c r="N85" s="28">
        <v>1552.1</v>
      </c>
      <c r="O85" s="39">
        <v>5051150</v>
      </c>
      <c r="P85" s="40">
        <v>1.0533159947984396E-2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44651</v>
      </c>
      <c r="E86" s="37">
        <v>306.89999999999998</v>
      </c>
      <c r="F86" s="37">
        <v>308.34999999999997</v>
      </c>
      <c r="G86" s="38">
        <v>304.79999999999995</v>
      </c>
      <c r="H86" s="38">
        <v>302.7</v>
      </c>
      <c r="I86" s="38">
        <v>299.14999999999998</v>
      </c>
      <c r="J86" s="38">
        <v>310.44999999999993</v>
      </c>
      <c r="K86" s="38">
        <v>314</v>
      </c>
      <c r="L86" s="38">
        <v>316.09999999999991</v>
      </c>
      <c r="M86" s="28">
        <v>311.89999999999998</v>
      </c>
      <c r="N86" s="28">
        <v>306.25</v>
      </c>
      <c r="O86" s="39">
        <v>11282450</v>
      </c>
      <c r="P86" s="40">
        <v>-3.5592060232717319E-3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44651</v>
      </c>
      <c r="E87" s="37">
        <v>1626.25</v>
      </c>
      <c r="F87" s="37">
        <v>1634.4833333333333</v>
      </c>
      <c r="G87" s="38">
        <v>1606.7666666666667</v>
      </c>
      <c r="H87" s="38">
        <v>1587.2833333333333</v>
      </c>
      <c r="I87" s="38">
        <v>1559.5666666666666</v>
      </c>
      <c r="J87" s="38">
        <v>1653.9666666666667</v>
      </c>
      <c r="K87" s="38">
        <v>1681.6833333333334</v>
      </c>
      <c r="L87" s="38">
        <v>1701.1666666666667</v>
      </c>
      <c r="M87" s="28">
        <v>1662.2</v>
      </c>
      <c r="N87" s="28">
        <v>1615</v>
      </c>
      <c r="O87" s="39">
        <v>10716950</v>
      </c>
      <c r="P87" s="40">
        <v>-9.7414098476797731E-4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44651</v>
      </c>
      <c r="E88" s="37">
        <v>261.45</v>
      </c>
      <c r="F88" s="37">
        <v>261.5</v>
      </c>
      <c r="G88" s="38">
        <v>257.55</v>
      </c>
      <c r="H88" s="38">
        <v>253.65000000000003</v>
      </c>
      <c r="I88" s="38">
        <v>249.70000000000005</v>
      </c>
      <c r="J88" s="38">
        <v>265.39999999999998</v>
      </c>
      <c r="K88" s="38">
        <v>269.35000000000002</v>
      </c>
      <c r="L88" s="38">
        <v>273.24999999999994</v>
      </c>
      <c r="M88" s="28">
        <v>265.45</v>
      </c>
      <c r="N88" s="28">
        <v>257.60000000000002</v>
      </c>
      <c r="O88" s="39">
        <v>2769300</v>
      </c>
      <c r="P88" s="40">
        <v>0.12035763411279229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44651</v>
      </c>
      <c r="E89" s="37">
        <v>506.8</v>
      </c>
      <c r="F89" s="37">
        <v>507.56666666666661</v>
      </c>
      <c r="G89" s="38">
        <v>503.13333333333321</v>
      </c>
      <c r="H89" s="38">
        <v>499.46666666666658</v>
      </c>
      <c r="I89" s="38">
        <v>495.03333333333319</v>
      </c>
      <c r="J89" s="38">
        <v>511.23333333333323</v>
      </c>
      <c r="K89" s="38">
        <v>515.66666666666663</v>
      </c>
      <c r="L89" s="38">
        <v>519.33333333333326</v>
      </c>
      <c r="M89" s="28">
        <v>512</v>
      </c>
      <c r="N89" s="28">
        <v>503.9</v>
      </c>
      <c r="O89" s="39">
        <v>4210000</v>
      </c>
      <c r="P89" s="40">
        <v>0.10245499181669394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44651</v>
      </c>
      <c r="E90" s="37">
        <v>1444.85</v>
      </c>
      <c r="F90" s="37">
        <v>1459.2166666666665</v>
      </c>
      <c r="G90" s="38">
        <v>1421.633333333333</v>
      </c>
      <c r="H90" s="38">
        <v>1398.4166666666665</v>
      </c>
      <c r="I90" s="38">
        <v>1360.833333333333</v>
      </c>
      <c r="J90" s="38">
        <v>1482.4333333333329</v>
      </c>
      <c r="K90" s="38">
        <v>1520.0166666666664</v>
      </c>
      <c r="L90" s="38">
        <v>1543.2333333333329</v>
      </c>
      <c r="M90" s="28">
        <v>1496.8</v>
      </c>
      <c r="N90" s="28">
        <v>1436</v>
      </c>
      <c r="O90" s="39">
        <v>2109950</v>
      </c>
      <c r="P90" s="40">
        <v>-4.9229452054794523E-2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44651</v>
      </c>
      <c r="E91" s="37">
        <v>1150.8</v>
      </c>
      <c r="F91" s="37">
        <v>1158.6666666666667</v>
      </c>
      <c r="G91" s="38">
        <v>1139.6333333333334</v>
      </c>
      <c r="H91" s="38">
        <v>1128.4666666666667</v>
      </c>
      <c r="I91" s="38">
        <v>1109.4333333333334</v>
      </c>
      <c r="J91" s="38">
        <v>1169.8333333333335</v>
      </c>
      <c r="K91" s="38">
        <v>1188.8666666666668</v>
      </c>
      <c r="L91" s="38">
        <v>1200.0333333333335</v>
      </c>
      <c r="M91" s="28">
        <v>1177.7</v>
      </c>
      <c r="N91" s="28">
        <v>1147.5</v>
      </c>
      <c r="O91" s="39">
        <v>5227000</v>
      </c>
      <c r="P91" s="40">
        <v>1.2690109464303012E-2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44651</v>
      </c>
      <c r="E92" s="37">
        <v>1201.05</v>
      </c>
      <c r="F92" s="37">
        <v>1203.8833333333332</v>
      </c>
      <c r="G92" s="38">
        <v>1192.7166666666665</v>
      </c>
      <c r="H92" s="38">
        <v>1184.3833333333332</v>
      </c>
      <c r="I92" s="38">
        <v>1173.2166666666665</v>
      </c>
      <c r="J92" s="38">
        <v>1212.2166666666665</v>
      </c>
      <c r="K92" s="38">
        <v>1223.3833333333334</v>
      </c>
      <c r="L92" s="38">
        <v>1231.7166666666665</v>
      </c>
      <c r="M92" s="28">
        <v>1215.05</v>
      </c>
      <c r="N92" s="28">
        <v>1195.55</v>
      </c>
      <c r="O92" s="39">
        <v>19987800</v>
      </c>
      <c r="P92" s="40">
        <v>-3.2461371645432363E-2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44651</v>
      </c>
      <c r="E93" s="37">
        <v>2421.6999999999998</v>
      </c>
      <c r="F93" s="37">
        <v>2394.6666666666665</v>
      </c>
      <c r="G93" s="38">
        <v>2362.333333333333</v>
      </c>
      <c r="H93" s="38">
        <v>2302.9666666666667</v>
      </c>
      <c r="I93" s="38">
        <v>2270.6333333333332</v>
      </c>
      <c r="J93" s="38">
        <v>2454.0333333333328</v>
      </c>
      <c r="K93" s="38">
        <v>2486.3666666666659</v>
      </c>
      <c r="L93" s="38">
        <v>2545.7333333333327</v>
      </c>
      <c r="M93" s="28">
        <v>2427</v>
      </c>
      <c r="N93" s="28">
        <v>2335.3000000000002</v>
      </c>
      <c r="O93" s="39">
        <v>23963400</v>
      </c>
      <c r="P93" s="40">
        <v>-6.2442780346956502E-2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44651</v>
      </c>
      <c r="E94" s="37">
        <v>2226.1999999999998</v>
      </c>
      <c r="F94" s="37">
        <v>2226.7000000000003</v>
      </c>
      <c r="G94" s="38">
        <v>2208.4000000000005</v>
      </c>
      <c r="H94" s="38">
        <v>2190.6000000000004</v>
      </c>
      <c r="I94" s="38">
        <v>2172.3000000000006</v>
      </c>
      <c r="J94" s="38">
        <v>2244.5000000000005</v>
      </c>
      <c r="K94" s="38">
        <v>2262.8000000000006</v>
      </c>
      <c r="L94" s="38">
        <v>2280.6000000000004</v>
      </c>
      <c r="M94" s="28">
        <v>2245</v>
      </c>
      <c r="N94" s="28">
        <v>2208.9</v>
      </c>
      <c r="O94" s="39">
        <v>2606800</v>
      </c>
      <c r="P94" s="40">
        <v>-2.0589119326720768E-2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44651</v>
      </c>
      <c r="E95" s="37">
        <v>1476.35</v>
      </c>
      <c r="F95" s="37">
        <v>1474.1166666666668</v>
      </c>
      <c r="G95" s="38">
        <v>1464.2833333333335</v>
      </c>
      <c r="H95" s="38">
        <v>1452.2166666666667</v>
      </c>
      <c r="I95" s="38">
        <v>1442.3833333333334</v>
      </c>
      <c r="J95" s="38">
        <v>1486.1833333333336</v>
      </c>
      <c r="K95" s="38">
        <v>1496.0166666666667</v>
      </c>
      <c r="L95" s="38">
        <v>1508.0833333333337</v>
      </c>
      <c r="M95" s="28">
        <v>1483.95</v>
      </c>
      <c r="N95" s="28">
        <v>1462.05</v>
      </c>
      <c r="O95" s="39">
        <v>42430300</v>
      </c>
      <c r="P95" s="40">
        <v>-4.267543587516287E-2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44651</v>
      </c>
      <c r="E96" s="37">
        <v>532.4</v>
      </c>
      <c r="F96" s="37">
        <v>529.81666666666661</v>
      </c>
      <c r="G96" s="38">
        <v>524.68333333333317</v>
      </c>
      <c r="H96" s="38">
        <v>516.96666666666658</v>
      </c>
      <c r="I96" s="38">
        <v>511.83333333333314</v>
      </c>
      <c r="J96" s="38">
        <v>537.53333333333319</v>
      </c>
      <c r="K96" s="38">
        <v>542.66666666666663</v>
      </c>
      <c r="L96" s="38">
        <v>550.38333333333321</v>
      </c>
      <c r="M96" s="28">
        <v>534.95000000000005</v>
      </c>
      <c r="N96" s="28">
        <v>522.1</v>
      </c>
      <c r="O96" s="39">
        <v>37973100</v>
      </c>
      <c r="P96" s="40">
        <v>4.7106284882310119E-2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44651</v>
      </c>
      <c r="E97" s="37">
        <v>2425.35</v>
      </c>
      <c r="F97" s="37">
        <v>2413.4</v>
      </c>
      <c r="G97" s="38">
        <v>2395.8000000000002</v>
      </c>
      <c r="H97" s="38">
        <v>2366.25</v>
      </c>
      <c r="I97" s="38">
        <v>2348.65</v>
      </c>
      <c r="J97" s="38">
        <v>2442.9500000000003</v>
      </c>
      <c r="K97" s="38">
        <v>2460.5499999999997</v>
      </c>
      <c r="L97" s="38">
        <v>2490.1000000000004</v>
      </c>
      <c r="M97" s="28">
        <v>2431</v>
      </c>
      <c r="N97" s="28">
        <v>2383.85</v>
      </c>
      <c r="O97" s="39">
        <v>3307200</v>
      </c>
      <c r="P97" s="40">
        <v>-1.1778563015312131E-3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44651</v>
      </c>
      <c r="E98" s="37">
        <v>578.54999999999995</v>
      </c>
      <c r="F98" s="37">
        <v>579.15</v>
      </c>
      <c r="G98" s="38">
        <v>573.44999999999993</v>
      </c>
      <c r="H98" s="38">
        <v>568.34999999999991</v>
      </c>
      <c r="I98" s="38">
        <v>562.64999999999986</v>
      </c>
      <c r="J98" s="38">
        <v>584.25</v>
      </c>
      <c r="K98" s="38">
        <v>589.95000000000005</v>
      </c>
      <c r="L98" s="38">
        <v>595.05000000000007</v>
      </c>
      <c r="M98" s="28">
        <v>584.85</v>
      </c>
      <c r="N98" s="28">
        <v>574.04999999999995</v>
      </c>
      <c r="O98" s="39">
        <v>34532225</v>
      </c>
      <c r="P98" s="40">
        <v>1.1111111111111112E-2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44651</v>
      </c>
      <c r="E99" s="37">
        <v>117.55</v>
      </c>
      <c r="F99" s="37">
        <v>117.75</v>
      </c>
      <c r="G99" s="38">
        <v>116.05</v>
      </c>
      <c r="H99" s="38">
        <v>114.55</v>
      </c>
      <c r="I99" s="38">
        <v>112.85</v>
      </c>
      <c r="J99" s="38">
        <v>119.25</v>
      </c>
      <c r="K99" s="38">
        <v>120.94999999999999</v>
      </c>
      <c r="L99" s="38">
        <v>122.45</v>
      </c>
      <c r="M99" s="28">
        <v>119.45</v>
      </c>
      <c r="N99" s="28">
        <v>116.25</v>
      </c>
      <c r="O99" s="39">
        <v>18468500</v>
      </c>
      <c r="P99" s="40">
        <v>2.9482262703739215E-2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44651</v>
      </c>
      <c r="E100" s="37">
        <v>281.75</v>
      </c>
      <c r="F100" s="37">
        <v>280.75</v>
      </c>
      <c r="G100" s="38">
        <v>278</v>
      </c>
      <c r="H100" s="38">
        <v>274.25</v>
      </c>
      <c r="I100" s="38">
        <v>271.5</v>
      </c>
      <c r="J100" s="38">
        <v>284.5</v>
      </c>
      <c r="K100" s="38">
        <v>287.25</v>
      </c>
      <c r="L100" s="38">
        <v>291</v>
      </c>
      <c r="M100" s="28">
        <v>283.5</v>
      </c>
      <c r="N100" s="28">
        <v>277</v>
      </c>
      <c r="O100" s="39">
        <v>14185800</v>
      </c>
      <c r="P100" s="40">
        <v>-1.647323099962561E-2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44651</v>
      </c>
      <c r="E101" s="37">
        <v>2109.4499999999998</v>
      </c>
      <c r="F101" s="37">
        <v>2106.2833333333333</v>
      </c>
      <c r="G101" s="38">
        <v>2093.1666666666665</v>
      </c>
      <c r="H101" s="38">
        <v>2076.8833333333332</v>
      </c>
      <c r="I101" s="38">
        <v>2063.7666666666664</v>
      </c>
      <c r="J101" s="38">
        <v>2122.5666666666666</v>
      </c>
      <c r="K101" s="38">
        <v>2135.6833333333334</v>
      </c>
      <c r="L101" s="38">
        <v>2151.9666666666667</v>
      </c>
      <c r="M101" s="28">
        <v>2119.4</v>
      </c>
      <c r="N101" s="28">
        <v>2090</v>
      </c>
      <c r="O101" s="39">
        <v>13389000</v>
      </c>
      <c r="P101" s="40">
        <v>-5.2601078767886599E-3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44651</v>
      </c>
      <c r="E102" s="37">
        <v>39556.199999999997</v>
      </c>
      <c r="F102" s="37">
        <v>39802.200000000004</v>
      </c>
      <c r="G102" s="38">
        <v>38754.000000000007</v>
      </c>
      <c r="H102" s="38">
        <v>37951.800000000003</v>
      </c>
      <c r="I102" s="38">
        <v>36903.600000000006</v>
      </c>
      <c r="J102" s="38">
        <v>40604.400000000009</v>
      </c>
      <c r="K102" s="38">
        <v>41652.600000000006</v>
      </c>
      <c r="L102" s="38">
        <v>42454.80000000001</v>
      </c>
      <c r="M102" s="28">
        <v>40850.400000000001</v>
      </c>
      <c r="N102" s="28">
        <v>39000</v>
      </c>
      <c r="O102" s="39">
        <v>9150</v>
      </c>
      <c r="P102" s="40">
        <v>-3.0206677265500796E-2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44651</v>
      </c>
      <c r="E103" s="37">
        <v>161.55000000000001</v>
      </c>
      <c r="F103" s="37">
        <v>161.04999999999998</v>
      </c>
      <c r="G103" s="38">
        <v>159.34999999999997</v>
      </c>
      <c r="H103" s="38">
        <v>157.14999999999998</v>
      </c>
      <c r="I103" s="38">
        <v>155.44999999999996</v>
      </c>
      <c r="J103" s="38">
        <v>163.24999999999997</v>
      </c>
      <c r="K103" s="38">
        <v>164.94999999999996</v>
      </c>
      <c r="L103" s="38">
        <v>167.14999999999998</v>
      </c>
      <c r="M103" s="28">
        <v>162.75</v>
      </c>
      <c r="N103" s="28">
        <v>158.85</v>
      </c>
      <c r="O103" s="39">
        <v>43220200</v>
      </c>
      <c r="P103" s="40">
        <v>5.7173187746436156E-2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44651</v>
      </c>
      <c r="E104" s="37">
        <v>720.5</v>
      </c>
      <c r="F104" s="37">
        <v>720.88333333333333</v>
      </c>
      <c r="G104" s="38">
        <v>716.51666666666665</v>
      </c>
      <c r="H104" s="38">
        <v>712.5333333333333</v>
      </c>
      <c r="I104" s="38">
        <v>708.16666666666663</v>
      </c>
      <c r="J104" s="38">
        <v>724.86666666666667</v>
      </c>
      <c r="K104" s="38">
        <v>729.23333333333323</v>
      </c>
      <c r="L104" s="38">
        <v>733.2166666666667</v>
      </c>
      <c r="M104" s="28">
        <v>725.25</v>
      </c>
      <c r="N104" s="28">
        <v>716.9</v>
      </c>
      <c r="O104" s="39">
        <v>117145875</v>
      </c>
      <c r="P104" s="40">
        <v>-4.97981307577346E-2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44651</v>
      </c>
      <c r="E105" s="37">
        <v>1269.6500000000001</v>
      </c>
      <c r="F105" s="37">
        <v>1252.2666666666667</v>
      </c>
      <c r="G105" s="38">
        <v>1232.0833333333333</v>
      </c>
      <c r="H105" s="38">
        <v>1194.5166666666667</v>
      </c>
      <c r="I105" s="38">
        <v>1174.3333333333333</v>
      </c>
      <c r="J105" s="38">
        <v>1289.8333333333333</v>
      </c>
      <c r="K105" s="38">
        <v>1310.0166666666667</v>
      </c>
      <c r="L105" s="38">
        <v>1347.5833333333333</v>
      </c>
      <c r="M105" s="28">
        <v>1272.45</v>
      </c>
      <c r="N105" s="28">
        <v>1214.7</v>
      </c>
      <c r="O105" s="39">
        <v>4085950</v>
      </c>
      <c r="P105" s="40">
        <v>2.768572955638696E-2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44651</v>
      </c>
      <c r="E106" s="37">
        <v>493.1</v>
      </c>
      <c r="F106" s="37">
        <v>486.60000000000008</v>
      </c>
      <c r="G106" s="38">
        <v>477.90000000000015</v>
      </c>
      <c r="H106" s="38">
        <v>462.70000000000005</v>
      </c>
      <c r="I106" s="38">
        <v>454.00000000000011</v>
      </c>
      <c r="J106" s="38">
        <v>501.80000000000018</v>
      </c>
      <c r="K106" s="38">
        <v>510.50000000000011</v>
      </c>
      <c r="L106" s="38">
        <v>525.70000000000027</v>
      </c>
      <c r="M106" s="28">
        <v>495.3</v>
      </c>
      <c r="N106" s="28">
        <v>471.4</v>
      </c>
      <c r="O106" s="39">
        <v>8549250</v>
      </c>
      <c r="P106" s="40">
        <v>-1.0675229994792571E-2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44651</v>
      </c>
      <c r="E107" s="37">
        <v>10.35</v>
      </c>
      <c r="F107" s="37">
        <v>10.383333333333333</v>
      </c>
      <c r="G107" s="38">
        <v>10.216666666666665</v>
      </c>
      <c r="H107" s="38">
        <v>10.083333333333332</v>
      </c>
      <c r="I107" s="38">
        <v>9.9166666666666643</v>
      </c>
      <c r="J107" s="38">
        <v>10.516666666666666</v>
      </c>
      <c r="K107" s="38">
        <v>10.683333333333334</v>
      </c>
      <c r="L107" s="38">
        <v>10.816666666666666</v>
      </c>
      <c r="M107" s="28">
        <v>10.55</v>
      </c>
      <c r="N107" s="28">
        <v>10.25</v>
      </c>
      <c r="O107" s="39">
        <v>812840000</v>
      </c>
      <c r="P107" s="40">
        <v>2.2440876920421199E-3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44651</v>
      </c>
      <c r="E108" s="37">
        <v>60.8</v>
      </c>
      <c r="F108" s="37">
        <v>60.333333333333336</v>
      </c>
      <c r="G108" s="38">
        <v>59.416666666666671</v>
      </c>
      <c r="H108" s="38">
        <v>58.033333333333339</v>
      </c>
      <c r="I108" s="38">
        <v>57.116666666666674</v>
      </c>
      <c r="J108" s="38">
        <v>61.716666666666669</v>
      </c>
      <c r="K108" s="38">
        <v>62.63333333333334</v>
      </c>
      <c r="L108" s="38">
        <v>64.016666666666666</v>
      </c>
      <c r="M108" s="28">
        <v>61.25</v>
      </c>
      <c r="N108" s="28">
        <v>58.95</v>
      </c>
      <c r="O108" s="39">
        <v>90230000</v>
      </c>
      <c r="P108" s="40">
        <v>1.018808777429467E-2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44651</v>
      </c>
      <c r="E109" s="37">
        <v>42.7</v>
      </c>
      <c r="F109" s="37">
        <v>42.766666666666673</v>
      </c>
      <c r="G109" s="38">
        <v>42.483333333333348</v>
      </c>
      <c r="H109" s="38">
        <v>42.266666666666673</v>
      </c>
      <c r="I109" s="38">
        <v>41.983333333333348</v>
      </c>
      <c r="J109" s="38">
        <v>42.983333333333348</v>
      </c>
      <c r="K109" s="38">
        <v>43.266666666666666</v>
      </c>
      <c r="L109" s="38">
        <v>43.483333333333348</v>
      </c>
      <c r="M109" s="28">
        <v>43.05</v>
      </c>
      <c r="N109" s="28">
        <v>42.55</v>
      </c>
      <c r="O109" s="39">
        <v>154911600</v>
      </c>
      <c r="P109" s="40">
        <v>-2.6846105571438534E-2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44651</v>
      </c>
      <c r="E110" s="37">
        <v>223.75</v>
      </c>
      <c r="F110" s="37">
        <v>224.56666666666669</v>
      </c>
      <c r="G110" s="38">
        <v>222.38333333333338</v>
      </c>
      <c r="H110" s="38">
        <v>221.01666666666668</v>
      </c>
      <c r="I110" s="38">
        <v>218.83333333333337</v>
      </c>
      <c r="J110" s="38">
        <v>225.93333333333339</v>
      </c>
      <c r="K110" s="38">
        <v>228.11666666666673</v>
      </c>
      <c r="L110" s="38">
        <v>229.48333333333341</v>
      </c>
      <c r="M110" s="28">
        <v>226.75</v>
      </c>
      <c r="N110" s="28">
        <v>223.2</v>
      </c>
      <c r="O110" s="39">
        <v>39157500</v>
      </c>
      <c r="P110" s="40">
        <v>4.8113933795227099E-3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44651</v>
      </c>
      <c r="E111" s="37">
        <v>393.4</v>
      </c>
      <c r="F111" s="37">
        <v>394.43333333333339</v>
      </c>
      <c r="G111" s="38">
        <v>391.06666666666678</v>
      </c>
      <c r="H111" s="38">
        <v>388.73333333333341</v>
      </c>
      <c r="I111" s="38">
        <v>385.36666666666679</v>
      </c>
      <c r="J111" s="38">
        <v>396.76666666666677</v>
      </c>
      <c r="K111" s="38">
        <v>400.13333333333333</v>
      </c>
      <c r="L111" s="38">
        <v>402.46666666666675</v>
      </c>
      <c r="M111" s="28">
        <v>397.8</v>
      </c>
      <c r="N111" s="28">
        <v>392.1</v>
      </c>
      <c r="O111" s="39">
        <v>14586000</v>
      </c>
      <c r="P111" s="40">
        <v>3.2154340836012861E-3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44651</v>
      </c>
      <c r="E112" s="37">
        <v>209.15</v>
      </c>
      <c r="F112" s="37">
        <v>211.05000000000004</v>
      </c>
      <c r="G112" s="38">
        <v>206.65000000000009</v>
      </c>
      <c r="H112" s="38">
        <v>204.15000000000006</v>
      </c>
      <c r="I112" s="38">
        <v>199.75000000000011</v>
      </c>
      <c r="J112" s="38">
        <v>213.55000000000007</v>
      </c>
      <c r="K112" s="38">
        <v>217.95</v>
      </c>
      <c r="L112" s="38">
        <v>220.45000000000005</v>
      </c>
      <c r="M112" s="28">
        <v>215.45</v>
      </c>
      <c r="N112" s="28">
        <v>208.55</v>
      </c>
      <c r="O112" s="39">
        <v>17773218</v>
      </c>
      <c r="P112" s="40">
        <v>1.796821008984105E-2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44651</v>
      </c>
      <c r="E113" s="37">
        <v>215.1</v>
      </c>
      <c r="F113" s="37">
        <v>214.33333333333334</v>
      </c>
      <c r="G113" s="38">
        <v>210.91666666666669</v>
      </c>
      <c r="H113" s="38">
        <v>206.73333333333335</v>
      </c>
      <c r="I113" s="38">
        <v>203.31666666666669</v>
      </c>
      <c r="J113" s="38">
        <v>218.51666666666668</v>
      </c>
      <c r="K113" s="38">
        <v>221.93333333333337</v>
      </c>
      <c r="L113" s="38">
        <v>226.11666666666667</v>
      </c>
      <c r="M113" s="28">
        <v>217.75</v>
      </c>
      <c r="N113" s="28">
        <v>210.15</v>
      </c>
      <c r="O113" s="39">
        <v>13714100</v>
      </c>
      <c r="P113" s="40">
        <v>6.3843370929985103E-3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44651</v>
      </c>
      <c r="E114" s="37">
        <v>4497</v>
      </c>
      <c r="F114" s="37">
        <v>4529.8500000000004</v>
      </c>
      <c r="G114" s="38">
        <v>4437.5000000000009</v>
      </c>
      <c r="H114" s="38">
        <v>4378.0000000000009</v>
      </c>
      <c r="I114" s="38">
        <v>4285.6500000000015</v>
      </c>
      <c r="J114" s="38">
        <v>4589.3500000000004</v>
      </c>
      <c r="K114" s="38">
        <v>4681.6999999999989</v>
      </c>
      <c r="L114" s="38">
        <v>4741.2</v>
      </c>
      <c r="M114" s="28">
        <v>4622.2</v>
      </c>
      <c r="N114" s="28">
        <v>4470.3500000000004</v>
      </c>
      <c r="O114" s="39">
        <v>388050</v>
      </c>
      <c r="P114" s="40">
        <v>1.8704469383736957E-2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44651</v>
      </c>
      <c r="E115" s="37">
        <v>1901.25</v>
      </c>
      <c r="F115" s="37">
        <v>1917</v>
      </c>
      <c r="G115" s="38">
        <v>1869.6</v>
      </c>
      <c r="H115" s="38">
        <v>1837.9499999999998</v>
      </c>
      <c r="I115" s="38">
        <v>1790.5499999999997</v>
      </c>
      <c r="J115" s="38">
        <v>1948.65</v>
      </c>
      <c r="K115" s="38">
        <v>1996.0500000000002</v>
      </c>
      <c r="L115" s="38">
        <v>2027.7000000000003</v>
      </c>
      <c r="M115" s="28">
        <v>1964.4</v>
      </c>
      <c r="N115" s="28">
        <v>1885.35</v>
      </c>
      <c r="O115" s="39">
        <v>3023500</v>
      </c>
      <c r="P115" s="40">
        <v>-3.9167394931278306E-2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44651</v>
      </c>
      <c r="E116" s="37">
        <v>934.65</v>
      </c>
      <c r="F116" s="37">
        <v>939.16666666666663</v>
      </c>
      <c r="G116" s="38">
        <v>927.5333333333333</v>
      </c>
      <c r="H116" s="38">
        <v>920.41666666666663</v>
      </c>
      <c r="I116" s="38">
        <v>908.7833333333333</v>
      </c>
      <c r="J116" s="38">
        <v>946.2833333333333</v>
      </c>
      <c r="K116" s="38">
        <v>957.91666666666674</v>
      </c>
      <c r="L116" s="38">
        <v>965.0333333333333</v>
      </c>
      <c r="M116" s="28">
        <v>950.8</v>
      </c>
      <c r="N116" s="28">
        <v>932.05</v>
      </c>
      <c r="O116" s="39">
        <v>25638300</v>
      </c>
      <c r="P116" s="40">
        <v>-4.8593948300046756E-2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44651</v>
      </c>
      <c r="E117" s="37">
        <v>215.5</v>
      </c>
      <c r="F117" s="37">
        <v>216.28333333333333</v>
      </c>
      <c r="G117" s="38">
        <v>213.76666666666665</v>
      </c>
      <c r="H117" s="38">
        <v>212.03333333333333</v>
      </c>
      <c r="I117" s="38">
        <v>209.51666666666665</v>
      </c>
      <c r="J117" s="38">
        <v>218.01666666666665</v>
      </c>
      <c r="K117" s="38">
        <v>220.53333333333336</v>
      </c>
      <c r="L117" s="38">
        <v>222.26666666666665</v>
      </c>
      <c r="M117" s="28">
        <v>218.8</v>
      </c>
      <c r="N117" s="28">
        <v>214.55</v>
      </c>
      <c r="O117" s="39">
        <v>21092400</v>
      </c>
      <c r="P117" s="40">
        <v>-1.6964635260341903E-2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44651</v>
      </c>
      <c r="E118" s="37">
        <v>1862.45</v>
      </c>
      <c r="F118" s="37">
        <v>1875.0333333333335</v>
      </c>
      <c r="G118" s="38">
        <v>1828.0166666666671</v>
      </c>
      <c r="H118" s="38">
        <v>1793.5833333333335</v>
      </c>
      <c r="I118" s="38">
        <v>1746.5666666666671</v>
      </c>
      <c r="J118" s="38">
        <v>1909.4666666666672</v>
      </c>
      <c r="K118" s="38">
        <v>1956.4833333333336</v>
      </c>
      <c r="L118" s="38">
        <v>1990.9166666666672</v>
      </c>
      <c r="M118" s="28">
        <v>1922.05</v>
      </c>
      <c r="N118" s="28">
        <v>1840.6</v>
      </c>
      <c r="O118" s="39">
        <v>30216600</v>
      </c>
      <c r="P118" s="40">
        <v>-7.6732695956660837E-2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44651</v>
      </c>
      <c r="E119" s="37">
        <v>770.55</v>
      </c>
      <c r="F119" s="37">
        <v>770.48333333333323</v>
      </c>
      <c r="G119" s="38">
        <v>760.01666666666642</v>
      </c>
      <c r="H119" s="38">
        <v>749.48333333333323</v>
      </c>
      <c r="I119" s="38">
        <v>739.01666666666642</v>
      </c>
      <c r="J119" s="38">
        <v>781.01666666666642</v>
      </c>
      <c r="K119" s="38">
        <v>791.48333333333335</v>
      </c>
      <c r="L119" s="38">
        <v>802.01666666666642</v>
      </c>
      <c r="M119" s="28">
        <v>780.95</v>
      </c>
      <c r="N119" s="28">
        <v>759.95</v>
      </c>
      <c r="O119" s="39">
        <v>723000</v>
      </c>
      <c r="P119" s="40">
        <v>0.10297482837528604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44651</v>
      </c>
      <c r="E120" s="37">
        <v>120.7</v>
      </c>
      <c r="F120" s="37">
        <v>120.48333333333333</v>
      </c>
      <c r="G120" s="38">
        <v>119.46666666666667</v>
      </c>
      <c r="H120" s="38">
        <v>118.23333333333333</v>
      </c>
      <c r="I120" s="38">
        <v>117.21666666666667</v>
      </c>
      <c r="J120" s="38">
        <v>121.71666666666667</v>
      </c>
      <c r="K120" s="38">
        <v>122.73333333333335</v>
      </c>
      <c r="L120" s="38">
        <v>123.96666666666667</v>
      </c>
      <c r="M120" s="28">
        <v>121.5</v>
      </c>
      <c r="N120" s="28">
        <v>119.25</v>
      </c>
      <c r="O120" s="39">
        <v>38109500</v>
      </c>
      <c r="P120" s="40">
        <v>1.2782864052513387E-2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44651</v>
      </c>
      <c r="E121" s="37">
        <v>1034.0999999999999</v>
      </c>
      <c r="F121" s="37">
        <v>1024.55</v>
      </c>
      <c r="G121" s="38">
        <v>1010.6499999999999</v>
      </c>
      <c r="H121" s="38">
        <v>987.19999999999993</v>
      </c>
      <c r="I121" s="38">
        <v>973.29999999999984</v>
      </c>
      <c r="J121" s="38">
        <v>1048</v>
      </c>
      <c r="K121" s="38">
        <v>1061.9000000000001</v>
      </c>
      <c r="L121" s="38">
        <v>1085.3499999999999</v>
      </c>
      <c r="M121" s="28">
        <v>1038.45</v>
      </c>
      <c r="N121" s="28">
        <v>1001.1</v>
      </c>
      <c r="O121" s="39">
        <v>879300</v>
      </c>
      <c r="P121" s="40">
        <v>-3.4107760751359364E-2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44651</v>
      </c>
      <c r="E122" s="37">
        <v>768.7</v>
      </c>
      <c r="F122" s="37">
        <v>771.25</v>
      </c>
      <c r="G122" s="38">
        <v>762.8</v>
      </c>
      <c r="H122" s="38">
        <v>756.9</v>
      </c>
      <c r="I122" s="38">
        <v>748.44999999999993</v>
      </c>
      <c r="J122" s="38">
        <v>777.15</v>
      </c>
      <c r="K122" s="38">
        <v>785.6</v>
      </c>
      <c r="L122" s="38">
        <v>791.5</v>
      </c>
      <c r="M122" s="28">
        <v>779.7</v>
      </c>
      <c r="N122" s="28">
        <v>765.35</v>
      </c>
      <c r="O122" s="39">
        <v>12274500</v>
      </c>
      <c r="P122" s="40">
        <v>3.8643194504079004E-3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44651</v>
      </c>
      <c r="E123" s="37">
        <v>245.45</v>
      </c>
      <c r="F123" s="37">
        <v>244.83333333333334</v>
      </c>
      <c r="G123" s="38">
        <v>243.81666666666669</v>
      </c>
      <c r="H123" s="38">
        <v>242.18333333333334</v>
      </c>
      <c r="I123" s="38">
        <v>241.16666666666669</v>
      </c>
      <c r="J123" s="38">
        <v>246.4666666666667</v>
      </c>
      <c r="K123" s="38">
        <v>247.48333333333335</v>
      </c>
      <c r="L123" s="38">
        <v>249.1166666666667</v>
      </c>
      <c r="M123" s="28">
        <v>245.85</v>
      </c>
      <c r="N123" s="28">
        <v>243.2</v>
      </c>
      <c r="O123" s="39">
        <v>113020800</v>
      </c>
      <c r="P123" s="40">
        <v>-6.0225705682042047E-3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44651</v>
      </c>
      <c r="E124" s="37">
        <v>479.15</v>
      </c>
      <c r="F124" s="37">
        <v>479.48333333333335</v>
      </c>
      <c r="G124" s="38">
        <v>470.66666666666669</v>
      </c>
      <c r="H124" s="38">
        <v>462.18333333333334</v>
      </c>
      <c r="I124" s="38">
        <v>453.36666666666667</v>
      </c>
      <c r="J124" s="38">
        <v>487.9666666666667</v>
      </c>
      <c r="K124" s="38">
        <v>496.7833333333333</v>
      </c>
      <c r="L124" s="38">
        <v>505.26666666666671</v>
      </c>
      <c r="M124" s="28">
        <v>488.3</v>
      </c>
      <c r="N124" s="28">
        <v>471</v>
      </c>
      <c r="O124" s="39">
        <v>40160000</v>
      </c>
      <c r="P124" s="40">
        <v>2.2273132238767979E-2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44651</v>
      </c>
      <c r="E125" s="37">
        <v>2517.25</v>
      </c>
      <c r="F125" s="37">
        <v>2537.8166666666666</v>
      </c>
      <c r="G125" s="38">
        <v>2485.6333333333332</v>
      </c>
      <c r="H125" s="38">
        <v>2454.0166666666664</v>
      </c>
      <c r="I125" s="38">
        <v>2401.833333333333</v>
      </c>
      <c r="J125" s="38">
        <v>2569.4333333333334</v>
      </c>
      <c r="K125" s="38">
        <v>2621.6166666666668</v>
      </c>
      <c r="L125" s="38">
        <v>2653.2333333333336</v>
      </c>
      <c r="M125" s="28">
        <v>2590</v>
      </c>
      <c r="N125" s="28">
        <v>2506.1999999999998</v>
      </c>
      <c r="O125" s="39">
        <v>465325</v>
      </c>
      <c r="P125" s="40">
        <v>-9.0629274965800269E-2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44651</v>
      </c>
      <c r="E126" s="37">
        <v>685.35</v>
      </c>
      <c r="F126" s="37">
        <v>680.75000000000011</v>
      </c>
      <c r="G126" s="38">
        <v>666.30000000000018</v>
      </c>
      <c r="H126" s="38">
        <v>647.25000000000011</v>
      </c>
      <c r="I126" s="38">
        <v>632.80000000000018</v>
      </c>
      <c r="J126" s="38">
        <v>699.80000000000018</v>
      </c>
      <c r="K126" s="38">
        <v>714.25000000000023</v>
      </c>
      <c r="L126" s="38">
        <v>733.30000000000018</v>
      </c>
      <c r="M126" s="28">
        <v>695.2</v>
      </c>
      <c r="N126" s="28">
        <v>661.7</v>
      </c>
      <c r="O126" s="39">
        <v>34433100</v>
      </c>
      <c r="P126" s="40">
        <v>7.8419071518193219E-5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44651</v>
      </c>
      <c r="E127" s="37">
        <v>2569.65</v>
      </c>
      <c r="F127" s="37">
        <v>2583.9</v>
      </c>
      <c r="G127" s="38">
        <v>2542.8000000000002</v>
      </c>
      <c r="H127" s="38">
        <v>2515.9500000000003</v>
      </c>
      <c r="I127" s="38">
        <v>2474.8500000000004</v>
      </c>
      <c r="J127" s="38">
        <v>2610.75</v>
      </c>
      <c r="K127" s="38">
        <v>2651.8499999999995</v>
      </c>
      <c r="L127" s="38">
        <v>2678.7</v>
      </c>
      <c r="M127" s="28">
        <v>2625</v>
      </c>
      <c r="N127" s="28">
        <v>2557.0500000000002</v>
      </c>
      <c r="O127" s="39">
        <v>2952000</v>
      </c>
      <c r="P127" s="40">
        <v>2.9962056783985346E-2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44651</v>
      </c>
      <c r="E128" s="37">
        <v>1821.35</v>
      </c>
      <c r="F128" s="37">
        <v>1812.9666666666665</v>
      </c>
      <c r="G128" s="38">
        <v>1796.083333333333</v>
      </c>
      <c r="H128" s="38">
        <v>1770.8166666666666</v>
      </c>
      <c r="I128" s="38">
        <v>1753.9333333333332</v>
      </c>
      <c r="J128" s="38">
        <v>1838.2333333333329</v>
      </c>
      <c r="K128" s="38">
        <v>1855.1166666666666</v>
      </c>
      <c r="L128" s="38">
        <v>1880.3833333333328</v>
      </c>
      <c r="M128" s="28">
        <v>1829.85</v>
      </c>
      <c r="N128" s="28">
        <v>1787.7</v>
      </c>
      <c r="O128" s="39">
        <v>13276000</v>
      </c>
      <c r="P128" s="40">
        <v>-0.10649868088084855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44651</v>
      </c>
      <c r="E129" s="37">
        <v>71.3</v>
      </c>
      <c r="F129" s="37">
        <v>70.066666666666663</v>
      </c>
      <c r="G129" s="38">
        <v>68.533333333333331</v>
      </c>
      <c r="H129" s="38">
        <v>65.766666666666666</v>
      </c>
      <c r="I129" s="38">
        <v>64.233333333333334</v>
      </c>
      <c r="J129" s="38">
        <v>72.833333333333329</v>
      </c>
      <c r="K129" s="38">
        <v>74.36666666666666</v>
      </c>
      <c r="L129" s="38">
        <v>77.133333333333326</v>
      </c>
      <c r="M129" s="28">
        <v>71.599999999999994</v>
      </c>
      <c r="N129" s="28">
        <v>67.3</v>
      </c>
      <c r="O129" s="39">
        <v>58987640</v>
      </c>
      <c r="P129" s="40">
        <v>-7.9002368677720494E-2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44651</v>
      </c>
      <c r="E130" s="37">
        <v>2628.5</v>
      </c>
      <c r="F130" s="37">
        <v>2651.1333333333332</v>
      </c>
      <c r="G130" s="38">
        <v>2540.0666666666666</v>
      </c>
      <c r="H130" s="38">
        <v>2451.6333333333332</v>
      </c>
      <c r="I130" s="38">
        <v>2340.5666666666666</v>
      </c>
      <c r="J130" s="38">
        <v>2739.5666666666666</v>
      </c>
      <c r="K130" s="38">
        <v>2850.6333333333332</v>
      </c>
      <c r="L130" s="38">
        <v>2939.0666666666666</v>
      </c>
      <c r="M130" s="28">
        <v>2762.2</v>
      </c>
      <c r="N130" s="28">
        <v>2562.6999999999998</v>
      </c>
      <c r="O130" s="39">
        <v>761500</v>
      </c>
      <c r="P130" s="40">
        <v>0.10582682882555818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44651</v>
      </c>
      <c r="E131" s="37">
        <v>581.85</v>
      </c>
      <c r="F131" s="37">
        <v>580.65</v>
      </c>
      <c r="G131" s="38">
        <v>574.5</v>
      </c>
      <c r="H131" s="38">
        <v>567.15</v>
      </c>
      <c r="I131" s="38">
        <v>561</v>
      </c>
      <c r="J131" s="38">
        <v>588</v>
      </c>
      <c r="K131" s="38">
        <v>594.14999999999986</v>
      </c>
      <c r="L131" s="38">
        <v>601.5</v>
      </c>
      <c r="M131" s="28">
        <v>586.79999999999995</v>
      </c>
      <c r="N131" s="28">
        <v>573.29999999999995</v>
      </c>
      <c r="O131" s="39">
        <v>6296400</v>
      </c>
      <c r="P131" s="40">
        <v>-3.8878966891056466E-2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44651</v>
      </c>
      <c r="E132" s="37">
        <v>365.9</v>
      </c>
      <c r="F132" s="37">
        <v>365.86666666666662</v>
      </c>
      <c r="G132" s="38">
        <v>364.03333333333325</v>
      </c>
      <c r="H132" s="38">
        <v>362.16666666666663</v>
      </c>
      <c r="I132" s="38">
        <v>360.33333333333326</v>
      </c>
      <c r="J132" s="38">
        <v>367.73333333333323</v>
      </c>
      <c r="K132" s="38">
        <v>369.56666666666661</v>
      </c>
      <c r="L132" s="38">
        <v>371.43333333333322</v>
      </c>
      <c r="M132" s="28">
        <v>367.7</v>
      </c>
      <c r="N132" s="28">
        <v>364</v>
      </c>
      <c r="O132" s="39">
        <v>19586000</v>
      </c>
      <c r="P132" s="40">
        <v>-1.6569592287607952E-2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44651</v>
      </c>
      <c r="E133" s="37">
        <v>1794.25</v>
      </c>
      <c r="F133" s="37">
        <v>1792.7333333333333</v>
      </c>
      <c r="G133" s="38">
        <v>1775.5166666666667</v>
      </c>
      <c r="H133" s="38">
        <v>1756.7833333333333</v>
      </c>
      <c r="I133" s="38">
        <v>1739.5666666666666</v>
      </c>
      <c r="J133" s="38">
        <v>1811.4666666666667</v>
      </c>
      <c r="K133" s="38">
        <v>1828.6833333333334</v>
      </c>
      <c r="L133" s="38">
        <v>1847.4166666666667</v>
      </c>
      <c r="M133" s="28">
        <v>1809.95</v>
      </c>
      <c r="N133" s="28">
        <v>1774</v>
      </c>
      <c r="O133" s="39">
        <v>13951225</v>
      </c>
      <c r="P133" s="40">
        <v>-2.2559722837690852E-2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44651</v>
      </c>
      <c r="E134" s="37">
        <v>6137.1</v>
      </c>
      <c r="F134" s="37">
        <v>6140.5666666666666</v>
      </c>
      <c r="G134" s="38">
        <v>6053.3833333333332</v>
      </c>
      <c r="H134" s="38">
        <v>5969.666666666667</v>
      </c>
      <c r="I134" s="38">
        <v>5882.4833333333336</v>
      </c>
      <c r="J134" s="38">
        <v>6224.2833333333328</v>
      </c>
      <c r="K134" s="38">
        <v>6311.4666666666653</v>
      </c>
      <c r="L134" s="38">
        <v>6395.1833333333325</v>
      </c>
      <c r="M134" s="28">
        <v>6227.75</v>
      </c>
      <c r="N134" s="28">
        <v>6056.85</v>
      </c>
      <c r="O134" s="39">
        <v>1165050</v>
      </c>
      <c r="P134" s="40">
        <v>7.2641900290015188E-2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44651</v>
      </c>
      <c r="E135" s="37">
        <v>4749.3</v>
      </c>
      <c r="F135" s="37">
        <v>4774.75</v>
      </c>
      <c r="G135" s="38">
        <v>4704.8</v>
      </c>
      <c r="H135" s="38">
        <v>4660.3</v>
      </c>
      <c r="I135" s="38">
        <v>4590.3500000000004</v>
      </c>
      <c r="J135" s="38">
        <v>4819.25</v>
      </c>
      <c r="K135" s="38">
        <v>4889.2000000000007</v>
      </c>
      <c r="L135" s="38">
        <v>4933.7</v>
      </c>
      <c r="M135" s="28">
        <v>4844.7</v>
      </c>
      <c r="N135" s="28">
        <v>4730.25</v>
      </c>
      <c r="O135" s="39">
        <v>650800</v>
      </c>
      <c r="P135" s="40">
        <v>0.15063649222065065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44651</v>
      </c>
      <c r="E136" s="37">
        <v>766.1</v>
      </c>
      <c r="F136" s="37">
        <v>764.03333333333342</v>
      </c>
      <c r="G136" s="38">
        <v>755.11666666666679</v>
      </c>
      <c r="H136" s="38">
        <v>744.13333333333333</v>
      </c>
      <c r="I136" s="38">
        <v>735.2166666666667</v>
      </c>
      <c r="J136" s="38">
        <v>775.01666666666688</v>
      </c>
      <c r="K136" s="38">
        <v>783.93333333333362</v>
      </c>
      <c r="L136" s="38">
        <v>794.91666666666697</v>
      </c>
      <c r="M136" s="28">
        <v>772.95</v>
      </c>
      <c r="N136" s="28">
        <v>753.05</v>
      </c>
      <c r="O136" s="39">
        <v>9414600</v>
      </c>
      <c r="P136" s="40">
        <v>9.4786729857819912E-3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44651</v>
      </c>
      <c r="E137" s="37">
        <v>796.55</v>
      </c>
      <c r="F137" s="37">
        <v>792.08333333333337</v>
      </c>
      <c r="G137" s="38">
        <v>783.16666666666674</v>
      </c>
      <c r="H137" s="38">
        <v>769.78333333333342</v>
      </c>
      <c r="I137" s="38">
        <v>760.86666666666679</v>
      </c>
      <c r="J137" s="38">
        <v>805.4666666666667</v>
      </c>
      <c r="K137" s="38">
        <v>814.38333333333344</v>
      </c>
      <c r="L137" s="38">
        <v>827.76666666666665</v>
      </c>
      <c r="M137" s="28">
        <v>801</v>
      </c>
      <c r="N137" s="28">
        <v>778.7</v>
      </c>
      <c r="O137" s="39">
        <v>15767500</v>
      </c>
      <c r="P137" s="40">
        <v>1.6884113584036839E-2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44651</v>
      </c>
      <c r="E138" s="37">
        <v>158.05000000000001</v>
      </c>
      <c r="F138" s="37">
        <v>157.25</v>
      </c>
      <c r="G138" s="38">
        <v>155.55000000000001</v>
      </c>
      <c r="H138" s="38">
        <v>153.05000000000001</v>
      </c>
      <c r="I138" s="38">
        <v>151.35000000000002</v>
      </c>
      <c r="J138" s="38">
        <v>159.75</v>
      </c>
      <c r="K138" s="38">
        <v>161.44999999999999</v>
      </c>
      <c r="L138" s="38">
        <v>163.95</v>
      </c>
      <c r="M138" s="28">
        <v>158.94999999999999</v>
      </c>
      <c r="N138" s="28">
        <v>154.75</v>
      </c>
      <c r="O138" s="39">
        <v>30880000</v>
      </c>
      <c r="P138" s="40">
        <v>-2.8197381671701913E-2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44651</v>
      </c>
      <c r="E139" s="37">
        <v>118.75</v>
      </c>
      <c r="F139" s="37">
        <v>119.31666666666666</v>
      </c>
      <c r="G139" s="38">
        <v>117.63333333333333</v>
      </c>
      <c r="H139" s="38">
        <v>116.51666666666667</v>
      </c>
      <c r="I139" s="38">
        <v>114.83333333333333</v>
      </c>
      <c r="J139" s="38">
        <v>120.43333333333332</v>
      </c>
      <c r="K139" s="38">
        <v>122.11666666666666</v>
      </c>
      <c r="L139" s="38">
        <v>123.23333333333332</v>
      </c>
      <c r="M139" s="28">
        <v>121</v>
      </c>
      <c r="N139" s="28">
        <v>118.2</v>
      </c>
      <c r="O139" s="39">
        <v>28674000</v>
      </c>
      <c r="P139" s="40">
        <v>1.5620019126554032E-2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44651</v>
      </c>
      <c r="E140" s="37">
        <v>525.04999999999995</v>
      </c>
      <c r="F140" s="37">
        <v>527.38333333333333</v>
      </c>
      <c r="G140" s="38">
        <v>517.4666666666667</v>
      </c>
      <c r="H140" s="38">
        <v>509.88333333333333</v>
      </c>
      <c r="I140" s="38">
        <v>499.9666666666667</v>
      </c>
      <c r="J140" s="38">
        <v>534.9666666666667</v>
      </c>
      <c r="K140" s="38">
        <v>544.88333333333344</v>
      </c>
      <c r="L140" s="38">
        <v>552.4666666666667</v>
      </c>
      <c r="M140" s="28">
        <v>537.29999999999995</v>
      </c>
      <c r="N140" s="28">
        <v>519.79999999999995</v>
      </c>
      <c r="O140" s="39">
        <v>9230000</v>
      </c>
      <c r="P140" s="40">
        <v>1.8538953873317148E-2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44651</v>
      </c>
      <c r="E141" s="37">
        <v>7705.25</v>
      </c>
      <c r="F141" s="37">
        <v>7662.8833333333341</v>
      </c>
      <c r="G141" s="38">
        <v>7579.1666666666679</v>
      </c>
      <c r="H141" s="38">
        <v>7453.0833333333339</v>
      </c>
      <c r="I141" s="38">
        <v>7369.3666666666677</v>
      </c>
      <c r="J141" s="38">
        <v>7788.9666666666681</v>
      </c>
      <c r="K141" s="38">
        <v>7872.6833333333334</v>
      </c>
      <c r="L141" s="38">
        <v>7998.7666666666682</v>
      </c>
      <c r="M141" s="28">
        <v>7746.6</v>
      </c>
      <c r="N141" s="28">
        <v>7536.8</v>
      </c>
      <c r="O141" s="39">
        <v>2680500</v>
      </c>
      <c r="P141" s="40">
        <v>-5.6228434617280471E-2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44651</v>
      </c>
      <c r="E142" s="37">
        <v>920.85</v>
      </c>
      <c r="F142" s="37">
        <v>910.4666666666667</v>
      </c>
      <c r="G142" s="38">
        <v>897.23333333333335</v>
      </c>
      <c r="H142" s="38">
        <v>873.61666666666667</v>
      </c>
      <c r="I142" s="38">
        <v>860.38333333333333</v>
      </c>
      <c r="J142" s="38">
        <v>934.08333333333337</v>
      </c>
      <c r="K142" s="38">
        <v>947.31666666666672</v>
      </c>
      <c r="L142" s="38">
        <v>970.93333333333339</v>
      </c>
      <c r="M142" s="28">
        <v>923.7</v>
      </c>
      <c r="N142" s="28">
        <v>886.85</v>
      </c>
      <c r="O142" s="39">
        <v>12818750</v>
      </c>
      <c r="P142" s="40">
        <v>-2.667046317388003E-2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44651</v>
      </c>
      <c r="E143" s="37">
        <v>1428.65</v>
      </c>
      <c r="F143" s="37">
        <v>1426.1166666666668</v>
      </c>
      <c r="G143" s="38">
        <v>1415.8333333333335</v>
      </c>
      <c r="H143" s="38">
        <v>1403.0166666666667</v>
      </c>
      <c r="I143" s="38">
        <v>1392.7333333333333</v>
      </c>
      <c r="J143" s="38">
        <v>1438.9333333333336</v>
      </c>
      <c r="K143" s="38">
        <v>1449.2166666666669</v>
      </c>
      <c r="L143" s="38">
        <v>1462.0333333333338</v>
      </c>
      <c r="M143" s="28">
        <v>1436.4</v>
      </c>
      <c r="N143" s="28">
        <v>1413.3</v>
      </c>
      <c r="O143" s="39">
        <v>2125550</v>
      </c>
      <c r="P143" s="40">
        <v>-1.7472900825109206E-2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44651</v>
      </c>
      <c r="E144" s="37">
        <v>1999.7</v>
      </c>
      <c r="F144" s="37">
        <v>2017.7</v>
      </c>
      <c r="G144" s="38">
        <v>1972.5</v>
      </c>
      <c r="H144" s="38">
        <v>1945.3</v>
      </c>
      <c r="I144" s="38">
        <v>1900.1</v>
      </c>
      <c r="J144" s="38">
        <v>2044.9</v>
      </c>
      <c r="K144" s="38">
        <v>2090.1000000000004</v>
      </c>
      <c r="L144" s="38">
        <v>2117.3000000000002</v>
      </c>
      <c r="M144" s="28">
        <v>2062.9</v>
      </c>
      <c r="N144" s="28">
        <v>1990.5</v>
      </c>
      <c r="O144" s="39">
        <v>793400</v>
      </c>
      <c r="P144" s="40">
        <v>3.4150156412930135E-2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44651</v>
      </c>
      <c r="E145" s="37">
        <v>808.3</v>
      </c>
      <c r="F145" s="37">
        <v>804.38333333333321</v>
      </c>
      <c r="G145" s="38">
        <v>794.46666666666647</v>
      </c>
      <c r="H145" s="38">
        <v>780.63333333333321</v>
      </c>
      <c r="I145" s="38">
        <v>770.71666666666647</v>
      </c>
      <c r="J145" s="38">
        <v>818.21666666666647</v>
      </c>
      <c r="K145" s="38">
        <v>828.13333333333321</v>
      </c>
      <c r="L145" s="38">
        <v>841.96666666666647</v>
      </c>
      <c r="M145" s="28">
        <v>814.3</v>
      </c>
      <c r="N145" s="28">
        <v>790.55</v>
      </c>
      <c r="O145" s="39">
        <v>1816750</v>
      </c>
      <c r="P145" s="40">
        <v>4.1356184798807746E-2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44651</v>
      </c>
      <c r="E146" s="37">
        <v>771.65</v>
      </c>
      <c r="F146" s="37">
        <v>775.56666666666661</v>
      </c>
      <c r="G146" s="38">
        <v>766.23333333333323</v>
      </c>
      <c r="H146" s="38">
        <v>760.81666666666661</v>
      </c>
      <c r="I146" s="38">
        <v>751.48333333333323</v>
      </c>
      <c r="J146" s="38">
        <v>780.98333333333323</v>
      </c>
      <c r="K146" s="38">
        <v>790.31666666666672</v>
      </c>
      <c r="L146" s="38">
        <v>795.73333333333323</v>
      </c>
      <c r="M146" s="28">
        <v>784.9</v>
      </c>
      <c r="N146" s="28">
        <v>770.15</v>
      </c>
      <c r="O146" s="39">
        <v>3375000</v>
      </c>
      <c r="P146" s="40">
        <v>1.8283852280955828E-2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44651</v>
      </c>
      <c r="E147" s="37">
        <v>4000.95</v>
      </c>
      <c r="F147" s="37">
        <v>4023.3666666666668</v>
      </c>
      <c r="G147" s="38">
        <v>3961.7333333333336</v>
      </c>
      <c r="H147" s="38">
        <v>3922.5166666666669</v>
      </c>
      <c r="I147" s="38">
        <v>3860.8833333333337</v>
      </c>
      <c r="J147" s="38">
        <v>4062.5833333333335</v>
      </c>
      <c r="K147" s="38">
        <v>4124.2166666666672</v>
      </c>
      <c r="L147" s="38">
        <v>4163.4333333333334</v>
      </c>
      <c r="M147" s="28">
        <v>4085</v>
      </c>
      <c r="N147" s="28">
        <v>3984.15</v>
      </c>
      <c r="O147" s="39">
        <v>2801800</v>
      </c>
      <c r="P147" s="40">
        <v>-1.2268208418529224E-2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44651</v>
      </c>
      <c r="E148" s="37">
        <v>137.05000000000001</v>
      </c>
      <c r="F148" s="37">
        <v>137.4</v>
      </c>
      <c r="G148" s="38">
        <v>134.80000000000001</v>
      </c>
      <c r="H148" s="38">
        <v>132.55000000000001</v>
      </c>
      <c r="I148" s="38">
        <v>129.95000000000002</v>
      </c>
      <c r="J148" s="38">
        <v>139.65</v>
      </c>
      <c r="K148" s="38">
        <v>142.24999999999997</v>
      </c>
      <c r="L148" s="38">
        <v>144.5</v>
      </c>
      <c r="M148" s="28">
        <v>140</v>
      </c>
      <c r="N148" s="28">
        <v>135.15</v>
      </c>
      <c r="O148" s="39">
        <v>38780000</v>
      </c>
      <c r="P148" s="40">
        <v>-3.4085955888762967E-2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44651</v>
      </c>
      <c r="E149" s="37">
        <v>3117.25</v>
      </c>
      <c r="F149" s="37">
        <v>3137.8166666666671</v>
      </c>
      <c r="G149" s="38">
        <v>3085.5833333333339</v>
      </c>
      <c r="H149" s="38">
        <v>3053.916666666667</v>
      </c>
      <c r="I149" s="38">
        <v>3001.6833333333338</v>
      </c>
      <c r="J149" s="38">
        <v>3169.483333333334</v>
      </c>
      <c r="K149" s="38">
        <v>3221.7166666666667</v>
      </c>
      <c r="L149" s="38">
        <v>3253.3833333333341</v>
      </c>
      <c r="M149" s="28">
        <v>3190.05</v>
      </c>
      <c r="N149" s="28">
        <v>3106.15</v>
      </c>
      <c r="O149" s="39">
        <v>1616300</v>
      </c>
      <c r="P149" s="40">
        <v>1.6267216137078409E-3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44651</v>
      </c>
      <c r="E150" s="37">
        <v>69024.2</v>
      </c>
      <c r="F150" s="37">
        <v>69245.2</v>
      </c>
      <c r="G150" s="38">
        <v>68503.099999999991</v>
      </c>
      <c r="H150" s="38">
        <v>67982</v>
      </c>
      <c r="I150" s="38">
        <v>67239.899999999994</v>
      </c>
      <c r="J150" s="38">
        <v>69766.299999999988</v>
      </c>
      <c r="K150" s="38">
        <v>70508.399999999994</v>
      </c>
      <c r="L150" s="38">
        <v>71029.499999999985</v>
      </c>
      <c r="M150" s="28">
        <v>69987.3</v>
      </c>
      <c r="N150" s="28">
        <v>68724.100000000006</v>
      </c>
      <c r="O150" s="39">
        <v>78480</v>
      </c>
      <c r="P150" s="40">
        <v>-2.2786701531565184E-2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44651</v>
      </c>
      <c r="E151" s="37">
        <v>1342.4</v>
      </c>
      <c r="F151" s="37">
        <v>1346.8500000000001</v>
      </c>
      <c r="G151" s="38">
        <v>1333.3000000000002</v>
      </c>
      <c r="H151" s="38">
        <v>1324.2</v>
      </c>
      <c r="I151" s="38">
        <v>1310.6500000000001</v>
      </c>
      <c r="J151" s="38">
        <v>1355.9500000000003</v>
      </c>
      <c r="K151" s="38">
        <v>1369.5</v>
      </c>
      <c r="L151" s="38">
        <v>1378.6000000000004</v>
      </c>
      <c r="M151" s="28">
        <v>1360.4</v>
      </c>
      <c r="N151" s="28">
        <v>1337.75</v>
      </c>
      <c r="O151" s="39">
        <v>3544500</v>
      </c>
      <c r="P151" s="40">
        <v>2.3941068139963169E-2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44651</v>
      </c>
      <c r="E152" s="37">
        <v>338.55</v>
      </c>
      <c r="F152" s="37">
        <v>338.15000000000003</v>
      </c>
      <c r="G152" s="38">
        <v>334.35000000000008</v>
      </c>
      <c r="H152" s="38">
        <v>330.15000000000003</v>
      </c>
      <c r="I152" s="38">
        <v>326.35000000000008</v>
      </c>
      <c r="J152" s="38">
        <v>342.35000000000008</v>
      </c>
      <c r="K152" s="38">
        <v>346.15000000000003</v>
      </c>
      <c r="L152" s="38">
        <v>350.35000000000008</v>
      </c>
      <c r="M152" s="28">
        <v>341.95</v>
      </c>
      <c r="N152" s="28">
        <v>333.95</v>
      </c>
      <c r="O152" s="39">
        <v>3585600</v>
      </c>
      <c r="P152" s="40">
        <v>4.8666354702854471E-2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44651</v>
      </c>
      <c r="E153" s="37">
        <v>116.75</v>
      </c>
      <c r="F153" s="37">
        <v>116.11666666666667</v>
      </c>
      <c r="G153" s="38">
        <v>113.58333333333334</v>
      </c>
      <c r="H153" s="38">
        <v>110.41666666666667</v>
      </c>
      <c r="I153" s="38">
        <v>107.88333333333334</v>
      </c>
      <c r="J153" s="38">
        <v>119.28333333333335</v>
      </c>
      <c r="K153" s="38">
        <v>121.81666666666668</v>
      </c>
      <c r="L153" s="38">
        <v>124.98333333333335</v>
      </c>
      <c r="M153" s="28">
        <v>118.65</v>
      </c>
      <c r="N153" s="28">
        <v>112.95</v>
      </c>
      <c r="O153" s="39">
        <v>98353500</v>
      </c>
      <c r="P153" s="40">
        <v>3.2019265073135926E-2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44651</v>
      </c>
      <c r="E154" s="37">
        <v>4596.5</v>
      </c>
      <c r="F154" s="37">
        <v>4607.3166666666666</v>
      </c>
      <c r="G154" s="38">
        <v>4501.6333333333332</v>
      </c>
      <c r="H154" s="38">
        <v>4406.7666666666664</v>
      </c>
      <c r="I154" s="38">
        <v>4301.083333333333</v>
      </c>
      <c r="J154" s="38">
        <v>4702.1833333333334</v>
      </c>
      <c r="K154" s="38">
        <v>4807.8666666666659</v>
      </c>
      <c r="L154" s="38">
        <v>4902.7333333333336</v>
      </c>
      <c r="M154" s="28">
        <v>4713</v>
      </c>
      <c r="N154" s="28">
        <v>4512.45</v>
      </c>
      <c r="O154" s="39">
        <v>1727750</v>
      </c>
      <c r="P154" s="40">
        <v>3.2262882748319642E-2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44651</v>
      </c>
      <c r="E155" s="37">
        <v>4105.95</v>
      </c>
      <c r="F155" s="37">
        <v>4084.7166666666672</v>
      </c>
      <c r="G155" s="38">
        <v>4022.4333333333343</v>
      </c>
      <c r="H155" s="38">
        <v>3938.916666666667</v>
      </c>
      <c r="I155" s="38">
        <v>3876.6333333333341</v>
      </c>
      <c r="J155" s="38">
        <v>4168.2333333333345</v>
      </c>
      <c r="K155" s="38">
        <v>4230.5166666666673</v>
      </c>
      <c r="L155" s="38">
        <v>4314.0333333333347</v>
      </c>
      <c r="M155" s="28">
        <v>4147</v>
      </c>
      <c r="N155" s="28">
        <v>4001.2</v>
      </c>
      <c r="O155" s="39">
        <v>386550</v>
      </c>
      <c r="P155" s="40">
        <v>1.749271137026239E-3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44651</v>
      </c>
      <c r="E156" s="37">
        <v>38.950000000000003</v>
      </c>
      <c r="F156" s="37">
        <v>38.900000000000006</v>
      </c>
      <c r="G156" s="38">
        <v>38.45000000000001</v>
      </c>
      <c r="H156" s="38">
        <v>37.950000000000003</v>
      </c>
      <c r="I156" s="38">
        <v>37.500000000000007</v>
      </c>
      <c r="J156" s="38">
        <v>39.400000000000013</v>
      </c>
      <c r="K156" s="38">
        <v>39.85</v>
      </c>
      <c r="L156" s="38">
        <v>40.350000000000016</v>
      </c>
      <c r="M156" s="28">
        <v>39.35</v>
      </c>
      <c r="N156" s="28">
        <v>38.4</v>
      </c>
      <c r="O156" s="39">
        <v>24828000</v>
      </c>
      <c r="P156" s="40">
        <v>3.3466533466533464E-2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44651</v>
      </c>
      <c r="E157" s="37">
        <v>18300.95</v>
      </c>
      <c r="F157" s="37">
        <v>18197.466666666667</v>
      </c>
      <c r="G157" s="38">
        <v>18030.983333333334</v>
      </c>
      <c r="H157" s="38">
        <v>17761.016666666666</v>
      </c>
      <c r="I157" s="38">
        <v>17594.533333333333</v>
      </c>
      <c r="J157" s="38">
        <v>18467.433333333334</v>
      </c>
      <c r="K157" s="38">
        <v>18633.916666666672</v>
      </c>
      <c r="L157" s="38">
        <v>18903.883333333335</v>
      </c>
      <c r="M157" s="28">
        <v>18363.95</v>
      </c>
      <c r="N157" s="28">
        <v>17927.5</v>
      </c>
      <c r="O157" s="39">
        <v>372825</v>
      </c>
      <c r="P157" s="40">
        <v>-2.4337585868498528E-2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44651</v>
      </c>
      <c r="E158" s="37">
        <v>151.1</v>
      </c>
      <c r="F158" s="37">
        <v>151.55000000000001</v>
      </c>
      <c r="G158" s="38">
        <v>150.10000000000002</v>
      </c>
      <c r="H158" s="38">
        <v>149.10000000000002</v>
      </c>
      <c r="I158" s="38">
        <v>147.65000000000003</v>
      </c>
      <c r="J158" s="38">
        <v>152.55000000000001</v>
      </c>
      <c r="K158" s="38">
        <v>154</v>
      </c>
      <c r="L158" s="38">
        <v>155</v>
      </c>
      <c r="M158" s="28">
        <v>153</v>
      </c>
      <c r="N158" s="28">
        <v>150.55000000000001</v>
      </c>
      <c r="O158" s="39">
        <v>70477300</v>
      </c>
      <c r="P158" s="40">
        <v>-7.5995060321079133E-4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44651</v>
      </c>
      <c r="E159" s="37">
        <v>133.1</v>
      </c>
      <c r="F159" s="37">
        <v>132.91666666666666</v>
      </c>
      <c r="G159" s="38">
        <v>132.2833333333333</v>
      </c>
      <c r="H159" s="38">
        <v>131.46666666666664</v>
      </c>
      <c r="I159" s="38">
        <v>130.83333333333329</v>
      </c>
      <c r="J159" s="38">
        <v>133.73333333333332</v>
      </c>
      <c r="K159" s="38">
        <v>134.3666666666667</v>
      </c>
      <c r="L159" s="38">
        <v>135.18333333333334</v>
      </c>
      <c r="M159" s="28">
        <v>133.55000000000001</v>
      </c>
      <c r="N159" s="28">
        <v>132.1</v>
      </c>
      <c r="O159" s="39">
        <v>47868600</v>
      </c>
      <c r="P159" s="40">
        <v>-1.9154403176827844E-2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44651</v>
      </c>
      <c r="E160" s="37">
        <v>916</v>
      </c>
      <c r="F160" s="37">
        <v>923.1</v>
      </c>
      <c r="G160" s="38">
        <v>906.2</v>
      </c>
      <c r="H160" s="38">
        <v>896.4</v>
      </c>
      <c r="I160" s="38">
        <v>879.5</v>
      </c>
      <c r="J160" s="38">
        <v>932.90000000000009</v>
      </c>
      <c r="K160" s="38">
        <v>949.8</v>
      </c>
      <c r="L160" s="38">
        <v>959.60000000000014</v>
      </c>
      <c r="M160" s="28">
        <v>940</v>
      </c>
      <c r="N160" s="28">
        <v>913.3</v>
      </c>
      <c r="O160" s="39">
        <v>2159500</v>
      </c>
      <c r="P160" s="40">
        <v>-6.1211340206185566E-3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44651</v>
      </c>
      <c r="E161" s="37">
        <v>3555.85</v>
      </c>
      <c r="F161" s="37">
        <v>3547.8166666666671</v>
      </c>
      <c r="G161" s="38">
        <v>3525.8333333333339</v>
      </c>
      <c r="H161" s="38">
        <v>3495.8166666666671</v>
      </c>
      <c r="I161" s="38">
        <v>3473.8333333333339</v>
      </c>
      <c r="J161" s="38">
        <v>3577.8333333333339</v>
      </c>
      <c r="K161" s="38">
        <v>3599.8166666666666</v>
      </c>
      <c r="L161" s="38">
        <v>3629.8333333333339</v>
      </c>
      <c r="M161" s="28">
        <v>3569.8</v>
      </c>
      <c r="N161" s="28">
        <v>3517.8</v>
      </c>
      <c r="O161" s="39">
        <v>567500</v>
      </c>
      <c r="P161" s="40">
        <v>-5.4764512595837896E-3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44651</v>
      </c>
      <c r="E162" s="37">
        <v>169.65</v>
      </c>
      <c r="F162" s="37">
        <v>168.4</v>
      </c>
      <c r="G162" s="38">
        <v>166</v>
      </c>
      <c r="H162" s="38">
        <v>162.35</v>
      </c>
      <c r="I162" s="38">
        <v>159.94999999999999</v>
      </c>
      <c r="J162" s="38">
        <v>172.05</v>
      </c>
      <c r="K162" s="38">
        <v>174.45000000000005</v>
      </c>
      <c r="L162" s="38">
        <v>178.10000000000002</v>
      </c>
      <c r="M162" s="28">
        <v>170.8</v>
      </c>
      <c r="N162" s="28">
        <v>164.75</v>
      </c>
      <c r="O162" s="39">
        <v>44960300</v>
      </c>
      <c r="P162" s="40">
        <v>9.3445692883895135E-2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44651</v>
      </c>
      <c r="E163" s="37">
        <v>42829.85</v>
      </c>
      <c r="F163" s="37">
        <v>42813.533333333333</v>
      </c>
      <c r="G163" s="38">
        <v>42177.666666666664</v>
      </c>
      <c r="H163" s="38">
        <v>41525.48333333333</v>
      </c>
      <c r="I163" s="38">
        <v>40889.616666666661</v>
      </c>
      <c r="J163" s="38">
        <v>43465.716666666667</v>
      </c>
      <c r="K163" s="38">
        <v>44101.583333333336</v>
      </c>
      <c r="L163" s="38">
        <v>44753.76666666667</v>
      </c>
      <c r="M163" s="28">
        <v>43449.4</v>
      </c>
      <c r="N163" s="28">
        <v>42161.35</v>
      </c>
      <c r="O163" s="39">
        <v>97440</v>
      </c>
      <c r="P163" s="40">
        <v>-6.4239828693790149E-3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44651</v>
      </c>
      <c r="E164" s="37">
        <v>2287.9499999999998</v>
      </c>
      <c r="F164" s="37">
        <v>2258.2833333333333</v>
      </c>
      <c r="G164" s="38">
        <v>2218.7166666666667</v>
      </c>
      <c r="H164" s="38">
        <v>2149.4833333333336</v>
      </c>
      <c r="I164" s="38">
        <v>2109.916666666667</v>
      </c>
      <c r="J164" s="38">
        <v>2327.5166666666664</v>
      </c>
      <c r="K164" s="38">
        <v>2367.083333333333</v>
      </c>
      <c r="L164" s="38">
        <v>2436.3166666666662</v>
      </c>
      <c r="M164" s="28">
        <v>2297.85</v>
      </c>
      <c r="N164" s="28">
        <v>2189.0500000000002</v>
      </c>
      <c r="O164" s="39">
        <v>4620550</v>
      </c>
      <c r="P164" s="40">
        <v>-6.4893143365983966E-2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44651</v>
      </c>
      <c r="E165" s="37">
        <v>4458.45</v>
      </c>
      <c r="F165" s="37">
        <v>4462.4833333333327</v>
      </c>
      <c r="G165" s="38">
        <v>4416.8166666666657</v>
      </c>
      <c r="H165" s="38">
        <v>4375.1833333333334</v>
      </c>
      <c r="I165" s="38">
        <v>4329.5166666666664</v>
      </c>
      <c r="J165" s="38">
        <v>4504.116666666665</v>
      </c>
      <c r="K165" s="38">
        <v>4549.783333333331</v>
      </c>
      <c r="L165" s="38">
        <v>4591.4166666666642</v>
      </c>
      <c r="M165" s="28">
        <v>4508.1499999999996</v>
      </c>
      <c r="N165" s="28">
        <v>4420.8500000000004</v>
      </c>
      <c r="O165" s="39">
        <v>332250</v>
      </c>
      <c r="P165" s="40">
        <v>1.7455213596692696E-2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44651</v>
      </c>
      <c r="E166" s="37">
        <v>206.7</v>
      </c>
      <c r="F166" s="37">
        <v>206.08333333333334</v>
      </c>
      <c r="G166" s="38">
        <v>204.36666666666667</v>
      </c>
      <c r="H166" s="38">
        <v>202.03333333333333</v>
      </c>
      <c r="I166" s="38">
        <v>200.31666666666666</v>
      </c>
      <c r="J166" s="38">
        <v>208.41666666666669</v>
      </c>
      <c r="K166" s="38">
        <v>210.13333333333333</v>
      </c>
      <c r="L166" s="38">
        <v>212.4666666666667</v>
      </c>
      <c r="M166" s="28">
        <v>207.8</v>
      </c>
      <c r="N166" s="28">
        <v>203.75</v>
      </c>
      <c r="O166" s="39">
        <v>20655000</v>
      </c>
      <c r="P166" s="40">
        <v>5.5819659561416962E-2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44651</v>
      </c>
      <c r="E167" s="37">
        <v>116.45</v>
      </c>
      <c r="F167" s="37">
        <v>115.35000000000001</v>
      </c>
      <c r="G167" s="38">
        <v>113.90000000000002</v>
      </c>
      <c r="H167" s="38">
        <v>111.35000000000001</v>
      </c>
      <c r="I167" s="38">
        <v>109.90000000000002</v>
      </c>
      <c r="J167" s="38">
        <v>117.90000000000002</v>
      </c>
      <c r="K167" s="38">
        <v>119.35000000000001</v>
      </c>
      <c r="L167" s="38">
        <v>121.90000000000002</v>
      </c>
      <c r="M167" s="28">
        <v>116.8</v>
      </c>
      <c r="N167" s="28">
        <v>112.8</v>
      </c>
      <c r="O167" s="39">
        <v>40417800</v>
      </c>
      <c r="P167" s="40">
        <v>5.2428681572860448E-3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44651</v>
      </c>
      <c r="E168" s="37">
        <v>4405.8</v>
      </c>
      <c r="F168" s="37">
        <v>4400</v>
      </c>
      <c r="G168" s="38">
        <v>4363</v>
      </c>
      <c r="H168" s="38">
        <v>4320.2</v>
      </c>
      <c r="I168" s="38">
        <v>4283.2</v>
      </c>
      <c r="J168" s="38">
        <v>4442.8</v>
      </c>
      <c r="K168" s="38">
        <v>4479.8</v>
      </c>
      <c r="L168" s="38">
        <v>4522.6000000000004</v>
      </c>
      <c r="M168" s="28">
        <v>4437</v>
      </c>
      <c r="N168" s="28">
        <v>4357.2</v>
      </c>
      <c r="O168" s="39">
        <v>131000</v>
      </c>
      <c r="P168" s="40">
        <v>8.9397089397089402E-2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44651</v>
      </c>
      <c r="E169" s="37">
        <v>2516.6999999999998</v>
      </c>
      <c r="F169" s="37">
        <v>2504.9500000000003</v>
      </c>
      <c r="G169" s="38">
        <v>2473.9000000000005</v>
      </c>
      <c r="H169" s="38">
        <v>2431.1000000000004</v>
      </c>
      <c r="I169" s="38">
        <v>2400.0500000000006</v>
      </c>
      <c r="J169" s="38">
        <v>2547.7500000000005</v>
      </c>
      <c r="K169" s="38">
        <v>2578.8000000000006</v>
      </c>
      <c r="L169" s="38">
        <v>2621.6000000000004</v>
      </c>
      <c r="M169" s="28">
        <v>2536</v>
      </c>
      <c r="N169" s="28">
        <v>2462.15</v>
      </c>
      <c r="O169" s="39">
        <v>2858250</v>
      </c>
      <c r="P169" s="40">
        <v>-2.7888784967264688E-2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44651</v>
      </c>
      <c r="E170" s="37">
        <v>2816.45</v>
      </c>
      <c r="F170" s="37">
        <v>2795.0499999999997</v>
      </c>
      <c r="G170" s="38">
        <v>2765.8499999999995</v>
      </c>
      <c r="H170" s="38">
        <v>2715.2499999999995</v>
      </c>
      <c r="I170" s="38">
        <v>2686.0499999999993</v>
      </c>
      <c r="J170" s="38">
        <v>2845.6499999999996</v>
      </c>
      <c r="K170" s="38">
        <v>2874.8499999999995</v>
      </c>
      <c r="L170" s="38">
        <v>2925.45</v>
      </c>
      <c r="M170" s="28">
        <v>2824.25</v>
      </c>
      <c r="N170" s="28">
        <v>2744.45</v>
      </c>
      <c r="O170" s="39">
        <v>1729750</v>
      </c>
      <c r="P170" s="40">
        <v>-2.0942408376963352E-2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44651</v>
      </c>
      <c r="E171" s="37">
        <v>36.049999999999997</v>
      </c>
      <c r="F171" s="37">
        <v>36.166666666666664</v>
      </c>
      <c r="G171" s="38">
        <v>35.833333333333329</v>
      </c>
      <c r="H171" s="38">
        <v>35.616666666666667</v>
      </c>
      <c r="I171" s="38">
        <v>35.283333333333331</v>
      </c>
      <c r="J171" s="38">
        <v>36.383333333333326</v>
      </c>
      <c r="K171" s="38">
        <v>36.716666666666654</v>
      </c>
      <c r="L171" s="38">
        <v>36.933333333333323</v>
      </c>
      <c r="M171" s="28">
        <v>36.5</v>
      </c>
      <c r="N171" s="28">
        <v>35.950000000000003</v>
      </c>
      <c r="O171" s="39">
        <v>204304000</v>
      </c>
      <c r="P171" s="40">
        <v>-5.2971878164680217E-3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44651</v>
      </c>
      <c r="E172" s="37">
        <v>2441.4</v>
      </c>
      <c r="F172" s="37">
        <v>2445.25</v>
      </c>
      <c r="G172" s="38">
        <v>2418.65</v>
      </c>
      <c r="H172" s="38">
        <v>2395.9</v>
      </c>
      <c r="I172" s="38">
        <v>2369.3000000000002</v>
      </c>
      <c r="J172" s="38">
        <v>2468</v>
      </c>
      <c r="K172" s="38">
        <v>2494.6000000000004</v>
      </c>
      <c r="L172" s="38">
        <v>2517.35</v>
      </c>
      <c r="M172" s="28">
        <v>2471.85</v>
      </c>
      <c r="N172" s="28">
        <v>2422.5</v>
      </c>
      <c r="O172" s="39">
        <v>642600</v>
      </c>
      <c r="P172" s="40">
        <v>3.2786885245901639E-3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44651</v>
      </c>
      <c r="E173" s="37">
        <v>212.15</v>
      </c>
      <c r="F173" s="37">
        <v>211.2833333333333</v>
      </c>
      <c r="G173" s="38">
        <v>209.56666666666661</v>
      </c>
      <c r="H173" s="38">
        <v>206.98333333333329</v>
      </c>
      <c r="I173" s="38">
        <v>205.26666666666659</v>
      </c>
      <c r="J173" s="38">
        <v>213.86666666666662</v>
      </c>
      <c r="K173" s="38">
        <v>215.58333333333331</v>
      </c>
      <c r="L173" s="38">
        <v>218.16666666666663</v>
      </c>
      <c r="M173" s="28">
        <v>213</v>
      </c>
      <c r="N173" s="28">
        <v>208.7</v>
      </c>
      <c r="O173" s="39">
        <v>34077870</v>
      </c>
      <c r="P173" s="40">
        <v>-7.1472964574269731E-3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44651</v>
      </c>
      <c r="E174" s="37">
        <v>1714.05</v>
      </c>
      <c r="F174" s="37">
        <v>1725.3</v>
      </c>
      <c r="G174" s="38">
        <v>1698</v>
      </c>
      <c r="H174" s="38">
        <v>1681.95</v>
      </c>
      <c r="I174" s="38">
        <v>1654.65</v>
      </c>
      <c r="J174" s="38">
        <v>1741.35</v>
      </c>
      <c r="K174" s="38">
        <v>1768.6499999999996</v>
      </c>
      <c r="L174" s="38">
        <v>1784.6999999999998</v>
      </c>
      <c r="M174" s="28">
        <v>1752.6</v>
      </c>
      <c r="N174" s="28">
        <v>1709.25</v>
      </c>
      <c r="O174" s="39">
        <v>2979647</v>
      </c>
      <c r="P174" s="40">
        <v>2.1487372680340448E-2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44651</v>
      </c>
      <c r="E175" s="37">
        <v>185.45</v>
      </c>
      <c r="F175" s="37">
        <v>186.29999999999998</v>
      </c>
      <c r="G175" s="38">
        <v>184.24999999999997</v>
      </c>
      <c r="H175" s="38">
        <v>183.04999999999998</v>
      </c>
      <c r="I175" s="38">
        <v>180.99999999999997</v>
      </c>
      <c r="J175" s="38">
        <v>187.49999999999997</v>
      </c>
      <c r="K175" s="38">
        <v>189.54999999999998</v>
      </c>
      <c r="L175" s="38">
        <v>190.74999999999997</v>
      </c>
      <c r="M175" s="28">
        <v>188.35</v>
      </c>
      <c r="N175" s="28">
        <v>185.1</v>
      </c>
      <c r="O175" s="39">
        <v>6690000</v>
      </c>
      <c r="P175" s="40">
        <v>-1.7260374586852735E-2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44651</v>
      </c>
      <c r="E176" s="37">
        <v>762.6</v>
      </c>
      <c r="F176" s="37">
        <v>765.5333333333333</v>
      </c>
      <c r="G176" s="38">
        <v>752.41666666666663</v>
      </c>
      <c r="H176" s="38">
        <v>742.23333333333335</v>
      </c>
      <c r="I176" s="38">
        <v>729.11666666666667</v>
      </c>
      <c r="J176" s="38">
        <v>775.71666666666658</v>
      </c>
      <c r="K176" s="38">
        <v>788.83333333333337</v>
      </c>
      <c r="L176" s="38">
        <v>799.01666666666654</v>
      </c>
      <c r="M176" s="28">
        <v>778.65</v>
      </c>
      <c r="N176" s="28">
        <v>755.35</v>
      </c>
      <c r="O176" s="39">
        <v>3160300</v>
      </c>
      <c r="P176" s="40">
        <v>0.12021693281108768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44651</v>
      </c>
      <c r="E177" s="37">
        <v>136.69999999999999</v>
      </c>
      <c r="F177" s="37">
        <v>136.61666666666667</v>
      </c>
      <c r="G177" s="38">
        <v>134.83333333333334</v>
      </c>
      <c r="H177" s="38">
        <v>132.96666666666667</v>
      </c>
      <c r="I177" s="38">
        <v>131.18333333333334</v>
      </c>
      <c r="J177" s="38">
        <v>138.48333333333335</v>
      </c>
      <c r="K177" s="38">
        <v>140.26666666666665</v>
      </c>
      <c r="L177" s="38">
        <v>142.13333333333335</v>
      </c>
      <c r="M177" s="28">
        <v>138.4</v>
      </c>
      <c r="N177" s="28">
        <v>134.75</v>
      </c>
      <c r="O177" s="39">
        <v>42534300</v>
      </c>
      <c r="P177" s="40">
        <v>1.550924323201551E-2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44651</v>
      </c>
      <c r="E178" s="37">
        <v>126.3</v>
      </c>
      <c r="F178" s="37">
        <v>126.16666666666667</v>
      </c>
      <c r="G178" s="38">
        <v>124.88333333333334</v>
      </c>
      <c r="H178" s="38">
        <v>123.46666666666667</v>
      </c>
      <c r="I178" s="38">
        <v>122.18333333333334</v>
      </c>
      <c r="J178" s="38">
        <v>127.58333333333334</v>
      </c>
      <c r="K178" s="38">
        <v>128.86666666666667</v>
      </c>
      <c r="L178" s="38">
        <v>130.28333333333336</v>
      </c>
      <c r="M178" s="28">
        <v>127.45</v>
      </c>
      <c r="N178" s="28">
        <v>124.75</v>
      </c>
      <c r="O178" s="39">
        <v>28452000</v>
      </c>
      <c r="P178" s="40">
        <v>5.9397539244802717E-3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44651</v>
      </c>
      <c r="E179" s="37">
        <v>2484.6999999999998</v>
      </c>
      <c r="F179" s="37">
        <v>2468.833333333333</v>
      </c>
      <c r="G179" s="38">
        <v>2438.0666666666662</v>
      </c>
      <c r="H179" s="38">
        <v>2391.4333333333329</v>
      </c>
      <c r="I179" s="38">
        <v>2360.6666666666661</v>
      </c>
      <c r="J179" s="38">
        <v>2515.4666666666662</v>
      </c>
      <c r="K179" s="38">
        <v>2546.2333333333327</v>
      </c>
      <c r="L179" s="38">
        <v>2592.8666666666663</v>
      </c>
      <c r="M179" s="28">
        <v>2499.6</v>
      </c>
      <c r="N179" s="28">
        <v>2422.1999999999998</v>
      </c>
      <c r="O179" s="39">
        <v>34301250</v>
      </c>
      <c r="P179" s="40">
        <v>-5.63116928294995E-3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44651</v>
      </c>
      <c r="E180" s="37">
        <v>95.95</v>
      </c>
      <c r="F180" s="37">
        <v>96.34999999999998</v>
      </c>
      <c r="G180" s="38">
        <v>94.69999999999996</v>
      </c>
      <c r="H180" s="38">
        <v>93.449999999999974</v>
      </c>
      <c r="I180" s="38">
        <v>91.799999999999955</v>
      </c>
      <c r="J180" s="38">
        <v>97.599999999999966</v>
      </c>
      <c r="K180" s="38">
        <v>99.249999999999972</v>
      </c>
      <c r="L180" s="38">
        <v>100.49999999999997</v>
      </c>
      <c r="M180" s="28">
        <v>98</v>
      </c>
      <c r="N180" s="28">
        <v>95.1</v>
      </c>
      <c r="O180" s="39">
        <v>163067500</v>
      </c>
      <c r="P180" s="40">
        <v>1.46897998995064E-2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44651</v>
      </c>
      <c r="E181" s="37">
        <v>852.7</v>
      </c>
      <c r="F181" s="37">
        <v>849.18333333333339</v>
      </c>
      <c r="G181" s="38">
        <v>843.36666666666679</v>
      </c>
      <c r="H181" s="38">
        <v>834.03333333333342</v>
      </c>
      <c r="I181" s="38">
        <v>828.21666666666681</v>
      </c>
      <c r="J181" s="38">
        <v>858.51666666666677</v>
      </c>
      <c r="K181" s="38">
        <v>864.33333333333337</v>
      </c>
      <c r="L181" s="38">
        <v>873.66666666666674</v>
      </c>
      <c r="M181" s="28">
        <v>855</v>
      </c>
      <c r="N181" s="28">
        <v>839.85</v>
      </c>
      <c r="O181" s="39">
        <v>4444000</v>
      </c>
      <c r="P181" s="40">
        <v>-1.3321492007104795E-2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44651</v>
      </c>
      <c r="E182" s="37">
        <v>1124.8</v>
      </c>
      <c r="F182" s="37">
        <v>1083.8333333333333</v>
      </c>
      <c r="G182" s="38">
        <v>1039.3666666666666</v>
      </c>
      <c r="H182" s="38">
        <v>953.93333333333328</v>
      </c>
      <c r="I182" s="38">
        <v>909.46666666666658</v>
      </c>
      <c r="J182" s="38">
        <v>1169.2666666666664</v>
      </c>
      <c r="K182" s="38">
        <v>1213.7333333333331</v>
      </c>
      <c r="L182" s="38">
        <v>1299.1666666666665</v>
      </c>
      <c r="M182" s="28">
        <v>1128.3</v>
      </c>
      <c r="N182" s="28">
        <v>998.4</v>
      </c>
      <c r="O182" s="39">
        <v>7857750</v>
      </c>
      <c r="P182" s="40">
        <v>-1.4207753105005645E-2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44651</v>
      </c>
      <c r="E183" s="37">
        <v>502</v>
      </c>
      <c r="F183" s="37">
        <v>501.55</v>
      </c>
      <c r="G183" s="38">
        <v>499.25</v>
      </c>
      <c r="H183" s="38">
        <v>496.5</v>
      </c>
      <c r="I183" s="38">
        <v>494.2</v>
      </c>
      <c r="J183" s="38">
        <v>504.3</v>
      </c>
      <c r="K183" s="38">
        <v>506.60000000000008</v>
      </c>
      <c r="L183" s="38">
        <v>509.35</v>
      </c>
      <c r="M183" s="28">
        <v>503.85</v>
      </c>
      <c r="N183" s="28">
        <v>498.8</v>
      </c>
      <c r="O183" s="39">
        <v>65349000</v>
      </c>
      <c r="P183" s="40">
        <v>-5.8683721533209457E-2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44651</v>
      </c>
      <c r="E184" s="37">
        <v>24169.8</v>
      </c>
      <c r="F184" s="37">
        <v>24144.633333333331</v>
      </c>
      <c r="G184" s="38">
        <v>23869.166666666664</v>
      </c>
      <c r="H184" s="38">
        <v>23568.533333333333</v>
      </c>
      <c r="I184" s="38">
        <v>23293.066666666666</v>
      </c>
      <c r="J184" s="38">
        <v>24445.266666666663</v>
      </c>
      <c r="K184" s="38">
        <v>24720.73333333333</v>
      </c>
      <c r="L184" s="38">
        <v>25021.366666666661</v>
      </c>
      <c r="M184" s="28">
        <v>24420.1</v>
      </c>
      <c r="N184" s="28">
        <v>23844</v>
      </c>
      <c r="O184" s="39">
        <v>242050</v>
      </c>
      <c r="P184" s="40">
        <v>-4.8077868449513325E-2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44651</v>
      </c>
      <c r="E185" s="37">
        <v>2392.1</v>
      </c>
      <c r="F185" s="37">
        <v>2400.9666666666667</v>
      </c>
      <c r="G185" s="38">
        <v>2358.6833333333334</v>
      </c>
      <c r="H185" s="38">
        <v>2325.2666666666669</v>
      </c>
      <c r="I185" s="38">
        <v>2282.9833333333336</v>
      </c>
      <c r="J185" s="38">
        <v>2434.3833333333332</v>
      </c>
      <c r="K185" s="38">
        <v>2476.666666666667</v>
      </c>
      <c r="L185" s="38">
        <v>2510.083333333333</v>
      </c>
      <c r="M185" s="28">
        <v>2443.25</v>
      </c>
      <c r="N185" s="28">
        <v>2367.5500000000002</v>
      </c>
      <c r="O185" s="39">
        <v>1568325</v>
      </c>
      <c r="P185" s="40">
        <v>2.9050884157343918E-2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44651</v>
      </c>
      <c r="E186" s="37">
        <v>2589.4</v>
      </c>
      <c r="F186" s="37">
        <v>2557.6</v>
      </c>
      <c r="G186" s="38">
        <v>2519.1999999999998</v>
      </c>
      <c r="H186" s="38">
        <v>2449</v>
      </c>
      <c r="I186" s="38">
        <v>2410.6</v>
      </c>
      <c r="J186" s="38">
        <v>2627.7999999999997</v>
      </c>
      <c r="K186" s="38">
        <v>2666.2000000000003</v>
      </c>
      <c r="L186" s="38">
        <v>2736.3999999999996</v>
      </c>
      <c r="M186" s="28">
        <v>2596</v>
      </c>
      <c r="N186" s="28">
        <v>2487.4</v>
      </c>
      <c r="O186" s="39">
        <v>3121875</v>
      </c>
      <c r="P186" s="40">
        <v>-1.9550111883170417E-2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44651</v>
      </c>
      <c r="E187" s="37">
        <v>1133.6500000000001</v>
      </c>
      <c r="F187" s="37">
        <v>1134.8833333333334</v>
      </c>
      <c r="G187" s="38">
        <v>1123.3166666666668</v>
      </c>
      <c r="H187" s="38">
        <v>1112.9833333333333</v>
      </c>
      <c r="I187" s="38">
        <v>1101.4166666666667</v>
      </c>
      <c r="J187" s="38">
        <v>1145.2166666666669</v>
      </c>
      <c r="K187" s="38">
        <v>1156.7833333333335</v>
      </c>
      <c r="L187" s="38">
        <v>1167.116666666667</v>
      </c>
      <c r="M187" s="28">
        <v>1146.45</v>
      </c>
      <c r="N187" s="28">
        <v>1124.55</v>
      </c>
      <c r="O187" s="39">
        <v>4506000</v>
      </c>
      <c r="P187" s="40">
        <v>-3.009115850960262E-3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44651</v>
      </c>
      <c r="E188" s="37">
        <v>334.85</v>
      </c>
      <c r="F188" s="37">
        <v>336.46666666666664</v>
      </c>
      <c r="G188" s="38">
        <v>329.73333333333329</v>
      </c>
      <c r="H188" s="38">
        <v>324.61666666666667</v>
      </c>
      <c r="I188" s="38">
        <v>317.88333333333333</v>
      </c>
      <c r="J188" s="38">
        <v>341.58333333333326</v>
      </c>
      <c r="K188" s="38">
        <v>348.31666666666661</v>
      </c>
      <c r="L188" s="38">
        <v>353.43333333333322</v>
      </c>
      <c r="M188" s="28">
        <v>343.2</v>
      </c>
      <c r="N188" s="28">
        <v>331.35</v>
      </c>
      <c r="O188" s="39">
        <v>4873500</v>
      </c>
      <c r="P188" s="40">
        <v>3.3351862145636463E-3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44651</v>
      </c>
      <c r="E189" s="37">
        <v>912.55</v>
      </c>
      <c r="F189" s="37">
        <v>907.11666666666667</v>
      </c>
      <c r="G189" s="38">
        <v>898.83333333333337</v>
      </c>
      <c r="H189" s="38">
        <v>885.11666666666667</v>
      </c>
      <c r="I189" s="38">
        <v>876.83333333333337</v>
      </c>
      <c r="J189" s="38">
        <v>920.83333333333337</v>
      </c>
      <c r="K189" s="38">
        <v>929.11666666666667</v>
      </c>
      <c r="L189" s="38">
        <v>942.83333333333337</v>
      </c>
      <c r="M189" s="28">
        <v>915.4</v>
      </c>
      <c r="N189" s="28">
        <v>893.4</v>
      </c>
      <c r="O189" s="39">
        <v>20157200</v>
      </c>
      <c r="P189" s="40">
        <v>2.3130218511280866E-2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44651</v>
      </c>
      <c r="E190" s="37">
        <v>472.55</v>
      </c>
      <c r="F190" s="37">
        <v>469.61666666666662</v>
      </c>
      <c r="G190" s="38">
        <v>459.23333333333323</v>
      </c>
      <c r="H190" s="38">
        <v>445.91666666666663</v>
      </c>
      <c r="I190" s="38">
        <v>435.53333333333325</v>
      </c>
      <c r="J190" s="38">
        <v>482.93333333333322</v>
      </c>
      <c r="K190" s="38">
        <v>493.31666666666655</v>
      </c>
      <c r="L190" s="38">
        <v>506.63333333333321</v>
      </c>
      <c r="M190" s="28">
        <v>480</v>
      </c>
      <c r="N190" s="28">
        <v>456.3</v>
      </c>
      <c r="O190" s="39">
        <v>14610000</v>
      </c>
      <c r="P190" s="40">
        <v>6.3086662300807686E-2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44651</v>
      </c>
      <c r="E191" s="37">
        <v>592.75</v>
      </c>
      <c r="F191" s="37">
        <v>588.23333333333323</v>
      </c>
      <c r="G191" s="38">
        <v>580.61666666666645</v>
      </c>
      <c r="H191" s="38">
        <v>568.48333333333323</v>
      </c>
      <c r="I191" s="38">
        <v>560.86666666666645</v>
      </c>
      <c r="J191" s="38">
        <v>600.36666666666645</v>
      </c>
      <c r="K191" s="38">
        <v>607.98333333333323</v>
      </c>
      <c r="L191" s="38">
        <v>620.11666666666645</v>
      </c>
      <c r="M191" s="28">
        <v>595.85</v>
      </c>
      <c r="N191" s="28">
        <v>576.1</v>
      </c>
      <c r="O191" s="39">
        <v>905250</v>
      </c>
      <c r="P191" s="40">
        <v>3.5992217898832682E-2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44651</v>
      </c>
      <c r="E192" s="37">
        <v>943.5</v>
      </c>
      <c r="F192" s="37">
        <v>943.03333333333342</v>
      </c>
      <c r="G192" s="38">
        <v>936.16666666666686</v>
      </c>
      <c r="H192" s="38">
        <v>928.83333333333348</v>
      </c>
      <c r="I192" s="38">
        <v>921.96666666666692</v>
      </c>
      <c r="J192" s="38">
        <v>950.36666666666679</v>
      </c>
      <c r="K192" s="38">
        <v>957.23333333333335</v>
      </c>
      <c r="L192" s="38">
        <v>964.56666666666672</v>
      </c>
      <c r="M192" s="28">
        <v>949.9</v>
      </c>
      <c r="N192" s="28">
        <v>935.7</v>
      </c>
      <c r="O192" s="39">
        <v>5573000</v>
      </c>
      <c r="P192" s="40">
        <v>2.6524221771965371E-2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44651</v>
      </c>
      <c r="E193" s="37">
        <v>1161.4000000000001</v>
      </c>
      <c r="F193" s="37">
        <v>1171.75</v>
      </c>
      <c r="G193" s="38">
        <v>1144.8499999999999</v>
      </c>
      <c r="H193" s="38">
        <v>1128.3</v>
      </c>
      <c r="I193" s="38">
        <v>1101.3999999999999</v>
      </c>
      <c r="J193" s="38">
        <v>1188.3</v>
      </c>
      <c r="K193" s="38">
        <v>1215.2</v>
      </c>
      <c r="L193" s="38">
        <v>1231.75</v>
      </c>
      <c r="M193" s="28">
        <v>1198.6500000000001</v>
      </c>
      <c r="N193" s="28">
        <v>1155.2</v>
      </c>
      <c r="O193" s="39">
        <v>3051200</v>
      </c>
      <c r="P193" s="40">
        <v>2.8864310763420557E-2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44651</v>
      </c>
      <c r="E194" s="37">
        <v>773</v>
      </c>
      <c r="F194" s="37">
        <v>767.75</v>
      </c>
      <c r="G194" s="38">
        <v>760.75</v>
      </c>
      <c r="H194" s="38">
        <v>748.5</v>
      </c>
      <c r="I194" s="38">
        <v>741.5</v>
      </c>
      <c r="J194" s="38">
        <v>780</v>
      </c>
      <c r="K194" s="38">
        <v>787</v>
      </c>
      <c r="L194" s="38">
        <v>799.25</v>
      </c>
      <c r="M194" s="28">
        <v>774.75</v>
      </c>
      <c r="N194" s="28">
        <v>755.5</v>
      </c>
      <c r="O194" s="39">
        <v>10091925</v>
      </c>
      <c r="P194" s="40">
        <v>-2.4404567699836868E-2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44651</v>
      </c>
      <c r="E195" s="37">
        <v>432.5</v>
      </c>
      <c r="F195" s="37">
        <v>432.56666666666666</v>
      </c>
      <c r="G195" s="38">
        <v>430.13333333333333</v>
      </c>
      <c r="H195" s="38">
        <v>427.76666666666665</v>
      </c>
      <c r="I195" s="38">
        <v>425.33333333333331</v>
      </c>
      <c r="J195" s="38">
        <v>434.93333333333334</v>
      </c>
      <c r="K195" s="38">
        <v>437.36666666666662</v>
      </c>
      <c r="L195" s="38">
        <v>439.73333333333335</v>
      </c>
      <c r="M195" s="28">
        <v>435</v>
      </c>
      <c r="N195" s="28">
        <v>430.2</v>
      </c>
      <c r="O195" s="39">
        <v>79988100</v>
      </c>
      <c r="P195" s="40">
        <v>-6.2842259917189794E-2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44651</v>
      </c>
      <c r="E196" s="37">
        <v>232.6</v>
      </c>
      <c r="F196" s="37">
        <v>233.11666666666667</v>
      </c>
      <c r="G196" s="38">
        <v>231.48333333333335</v>
      </c>
      <c r="H196" s="38">
        <v>230.36666666666667</v>
      </c>
      <c r="I196" s="38">
        <v>228.73333333333335</v>
      </c>
      <c r="J196" s="38">
        <v>234.23333333333335</v>
      </c>
      <c r="K196" s="38">
        <v>235.86666666666667</v>
      </c>
      <c r="L196" s="38">
        <v>236.98333333333335</v>
      </c>
      <c r="M196" s="28">
        <v>234.75</v>
      </c>
      <c r="N196" s="28">
        <v>232</v>
      </c>
      <c r="O196" s="39">
        <v>96214500</v>
      </c>
      <c r="P196" s="40">
        <v>-1.3222568362755279E-2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44651</v>
      </c>
      <c r="E197" s="37">
        <v>1305.45</v>
      </c>
      <c r="F197" s="37">
        <v>1300.2333333333333</v>
      </c>
      <c r="G197" s="38">
        <v>1279.4666666666667</v>
      </c>
      <c r="H197" s="38">
        <v>1253.4833333333333</v>
      </c>
      <c r="I197" s="38">
        <v>1232.7166666666667</v>
      </c>
      <c r="J197" s="38">
        <v>1326.2166666666667</v>
      </c>
      <c r="K197" s="38">
        <v>1346.9833333333336</v>
      </c>
      <c r="L197" s="38">
        <v>1372.9666666666667</v>
      </c>
      <c r="M197" s="28">
        <v>1321</v>
      </c>
      <c r="N197" s="28">
        <v>1274.25</v>
      </c>
      <c r="O197" s="39">
        <v>37706850</v>
      </c>
      <c r="P197" s="40">
        <v>-1.1586194603507053E-2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44651</v>
      </c>
      <c r="E198" s="37">
        <v>3681.25</v>
      </c>
      <c r="F198" s="37">
        <v>3690.6666666666665</v>
      </c>
      <c r="G198" s="38">
        <v>3661.333333333333</v>
      </c>
      <c r="H198" s="38">
        <v>3641.4166666666665</v>
      </c>
      <c r="I198" s="38">
        <v>3612.083333333333</v>
      </c>
      <c r="J198" s="38">
        <v>3710.583333333333</v>
      </c>
      <c r="K198" s="38">
        <v>3739.9166666666661</v>
      </c>
      <c r="L198" s="38">
        <v>3759.833333333333</v>
      </c>
      <c r="M198" s="28">
        <v>3720</v>
      </c>
      <c r="N198" s="28">
        <v>3670.75</v>
      </c>
      <c r="O198" s="39">
        <v>12286350</v>
      </c>
      <c r="P198" s="40">
        <v>-6.1462307930287716E-2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44651</v>
      </c>
      <c r="E199" s="37">
        <v>1498.35</v>
      </c>
      <c r="F199" s="37">
        <v>1501.6833333333332</v>
      </c>
      <c r="G199" s="38">
        <v>1489.0166666666664</v>
      </c>
      <c r="H199" s="38">
        <v>1479.6833333333332</v>
      </c>
      <c r="I199" s="38">
        <v>1467.0166666666664</v>
      </c>
      <c r="J199" s="38">
        <v>1511.0166666666664</v>
      </c>
      <c r="K199" s="38">
        <v>1523.6833333333329</v>
      </c>
      <c r="L199" s="38">
        <v>1533.0166666666664</v>
      </c>
      <c r="M199" s="28">
        <v>1514.35</v>
      </c>
      <c r="N199" s="28">
        <v>1492.35</v>
      </c>
      <c r="O199" s="39">
        <v>14171400</v>
      </c>
      <c r="P199" s="40">
        <v>-9.7685728660070435E-3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44651</v>
      </c>
      <c r="E200" s="37">
        <v>2712.85</v>
      </c>
      <c r="F200" s="37">
        <v>2681.4666666666667</v>
      </c>
      <c r="G200" s="38">
        <v>2632.2833333333333</v>
      </c>
      <c r="H200" s="38">
        <v>2551.7166666666667</v>
      </c>
      <c r="I200" s="38">
        <v>2502.5333333333333</v>
      </c>
      <c r="J200" s="38">
        <v>2762.0333333333333</v>
      </c>
      <c r="K200" s="38">
        <v>2811.2166666666667</v>
      </c>
      <c r="L200" s="38">
        <v>2891.7833333333333</v>
      </c>
      <c r="M200" s="28">
        <v>2730.65</v>
      </c>
      <c r="N200" s="28">
        <v>2600.9</v>
      </c>
      <c r="O200" s="39">
        <v>5034375</v>
      </c>
      <c r="P200" s="40">
        <v>6.8104065558119181E-2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44651</v>
      </c>
      <c r="E201" s="37">
        <v>2885.8</v>
      </c>
      <c r="F201" s="37">
        <v>2912.2833333333333</v>
      </c>
      <c r="G201" s="38">
        <v>2836.0666666666666</v>
      </c>
      <c r="H201" s="38">
        <v>2786.3333333333335</v>
      </c>
      <c r="I201" s="38">
        <v>2710.1166666666668</v>
      </c>
      <c r="J201" s="38">
        <v>2962.0166666666664</v>
      </c>
      <c r="K201" s="38">
        <v>3038.2333333333327</v>
      </c>
      <c r="L201" s="38">
        <v>3087.9666666666662</v>
      </c>
      <c r="M201" s="28">
        <v>2988.5</v>
      </c>
      <c r="N201" s="28">
        <v>2862.55</v>
      </c>
      <c r="O201" s="39">
        <v>822750</v>
      </c>
      <c r="P201" s="40">
        <v>1.7310664605873261E-2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44651</v>
      </c>
      <c r="E202" s="37">
        <v>484.95</v>
      </c>
      <c r="F202" s="37">
        <v>486.91666666666669</v>
      </c>
      <c r="G202" s="38">
        <v>481.03333333333336</v>
      </c>
      <c r="H202" s="38">
        <v>477.11666666666667</v>
      </c>
      <c r="I202" s="38">
        <v>471.23333333333335</v>
      </c>
      <c r="J202" s="38">
        <v>490.83333333333337</v>
      </c>
      <c r="K202" s="38">
        <v>496.7166666666667</v>
      </c>
      <c r="L202" s="38">
        <v>500.63333333333338</v>
      </c>
      <c r="M202" s="28">
        <v>492.8</v>
      </c>
      <c r="N202" s="28">
        <v>483</v>
      </c>
      <c r="O202" s="39">
        <v>3234000</v>
      </c>
      <c r="P202" s="40">
        <v>1.2206572769953052E-2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44651</v>
      </c>
      <c r="E203" s="37">
        <v>1266.8499999999999</v>
      </c>
      <c r="F203" s="37">
        <v>1247.8833333333332</v>
      </c>
      <c r="G203" s="38">
        <v>1208.7666666666664</v>
      </c>
      <c r="H203" s="38">
        <v>1150.6833333333332</v>
      </c>
      <c r="I203" s="38">
        <v>1111.5666666666664</v>
      </c>
      <c r="J203" s="38">
        <v>1305.9666666666665</v>
      </c>
      <c r="K203" s="38">
        <v>1345.0833333333333</v>
      </c>
      <c r="L203" s="38">
        <v>1403.1666666666665</v>
      </c>
      <c r="M203" s="28">
        <v>1287</v>
      </c>
      <c r="N203" s="28">
        <v>1189.8</v>
      </c>
      <c r="O203" s="39">
        <v>2887675</v>
      </c>
      <c r="P203" s="40">
        <v>0.14916330063473746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44651</v>
      </c>
      <c r="E204" s="37">
        <v>609.85</v>
      </c>
      <c r="F204" s="37">
        <v>611.44999999999993</v>
      </c>
      <c r="G204" s="38">
        <v>605.99999999999989</v>
      </c>
      <c r="H204" s="38">
        <v>602.15</v>
      </c>
      <c r="I204" s="38">
        <v>596.69999999999993</v>
      </c>
      <c r="J204" s="38">
        <v>615.29999999999984</v>
      </c>
      <c r="K204" s="38">
        <v>620.74999999999989</v>
      </c>
      <c r="L204" s="38">
        <v>624.5999999999998</v>
      </c>
      <c r="M204" s="28">
        <v>616.9</v>
      </c>
      <c r="N204" s="28">
        <v>607.6</v>
      </c>
      <c r="O204" s="39">
        <v>7964600</v>
      </c>
      <c r="P204" s="40">
        <v>-3.8522150236385924E-3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44651</v>
      </c>
      <c r="E205" s="37">
        <v>1488.35</v>
      </c>
      <c r="F205" s="37">
        <v>1471.6499999999999</v>
      </c>
      <c r="G205" s="38">
        <v>1441.6499999999996</v>
      </c>
      <c r="H205" s="38">
        <v>1394.9499999999998</v>
      </c>
      <c r="I205" s="38">
        <v>1364.9499999999996</v>
      </c>
      <c r="J205" s="38">
        <v>1518.3499999999997</v>
      </c>
      <c r="K205" s="38">
        <v>1548.3500000000001</v>
      </c>
      <c r="L205" s="38">
        <v>1595.0499999999997</v>
      </c>
      <c r="M205" s="28">
        <v>1501.65</v>
      </c>
      <c r="N205" s="28">
        <v>1424.95</v>
      </c>
      <c r="O205" s="39">
        <v>1294300</v>
      </c>
      <c r="P205" s="40">
        <v>0.1392483056069008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44651</v>
      </c>
      <c r="E206" s="37">
        <v>6386.1</v>
      </c>
      <c r="F206" s="37">
        <v>6402</v>
      </c>
      <c r="G206" s="38">
        <v>6331</v>
      </c>
      <c r="H206" s="38">
        <v>6275.9</v>
      </c>
      <c r="I206" s="38">
        <v>6204.9</v>
      </c>
      <c r="J206" s="38">
        <v>6457.1</v>
      </c>
      <c r="K206" s="38">
        <v>6528.1</v>
      </c>
      <c r="L206" s="38">
        <v>6583.2000000000007</v>
      </c>
      <c r="M206" s="28">
        <v>6473</v>
      </c>
      <c r="N206" s="28">
        <v>6346.9</v>
      </c>
      <c r="O206" s="39">
        <v>2925000</v>
      </c>
      <c r="P206" s="40">
        <v>-0.10580538656720981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44651</v>
      </c>
      <c r="E207" s="37">
        <v>762.35</v>
      </c>
      <c r="F207" s="37">
        <v>761.08333333333337</v>
      </c>
      <c r="G207" s="38">
        <v>756.56666666666672</v>
      </c>
      <c r="H207" s="38">
        <v>750.7833333333333</v>
      </c>
      <c r="I207" s="38">
        <v>746.26666666666665</v>
      </c>
      <c r="J207" s="38">
        <v>766.86666666666679</v>
      </c>
      <c r="K207" s="38">
        <v>771.38333333333344</v>
      </c>
      <c r="L207" s="38">
        <v>777.16666666666686</v>
      </c>
      <c r="M207" s="28">
        <v>765.6</v>
      </c>
      <c r="N207" s="28">
        <v>755.3</v>
      </c>
      <c r="O207" s="39">
        <v>23956400</v>
      </c>
      <c r="P207" s="40">
        <v>-1.5650873350782545E-2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44651</v>
      </c>
      <c r="E208" s="37">
        <v>379.75</v>
      </c>
      <c r="F208" s="37">
        <v>379.33333333333331</v>
      </c>
      <c r="G208" s="38">
        <v>374.66666666666663</v>
      </c>
      <c r="H208" s="38">
        <v>369.58333333333331</v>
      </c>
      <c r="I208" s="38">
        <v>364.91666666666663</v>
      </c>
      <c r="J208" s="38">
        <v>384.41666666666663</v>
      </c>
      <c r="K208" s="38">
        <v>389.08333333333326</v>
      </c>
      <c r="L208" s="38">
        <v>394.16666666666663</v>
      </c>
      <c r="M208" s="28">
        <v>384</v>
      </c>
      <c r="N208" s="28">
        <v>374.25</v>
      </c>
      <c r="O208" s="39">
        <v>61318000</v>
      </c>
      <c r="P208" s="40">
        <v>3.2969819934060359E-3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44651</v>
      </c>
      <c r="E209" s="37">
        <v>1298.5999999999999</v>
      </c>
      <c r="F209" s="37">
        <v>1306.7</v>
      </c>
      <c r="G209" s="38">
        <v>1285.4000000000001</v>
      </c>
      <c r="H209" s="38">
        <v>1272.2</v>
      </c>
      <c r="I209" s="38">
        <v>1250.9000000000001</v>
      </c>
      <c r="J209" s="38">
        <v>1319.9</v>
      </c>
      <c r="K209" s="38">
        <v>1341.1999999999998</v>
      </c>
      <c r="L209" s="38">
        <v>1354.4</v>
      </c>
      <c r="M209" s="28">
        <v>1328</v>
      </c>
      <c r="N209" s="28">
        <v>1293.5</v>
      </c>
      <c r="O209" s="39">
        <v>3914500</v>
      </c>
      <c r="P209" s="40">
        <v>-4.7103213242453749E-2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44651</v>
      </c>
      <c r="E210" s="37">
        <v>1653.05</v>
      </c>
      <c r="F210" s="37">
        <v>1650.2833333333335</v>
      </c>
      <c r="G210" s="38">
        <v>1611.7666666666671</v>
      </c>
      <c r="H210" s="38">
        <v>1570.4833333333336</v>
      </c>
      <c r="I210" s="38">
        <v>1531.9666666666672</v>
      </c>
      <c r="J210" s="38">
        <v>1691.5666666666671</v>
      </c>
      <c r="K210" s="38">
        <v>1730.0833333333335</v>
      </c>
      <c r="L210" s="38">
        <v>1771.366666666667</v>
      </c>
      <c r="M210" s="28">
        <v>1688.8</v>
      </c>
      <c r="N210" s="28">
        <v>1609</v>
      </c>
      <c r="O210" s="39">
        <v>1035500</v>
      </c>
      <c r="P210" s="40">
        <v>0.26821800367421922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44651</v>
      </c>
      <c r="E211" s="37">
        <v>601.85</v>
      </c>
      <c r="F211" s="37">
        <v>604.18333333333328</v>
      </c>
      <c r="G211" s="38">
        <v>596.86666666666656</v>
      </c>
      <c r="H211" s="38">
        <v>591.88333333333333</v>
      </c>
      <c r="I211" s="38">
        <v>584.56666666666661</v>
      </c>
      <c r="J211" s="38">
        <v>609.16666666666652</v>
      </c>
      <c r="K211" s="38">
        <v>616.48333333333335</v>
      </c>
      <c r="L211" s="38">
        <v>621.46666666666647</v>
      </c>
      <c r="M211" s="28">
        <v>611.5</v>
      </c>
      <c r="N211" s="28">
        <v>599.20000000000005</v>
      </c>
      <c r="O211" s="39">
        <v>34896800</v>
      </c>
      <c r="P211" s="40">
        <v>-4.7659593048642042E-2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44651</v>
      </c>
      <c r="E212" s="37">
        <v>258.89999999999998</v>
      </c>
      <c r="F212" s="37">
        <v>259.16666666666669</v>
      </c>
      <c r="G212" s="38">
        <v>256.03333333333336</v>
      </c>
      <c r="H212" s="38">
        <v>253.16666666666669</v>
      </c>
      <c r="I212" s="38">
        <v>250.03333333333336</v>
      </c>
      <c r="J212" s="38">
        <v>262.03333333333336</v>
      </c>
      <c r="K212" s="38">
        <v>265.16666666666669</v>
      </c>
      <c r="L212" s="38">
        <v>268.03333333333336</v>
      </c>
      <c r="M212" s="28">
        <v>262.3</v>
      </c>
      <c r="N212" s="28">
        <v>256.3</v>
      </c>
      <c r="O212" s="39">
        <v>76596000</v>
      </c>
      <c r="P212" s="40">
        <v>-1.1230733483076447E-2</v>
      </c>
    </row>
    <row r="213" spans="1:16" ht="12.75" customHeight="1">
      <c r="A213" s="28">
        <v>203</v>
      </c>
      <c r="B213" s="29" t="s">
        <v>47</v>
      </c>
      <c r="C213" s="30" t="s">
        <v>955</v>
      </c>
      <c r="D213" s="31">
        <v>44651</v>
      </c>
      <c r="E213" s="37">
        <v>373.85</v>
      </c>
      <c r="F213" s="37">
        <v>374.93333333333334</v>
      </c>
      <c r="G213" s="38">
        <v>371.11666666666667</v>
      </c>
      <c r="H213" s="38">
        <v>368.38333333333333</v>
      </c>
      <c r="I213" s="38">
        <v>364.56666666666666</v>
      </c>
      <c r="J213" s="38">
        <v>377.66666666666669</v>
      </c>
      <c r="K213" s="38">
        <v>381.48333333333341</v>
      </c>
      <c r="L213" s="38">
        <v>384.2166666666667</v>
      </c>
      <c r="M213" s="28">
        <v>378.75</v>
      </c>
      <c r="N213" s="28">
        <v>372.2</v>
      </c>
      <c r="O213" s="39">
        <v>17691300</v>
      </c>
      <c r="P213" s="40">
        <v>6.6345371471490267E-3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28"/>
      <c r="C216" s="295"/>
      <c r="D216" s="329"/>
      <c r="E216" s="296"/>
      <c r="F216" s="296"/>
      <c r="G216" s="330"/>
      <c r="H216" s="330"/>
      <c r="I216" s="330"/>
      <c r="J216" s="330"/>
      <c r="K216" s="330"/>
      <c r="L216" s="330"/>
      <c r="M216" s="295"/>
      <c r="N216" s="295"/>
      <c r="O216" s="331"/>
      <c r="P216" s="332"/>
    </row>
    <row r="217" spans="1:16" ht="12.75" customHeight="1">
      <c r="A217" s="295"/>
      <c r="B217" s="328"/>
      <c r="C217" s="295"/>
      <c r="D217" s="329"/>
      <c r="E217" s="296"/>
      <c r="F217" s="296"/>
      <c r="G217" s="330"/>
      <c r="H217" s="330"/>
      <c r="I217" s="330"/>
      <c r="J217" s="330"/>
      <c r="K217" s="330"/>
      <c r="L217" s="330"/>
      <c r="M217" s="295"/>
      <c r="N217" s="295"/>
      <c r="O217" s="331"/>
      <c r="P217" s="332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H23" sqref="H23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46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44641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73" t="s">
        <v>16</v>
      </c>
      <c r="B8" s="475"/>
      <c r="C8" s="479" t="s">
        <v>20</v>
      </c>
      <c r="D8" s="479" t="s">
        <v>21</v>
      </c>
      <c r="E8" s="470" t="s">
        <v>22</v>
      </c>
      <c r="F8" s="471"/>
      <c r="G8" s="472"/>
      <c r="H8" s="470" t="s">
        <v>23</v>
      </c>
      <c r="I8" s="471"/>
      <c r="J8" s="472"/>
      <c r="K8" s="23"/>
      <c r="L8" s="50"/>
      <c r="M8" s="50"/>
      <c r="N8" s="1"/>
      <c r="O8" s="1"/>
    </row>
    <row r="9" spans="1:15" ht="36" customHeight="1">
      <c r="A9" s="477"/>
      <c r="B9" s="478"/>
      <c r="C9" s="478"/>
      <c r="D9" s="47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17287.05</v>
      </c>
      <c r="D10" s="32">
        <v>17269.133333333331</v>
      </c>
      <c r="E10" s="32">
        <v>17193.666666666664</v>
      </c>
      <c r="F10" s="32">
        <v>17100.283333333333</v>
      </c>
      <c r="G10" s="32">
        <v>17024.816666666666</v>
      </c>
      <c r="H10" s="32">
        <v>17362.516666666663</v>
      </c>
      <c r="I10" s="32">
        <v>17437.98333333333</v>
      </c>
      <c r="J10" s="32">
        <v>17531.366666666661</v>
      </c>
      <c r="K10" s="34">
        <v>17344.599999999999</v>
      </c>
      <c r="L10" s="34">
        <v>17175.75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36428.550000000003</v>
      </c>
      <c r="D11" s="37">
        <v>36434.049999999996</v>
      </c>
      <c r="E11" s="37">
        <v>36256.149999999994</v>
      </c>
      <c r="F11" s="37">
        <v>36083.75</v>
      </c>
      <c r="G11" s="37">
        <v>35905.85</v>
      </c>
      <c r="H11" s="37">
        <v>36606.44999999999</v>
      </c>
      <c r="I11" s="37">
        <v>36784.35</v>
      </c>
      <c r="J11" s="37">
        <v>36956.749999999985</v>
      </c>
      <c r="K11" s="28">
        <v>36611.949999999997</v>
      </c>
      <c r="L11" s="28">
        <v>36261.65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2472.6999999999998</v>
      </c>
      <c r="D12" s="37">
        <v>2467.4666666666667</v>
      </c>
      <c r="E12" s="37">
        <v>2452.9833333333336</v>
      </c>
      <c r="F12" s="37">
        <v>2433.2666666666669</v>
      </c>
      <c r="G12" s="37">
        <v>2418.7833333333338</v>
      </c>
      <c r="H12" s="37">
        <v>2487.1833333333334</v>
      </c>
      <c r="I12" s="37">
        <v>2501.6666666666661</v>
      </c>
      <c r="J12" s="37">
        <v>2521.3833333333332</v>
      </c>
      <c r="K12" s="28">
        <v>2481.9499999999998</v>
      </c>
      <c r="L12" s="28">
        <v>2447.75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4917.3999999999996</v>
      </c>
      <c r="D13" s="37">
        <v>4905.3166666666666</v>
      </c>
      <c r="E13" s="37">
        <v>4886.1333333333332</v>
      </c>
      <c r="F13" s="37">
        <v>4854.8666666666668</v>
      </c>
      <c r="G13" s="37">
        <v>4835.6833333333334</v>
      </c>
      <c r="H13" s="37">
        <v>4936.583333333333</v>
      </c>
      <c r="I13" s="37">
        <v>4955.7666666666655</v>
      </c>
      <c r="J13" s="37">
        <v>4987.0333333333328</v>
      </c>
      <c r="K13" s="28">
        <v>4924.5</v>
      </c>
      <c r="L13" s="28">
        <v>4874.05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35643.599999999999</v>
      </c>
      <c r="D14" s="37">
        <v>35785.416666666664</v>
      </c>
      <c r="E14" s="37">
        <v>35324.383333333331</v>
      </c>
      <c r="F14" s="37">
        <v>35005.166666666664</v>
      </c>
      <c r="G14" s="37">
        <v>34544.133333333331</v>
      </c>
      <c r="H14" s="37">
        <v>36104.633333333331</v>
      </c>
      <c r="I14" s="37">
        <v>36565.666666666672</v>
      </c>
      <c r="J14" s="37">
        <v>36884.883333333331</v>
      </c>
      <c r="K14" s="28">
        <v>36246.449999999997</v>
      </c>
      <c r="L14" s="28">
        <v>35466.199999999997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4051.55</v>
      </c>
      <c r="D15" s="37">
        <v>4044.6166666666668</v>
      </c>
      <c r="E15" s="37">
        <v>4026.2333333333336</v>
      </c>
      <c r="F15" s="37">
        <v>4000.916666666667</v>
      </c>
      <c r="G15" s="37">
        <v>3982.5333333333338</v>
      </c>
      <c r="H15" s="37">
        <v>4069.9333333333334</v>
      </c>
      <c r="I15" s="37">
        <v>4088.3166666666666</v>
      </c>
      <c r="J15" s="37">
        <v>4113.6333333333332</v>
      </c>
      <c r="K15" s="28">
        <v>4063</v>
      </c>
      <c r="L15" s="28">
        <v>4019.3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8008.95</v>
      </c>
      <c r="D16" s="37">
        <v>8011.4666666666672</v>
      </c>
      <c r="E16" s="37">
        <v>7987.8333333333339</v>
      </c>
      <c r="F16" s="37">
        <v>7966.7166666666672</v>
      </c>
      <c r="G16" s="37">
        <v>7943.0833333333339</v>
      </c>
      <c r="H16" s="37">
        <v>8032.5833333333339</v>
      </c>
      <c r="I16" s="37">
        <v>8056.2166666666672</v>
      </c>
      <c r="J16" s="37">
        <v>8077.3333333333339</v>
      </c>
      <c r="K16" s="28">
        <v>8035.1</v>
      </c>
      <c r="L16" s="28">
        <v>7990.35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2122.65</v>
      </c>
      <c r="D17" s="37">
        <v>2135.5499999999997</v>
      </c>
      <c r="E17" s="37">
        <v>2105.0999999999995</v>
      </c>
      <c r="F17" s="37">
        <v>2087.5499999999997</v>
      </c>
      <c r="G17" s="37">
        <v>2057.0999999999995</v>
      </c>
      <c r="H17" s="37">
        <v>2153.0999999999995</v>
      </c>
      <c r="I17" s="37">
        <v>2183.5499999999993</v>
      </c>
      <c r="J17" s="37">
        <v>2201.0999999999995</v>
      </c>
      <c r="K17" s="28">
        <v>2166</v>
      </c>
      <c r="L17" s="28">
        <v>2118</v>
      </c>
      <c r="M17" s="28">
        <v>8.20627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1163.4000000000001</v>
      </c>
      <c r="D18" s="37">
        <v>1176.05</v>
      </c>
      <c r="E18" s="37">
        <v>1147.0999999999999</v>
      </c>
      <c r="F18" s="37">
        <v>1130.8</v>
      </c>
      <c r="G18" s="37">
        <v>1101.8499999999999</v>
      </c>
      <c r="H18" s="37">
        <v>1192.3499999999999</v>
      </c>
      <c r="I18" s="37">
        <v>1221.3000000000002</v>
      </c>
      <c r="J18" s="37">
        <v>1237.5999999999999</v>
      </c>
      <c r="K18" s="28">
        <v>1205</v>
      </c>
      <c r="L18" s="28">
        <v>1159.75</v>
      </c>
      <c r="M18" s="28">
        <v>11.42117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891.6</v>
      </c>
      <c r="D19" s="37">
        <v>886.2166666666667</v>
      </c>
      <c r="E19" s="37">
        <v>873.88333333333344</v>
      </c>
      <c r="F19" s="37">
        <v>856.16666666666674</v>
      </c>
      <c r="G19" s="37">
        <v>843.83333333333348</v>
      </c>
      <c r="H19" s="37">
        <v>903.93333333333339</v>
      </c>
      <c r="I19" s="37">
        <v>916.26666666666665</v>
      </c>
      <c r="J19" s="37">
        <v>933.98333333333335</v>
      </c>
      <c r="K19" s="28">
        <v>898.55</v>
      </c>
      <c r="L19" s="28">
        <v>868.5</v>
      </c>
      <c r="M19" s="28">
        <v>15.509919999999999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1819.65</v>
      </c>
      <c r="D20" s="37">
        <v>1801.0833333333333</v>
      </c>
      <c r="E20" s="37">
        <v>1778.5666666666666</v>
      </c>
      <c r="F20" s="37">
        <v>1737.4833333333333</v>
      </c>
      <c r="G20" s="37">
        <v>1714.9666666666667</v>
      </c>
      <c r="H20" s="37">
        <v>1842.1666666666665</v>
      </c>
      <c r="I20" s="37">
        <v>1864.6833333333334</v>
      </c>
      <c r="J20" s="37">
        <v>1905.7666666666664</v>
      </c>
      <c r="K20" s="28">
        <v>1823.6</v>
      </c>
      <c r="L20" s="28">
        <v>1760</v>
      </c>
      <c r="M20" s="28">
        <v>23.923290000000001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1901.2</v>
      </c>
      <c r="D21" s="37">
        <v>1892.3</v>
      </c>
      <c r="E21" s="37">
        <v>1834.6</v>
      </c>
      <c r="F21" s="37">
        <v>1768</v>
      </c>
      <c r="G21" s="37">
        <v>1710.3</v>
      </c>
      <c r="H21" s="37">
        <v>1958.8999999999999</v>
      </c>
      <c r="I21" s="37">
        <v>2016.6000000000001</v>
      </c>
      <c r="J21" s="37">
        <v>2083.1999999999998</v>
      </c>
      <c r="K21" s="28">
        <v>1950</v>
      </c>
      <c r="L21" s="28">
        <v>1825.7</v>
      </c>
      <c r="M21" s="28">
        <v>11.372809999999999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740.1</v>
      </c>
      <c r="D22" s="37">
        <v>737.81666666666661</v>
      </c>
      <c r="E22" s="37">
        <v>731.83333333333326</v>
      </c>
      <c r="F22" s="37">
        <v>723.56666666666661</v>
      </c>
      <c r="G22" s="37">
        <v>717.58333333333326</v>
      </c>
      <c r="H22" s="37">
        <v>746.08333333333326</v>
      </c>
      <c r="I22" s="37">
        <v>752.06666666666661</v>
      </c>
      <c r="J22" s="37">
        <v>760.33333333333326</v>
      </c>
      <c r="K22" s="28">
        <v>743.8</v>
      </c>
      <c r="L22" s="28">
        <v>729.55</v>
      </c>
      <c r="M22" s="28">
        <v>49.573790000000002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1766.8</v>
      </c>
      <c r="D23" s="37">
        <v>1739.4666666666665</v>
      </c>
      <c r="E23" s="37">
        <v>1709.583333333333</v>
      </c>
      <c r="F23" s="37">
        <v>1652.3666666666666</v>
      </c>
      <c r="G23" s="37">
        <v>1622.4833333333331</v>
      </c>
      <c r="H23" s="37">
        <v>1796.6833333333329</v>
      </c>
      <c r="I23" s="37">
        <v>1826.5666666666666</v>
      </c>
      <c r="J23" s="37">
        <v>1883.7833333333328</v>
      </c>
      <c r="K23" s="28">
        <v>1769.35</v>
      </c>
      <c r="L23" s="28">
        <v>1682.25</v>
      </c>
      <c r="M23" s="28">
        <v>7.0601200000000004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2389.8000000000002</v>
      </c>
      <c r="D24" s="37">
        <v>2375.8166666666671</v>
      </c>
      <c r="E24" s="37">
        <v>2330.983333333334</v>
      </c>
      <c r="F24" s="37">
        <v>2272.166666666667</v>
      </c>
      <c r="G24" s="37">
        <v>2227.3333333333339</v>
      </c>
      <c r="H24" s="37">
        <v>2434.6333333333341</v>
      </c>
      <c r="I24" s="37">
        <v>2479.4666666666672</v>
      </c>
      <c r="J24" s="37">
        <v>2538.2833333333342</v>
      </c>
      <c r="K24" s="28">
        <v>2420.65</v>
      </c>
      <c r="L24" s="28">
        <v>2317</v>
      </c>
      <c r="M24" s="28">
        <v>20.061440000000001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109.85</v>
      </c>
      <c r="D25" s="37">
        <v>109.56666666666666</v>
      </c>
      <c r="E25" s="37">
        <v>108.28333333333333</v>
      </c>
      <c r="F25" s="37">
        <v>106.71666666666667</v>
      </c>
      <c r="G25" s="37">
        <v>105.43333333333334</v>
      </c>
      <c r="H25" s="37">
        <v>111.13333333333333</v>
      </c>
      <c r="I25" s="37">
        <v>112.41666666666666</v>
      </c>
      <c r="J25" s="37">
        <v>113.98333333333332</v>
      </c>
      <c r="K25" s="28">
        <v>110.85</v>
      </c>
      <c r="L25" s="28">
        <v>108</v>
      </c>
      <c r="M25" s="28">
        <v>42.591549999999998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285.25</v>
      </c>
      <c r="D26" s="37">
        <v>285.2</v>
      </c>
      <c r="E26" s="37">
        <v>280.7</v>
      </c>
      <c r="F26" s="37">
        <v>276.14999999999998</v>
      </c>
      <c r="G26" s="37">
        <v>271.64999999999998</v>
      </c>
      <c r="H26" s="37">
        <v>289.75</v>
      </c>
      <c r="I26" s="37">
        <v>294.25</v>
      </c>
      <c r="J26" s="37">
        <v>298.8</v>
      </c>
      <c r="K26" s="28">
        <v>289.7</v>
      </c>
      <c r="L26" s="28">
        <v>280.64999999999998</v>
      </c>
      <c r="M26" s="28">
        <v>31.217890000000001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1940.5</v>
      </c>
      <c r="D27" s="37">
        <v>1914.5166666666667</v>
      </c>
      <c r="E27" s="37">
        <v>1859.0333333333333</v>
      </c>
      <c r="F27" s="37">
        <v>1777.5666666666666</v>
      </c>
      <c r="G27" s="37">
        <v>1722.0833333333333</v>
      </c>
      <c r="H27" s="37">
        <v>1995.9833333333333</v>
      </c>
      <c r="I27" s="37">
        <v>2051.4666666666662</v>
      </c>
      <c r="J27" s="37">
        <v>2132.9333333333334</v>
      </c>
      <c r="K27" s="28">
        <v>1970</v>
      </c>
      <c r="L27" s="28">
        <v>1833.05</v>
      </c>
      <c r="M27" s="28">
        <v>1.2330300000000001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726.4</v>
      </c>
      <c r="D28" s="37">
        <v>731.15</v>
      </c>
      <c r="E28" s="37">
        <v>719.84999999999991</v>
      </c>
      <c r="F28" s="37">
        <v>713.3</v>
      </c>
      <c r="G28" s="37">
        <v>701.99999999999989</v>
      </c>
      <c r="H28" s="37">
        <v>737.69999999999993</v>
      </c>
      <c r="I28" s="37">
        <v>748.99999999999989</v>
      </c>
      <c r="J28" s="37">
        <v>755.55</v>
      </c>
      <c r="K28" s="28">
        <v>742.45</v>
      </c>
      <c r="L28" s="28">
        <v>724.6</v>
      </c>
      <c r="M28" s="28">
        <v>2.6139199999999998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3438.95</v>
      </c>
      <c r="D29" s="37">
        <v>3441.0166666666664</v>
      </c>
      <c r="E29" s="37">
        <v>3413.2833333333328</v>
      </c>
      <c r="F29" s="37">
        <v>3387.6166666666663</v>
      </c>
      <c r="G29" s="37">
        <v>3359.8833333333328</v>
      </c>
      <c r="H29" s="37">
        <v>3466.6833333333329</v>
      </c>
      <c r="I29" s="37">
        <v>3494.4166666666665</v>
      </c>
      <c r="J29" s="37">
        <v>3520.083333333333</v>
      </c>
      <c r="K29" s="28">
        <v>3468.75</v>
      </c>
      <c r="L29" s="28">
        <v>3415.35</v>
      </c>
      <c r="M29" s="28">
        <v>1.20404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579.75</v>
      </c>
      <c r="D30" s="37">
        <v>582.93333333333328</v>
      </c>
      <c r="E30" s="37">
        <v>575.06666666666661</v>
      </c>
      <c r="F30" s="37">
        <v>570.38333333333333</v>
      </c>
      <c r="G30" s="37">
        <v>562.51666666666665</v>
      </c>
      <c r="H30" s="37">
        <v>587.61666666666656</v>
      </c>
      <c r="I30" s="37">
        <v>595.48333333333312</v>
      </c>
      <c r="J30" s="37">
        <v>600.16666666666652</v>
      </c>
      <c r="K30" s="28">
        <v>590.79999999999995</v>
      </c>
      <c r="L30" s="28">
        <v>578.25</v>
      </c>
      <c r="M30" s="28">
        <v>9.7310999999999996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306.2</v>
      </c>
      <c r="D31" s="37">
        <v>308.84999999999997</v>
      </c>
      <c r="E31" s="37">
        <v>302.79999999999995</v>
      </c>
      <c r="F31" s="37">
        <v>299.39999999999998</v>
      </c>
      <c r="G31" s="37">
        <v>293.34999999999997</v>
      </c>
      <c r="H31" s="37">
        <v>312.24999999999994</v>
      </c>
      <c r="I31" s="37">
        <v>318.3</v>
      </c>
      <c r="J31" s="37">
        <v>321.69999999999993</v>
      </c>
      <c r="K31" s="28">
        <v>314.89999999999998</v>
      </c>
      <c r="L31" s="28">
        <v>305.45</v>
      </c>
      <c r="M31" s="28">
        <v>99.010930000000002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4839.8999999999996</v>
      </c>
      <c r="D32" s="37">
        <v>4887.5999999999995</v>
      </c>
      <c r="E32" s="37">
        <v>4777.1999999999989</v>
      </c>
      <c r="F32" s="37">
        <v>4714.4999999999991</v>
      </c>
      <c r="G32" s="37">
        <v>4604.0999999999985</v>
      </c>
      <c r="H32" s="37">
        <v>4950.2999999999993</v>
      </c>
      <c r="I32" s="37">
        <v>5060.6999999999989</v>
      </c>
      <c r="J32" s="37">
        <v>5123.3999999999996</v>
      </c>
      <c r="K32" s="28">
        <v>4998</v>
      </c>
      <c r="L32" s="28">
        <v>4824.8999999999996</v>
      </c>
      <c r="M32" s="28">
        <v>8.5249299999999995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193.75</v>
      </c>
      <c r="D33" s="37">
        <v>192.56666666666669</v>
      </c>
      <c r="E33" s="37">
        <v>190.23333333333338</v>
      </c>
      <c r="F33" s="37">
        <v>186.7166666666667</v>
      </c>
      <c r="G33" s="37">
        <v>184.38333333333338</v>
      </c>
      <c r="H33" s="37">
        <v>196.08333333333337</v>
      </c>
      <c r="I33" s="37">
        <v>198.41666666666669</v>
      </c>
      <c r="J33" s="37">
        <v>201.93333333333337</v>
      </c>
      <c r="K33" s="28">
        <v>194.9</v>
      </c>
      <c r="L33" s="28">
        <v>189.05</v>
      </c>
      <c r="M33" s="28">
        <v>54.496899999999997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114.45</v>
      </c>
      <c r="D34" s="37">
        <v>115.03333333333335</v>
      </c>
      <c r="E34" s="37">
        <v>112.86666666666669</v>
      </c>
      <c r="F34" s="37">
        <v>111.28333333333335</v>
      </c>
      <c r="G34" s="37">
        <v>109.11666666666669</v>
      </c>
      <c r="H34" s="37">
        <v>116.61666666666669</v>
      </c>
      <c r="I34" s="37">
        <v>118.78333333333335</v>
      </c>
      <c r="J34" s="37">
        <v>120.36666666666669</v>
      </c>
      <c r="K34" s="28">
        <v>117.2</v>
      </c>
      <c r="L34" s="28">
        <v>113.45</v>
      </c>
      <c r="M34" s="28">
        <v>296.30619000000002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3136.6</v>
      </c>
      <c r="D35" s="37">
        <v>3125.4666666666667</v>
      </c>
      <c r="E35" s="37">
        <v>3087.6333333333332</v>
      </c>
      <c r="F35" s="37">
        <v>3038.6666666666665</v>
      </c>
      <c r="G35" s="37">
        <v>3000.833333333333</v>
      </c>
      <c r="H35" s="37">
        <v>3174.4333333333334</v>
      </c>
      <c r="I35" s="37">
        <v>3212.2666666666664</v>
      </c>
      <c r="J35" s="37">
        <v>3261.2333333333336</v>
      </c>
      <c r="K35" s="28">
        <v>3163.3</v>
      </c>
      <c r="L35" s="28">
        <v>3076.5</v>
      </c>
      <c r="M35" s="28">
        <v>28.675190000000001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2029.95</v>
      </c>
      <c r="D36" s="37">
        <v>2048.8333333333335</v>
      </c>
      <c r="E36" s="37">
        <v>1998.8666666666668</v>
      </c>
      <c r="F36" s="37">
        <v>1967.7833333333333</v>
      </c>
      <c r="G36" s="37">
        <v>1917.8166666666666</v>
      </c>
      <c r="H36" s="37">
        <v>2079.916666666667</v>
      </c>
      <c r="I36" s="37">
        <v>2129.8833333333332</v>
      </c>
      <c r="J36" s="37">
        <v>2160.9666666666672</v>
      </c>
      <c r="K36" s="28">
        <v>2098.8000000000002</v>
      </c>
      <c r="L36" s="28">
        <v>2017.75</v>
      </c>
      <c r="M36" s="28">
        <v>4.7669899999999998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640.35</v>
      </c>
      <c r="D37" s="37">
        <v>644.6</v>
      </c>
      <c r="E37" s="37">
        <v>634.20000000000005</v>
      </c>
      <c r="F37" s="37">
        <v>628.05000000000007</v>
      </c>
      <c r="G37" s="37">
        <v>617.65000000000009</v>
      </c>
      <c r="H37" s="37">
        <v>650.75</v>
      </c>
      <c r="I37" s="37">
        <v>661.14999999999986</v>
      </c>
      <c r="J37" s="37">
        <v>667.3</v>
      </c>
      <c r="K37" s="28">
        <v>655</v>
      </c>
      <c r="L37" s="28">
        <v>638.45000000000005</v>
      </c>
      <c r="M37" s="28">
        <v>30.25169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4192.75</v>
      </c>
      <c r="D38" s="37">
        <v>4199.2833333333338</v>
      </c>
      <c r="E38" s="37">
        <v>4159.5666666666675</v>
      </c>
      <c r="F38" s="37">
        <v>4126.3833333333341</v>
      </c>
      <c r="G38" s="37">
        <v>4086.6666666666679</v>
      </c>
      <c r="H38" s="37">
        <v>4232.4666666666672</v>
      </c>
      <c r="I38" s="37">
        <v>4272.1833333333325</v>
      </c>
      <c r="J38" s="37">
        <v>4305.3666666666668</v>
      </c>
      <c r="K38" s="28">
        <v>4239</v>
      </c>
      <c r="L38" s="28">
        <v>4166.1000000000004</v>
      </c>
      <c r="M38" s="28">
        <v>6.0802399999999999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739.25</v>
      </c>
      <c r="D39" s="37">
        <v>740.81666666666661</v>
      </c>
      <c r="E39" s="37">
        <v>734.88333333333321</v>
      </c>
      <c r="F39" s="37">
        <v>730.51666666666665</v>
      </c>
      <c r="G39" s="37">
        <v>724.58333333333326</v>
      </c>
      <c r="H39" s="37">
        <v>745.18333333333317</v>
      </c>
      <c r="I39" s="37">
        <v>751.11666666666656</v>
      </c>
      <c r="J39" s="37">
        <v>755.48333333333312</v>
      </c>
      <c r="K39" s="28">
        <v>746.75</v>
      </c>
      <c r="L39" s="28">
        <v>736.45</v>
      </c>
      <c r="M39" s="28">
        <v>136.57427999999999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3650.45</v>
      </c>
      <c r="D40" s="37">
        <v>3630.3166666666662</v>
      </c>
      <c r="E40" s="37">
        <v>3595.7833333333324</v>
      </c>
      <c r="F40" s="37">
        <v>3541.1166666666663</v>
      </c>
      <c r="G40" s="37">
        <v>3506.5833333333326</v>
      </c>
      <c r="H40" s="37">
        <v>3684.9833333333322</v>
      </c>
      <c r="I40" s="37">
        <v>3719.516666666666</v>
      </c>
      <c r="J40" s="37">
        <v>3774.183333333332</v>
      </c>
      <c r="K40" s="28">
        <v>3664.85</v>
      </c>
      <c r="L40" s="28">
        <v>3575.65</v>
      </c>
      <c r="M40" s="28">
        <v>4.2927200000000001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6994.4</v>
      </c>
      <c r="D41" s="37">
        <v>6993.8</v>
      </c>
      <c r="E41" s="37">
        <v>6930.7000000000007</v>
      </c>
      <c r="F41" s="37">
        <v>6867.0000000000009</v>
      </c>
      <c r="G41" s="37">
        <v>6803.9000000000015</v>
      </c>
      <c r="H41" s="37">
        <v>7057.5</v>
      </c>
      <c r="I41" s="37">
        <v>7120.6</v>
      </c>
      <c r="J41" s="37">
        <v>7184.2999999999993</v>
      </c>
      <c r="K41" s="28">
        <v>7056.9</v>
      </c>
      <c r="L41" s="28">
        <v>6930.1</v>
      </c>
      <c r="M41" s="28">
        <v>16.706779999999998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16370.8</v>
      </c>
      <c r="D42" s="37">
        <v>16404.933333333334</v>
      </c>
      <c r="E42" s="37">
        <v>16220.866666666669</v>
      </c>
      <c r="F42" s="37">
        <v>16070.933333333334</v>
      </c>
      <c r="G42" s="37">
        <v>15886.866666666669</v>
      </c>
      <c r="H42" s="37">
        <v>16554.866666666669</v>
      </c>
      <c r="I42" s="37">
        <v>16738.933333333334</v>
      </c>
      <c r="J42" s="37">
        <v>16888.866666666669</v>
      </c>
      <c r="K42" s="28">
        <v>16589</v>
      </c>
      <c r="L42" s="28">
        <v>16255</v>
      </c>
      <c r="M42" s="28">
        <v>4.0206799999999996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5008.7</v>
      </c>
      <c r="D43" s="37">
        <v>5031.9333333333334</v>
      </c>
      <c r="E43" s="37">
        <v>4963.8666666666668</v>
      </c>
      <c r="F43" s="37">
        <v>4919.0333333333338</v>
      </c>
      <c r="G43" s="37">
        <v>4850.9666666666672</v>
      </c>
      <c r="H43" s="37">
        <v>5076.7666666666664</v>
      </c>
      <c r="I43" s="37">
        <v>5144.8333333333339</v>
      </c>
      <c r="J43" s="37">
        <v>5189.6666666666661</v>
      </c>
      <c r="K43" s="28">
        <v>5100</v>
      </c>
      <c r="L43" s="28">
        <v>4987.1000000000004</v>
      </c>
      <c r="M43" s="28">
        <v>0.56608999999999998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2132.5</v>
      </c>
      <c r="D44" s="37">
        <v>2116.3166666666671</v>
      </c>
      <c r="E44" s="37">
        <v>2087.5833333333339</v>
      </c>
      <c r="F44" s="37">
        <v>2042.666666666667</v>
      </c>
      <c r="G44" s="37">
        <v>2013.9333333333338</v>
      </c>
      <c r="H44" s="37">
        <v>2161.233333333334</v>
      </c>
      <c r="I44" s="37">
        <v>2189.9666666666667</v>
      </c>
      <c r="J44" s="37">
        <v>2234.8833333333341</v>
      </c>
      <c r="K44" s="28">
        <v>2145.0500000000002</v>
      </c>
      <c r="L44" s="28">
        <v>2071.4</v>
      </c>
      <c r="M44" s="28">
        <v>4.4533899999999997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301.5</v>
      </c>
      <c r="D45" s="37">
        <v>300.26666666666665</v>
      </c>
      <c r="E45" s="37">
        <v>297.23333333333329</v>
      </c>
      <c r="F45" s="37">
        <v>292.96666666666664</v>
      </c>
      <c r="G45" s="37">
        <v>289.93333333333328</v>
      </c>
      <c r="H45" s="37">
        <v>304.5333333333333</v>
      </c>
      <c r="I45" s="37">
        <v>307.56666666666661</v>
      </c>
      <c r="J45" s="37">
        <v>311.83333333333331</v>
      </c>
      <c r="K45" s="28">
        <v>303.3</v>
      </c>
      <c r="L45" s="28">
        <v>296</v>
      </c>
      <c r="M45" s="28">
        <v>116.16791000000001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107.95</v>
      </c>
      <c r="D46" s="37">
        <v>108.39999999999999</v>
      </c>
      <c r="E46" s="37">
        <v>106.99999999999999</v>
      </c>
      <c r="F46" s="37">
        <v>106.05</v>
      </c>
      <c r="G46" s="37">
        <v>104.64999999999999</v>
      </c>
      <c r="H46" s="37">
        <v>109.34999999999998</v>
      </c>
      <c r="I46" s="37">
        <v>110.74999999999999</v>
      </c>
      <c r="J46" s="37">
        <v>111.69999999999997</v>
      </c>
      <c r="K46" s="28">
        <v>109.8</v>
      </c>
      <c r="L46" s="28">
        <v>107.45</v>
      </c>
      <c r="M46" s="28">
        <v>324.25891999999999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48.05</v>
      </c>
      <c r="D47" s="37">
        <v>48.333333333333336</v>
      </c>
      <c r="E47" s="37">
        <v>47.466666666666669</v>
      </c>
      <c r="F47" s="37">
        <v>46.883333333333333</v>
      </c>
      <c r="G47" s="37">
        <v>46.016666666666666</v>
      </c>
      <c r="H47" s="37">
        <v>48.916666666666671</v>
      </c>
      <c r="I47" s="37">
        <v>49.783333333333331</v>
      </c>
      <c r="J47" s="37">
        <v>50.366666666666674</v>
      </c>
      <c r="K47" s="28">
        <v>49.2</v>
      </c>
      <c r="L47" s="28">
        <v>47.75</v>
      </c>
      <c r="M47" s="28">
        <v>44.345300000000002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1941.4</v>
      </c>
      <c r="D48" s="37">
        <v>1944.1499999999999</v>
      </c>
      <c r="E48" s="37">
        <v>1916.2499999999998</v>
      </c>
      <c r="F48" s="37">
        <v>1891.1</v>
      </c>
      <c r="G48" s="37">
        <v>1863.1999999999998</v>
      </c>
      <c r="H48" s="37">
        <v>1969.2999999999997</v>
      </c>
      <c r="I48" s="37">
        <v>1997.1999999999998</v>
      </c>
      <c r="J48" s="37">
        <v>2022.3499999999997</v>
      </c>
      <c r="K48" s="28">
        <v>1972.05</v>
      </c>
      <c r="L48" s="28">
        <v>1919</v>
      </c>
      <c r="M48" s="28">
        <v>5.7412599999999996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717.95</v>
      </c>
      <c r="D49" s="37">
        <v>716.65</v>
      </c>
      <c r="E49" s="37">
        <v>709.84999999999991</v>
      </c>
      <c r="F49" s="37">
        <v>701.74999999999989</v>
      </c>
      <c r="G49" s="37">
        <v>694.94999999999982</v>
      </c>
      <c r="H49" s="37">
        <v>724.75</v>
      </c>
      <c r="I49" s="37">
        <v>731.55</v>
      </c>
      <c r="J49" s="37">
        <v>739.65000000000009</v>
      </c>
      <c r="K49" s="28">
        <v>723.45</v>
      </c>
      <c r="L49" s="28">
        <v>708.55</v>
      </c>
      <c r="M49" s="28">
        <v>10.81481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209.4</v>
      </c>
      <c r="D50" s="37">
        <v>209.4</v>
      </c>
      <c r="E50" s="37">
        <v>207</v>
      </c>
      <c r="F50" s="37">
        <v>204.6</v>
      </c>
      <c r="G50" s="37">
        <v>202.2</v>
      </c>
      <c r="H50" s="37">
        <v>211.8</v>
      </c>
      <c r="I50" s="37">
        <v>214.20000000000005</v>
      </c>
      <c r="J50" s="37">
        <v>216.60000000000002</v>
      </c>
      <c r="K50" s="28">
        <v>211.8</v>
      </c>
      <c r="L50" s="28">
        <v>207</v>
      </c>
      <c r="M50" s="28">
        <v>120.89842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681.9</v>
      </c>
      <c r="D51" s="37">
        <v>683.80000000000007</v>
      </c>
      <c r="E51" s="37">
        <v>674.10000000000014</v>
      </c>
      <c r="F51" s="37">
        <v>666.30000000000007</v>
      </c>
      <c r="G51" s="37">
        <v>656.60000000000014</v>
      </c>
      <c r="H51" s="37">
        <v>691.60000000000014</v>
      </c>
      <c r="I51" s="37">
        <v>701.30000000000018</v>
      </c>
      <c r="J51" s="37">
        <v>709.10000000000014</v>
      </c>
      <c r="K51" s="28">
        <v>693.5</v>
      </c>
      <c r="L51" s="28">
        <v>676</v>
      </c>
      <c r="M51" s="28">
        <v>11.250220000000001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51.4</v>
      </c>
      <c r="D52" s="37">
        <v>51.516666666666673</v>
      </c>
      <c r="E52" s="37">
        <v>51.083333333333343</v>
      </c>
      <c r="F52" s="37">
        <v>50.766666666666673</v>
      </c>
      <c r="G52" s="37">
        <v>50.333333333333343</v>
      </c>
      <c r="H52" s="37">
        <v>51.833333333333343</v>
      </c>
      <c r="I52" s="37">
        <v>52.266666666666666</v>
      </c>
      <c r="J52" s="37">
        <v>52.583333333333343</v>
      </c>
      <c r="K52" s="28">
        <v>51.95</v>
      </c>
      <c r="L52" s="28">
        <v>51.2</v>
      </c>
      <c r="M52" s="28">
        <v>161.30727999999999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364.2</v>
      </c>
      <c r="D53" s="37">
        <v>362.75</v>
      </c>
      <c r="E53" s="37">
        <v>359.3</v>
      </c>
      <c r="F53" s="37">
        <v>354.40000000000003</v>
      </c>
      <c r="G53" s="37">
        <v>350.95000000000005</v>
      </c>
      <c r="H53" s="37">
        <v>367.65</v>
      </c>
      <c r="I53" s="37">
        <v>371.1</v>
      </c>
      <c r="J53" s="37">
        <v>375.99999999999994</v>
      </c>
      <c r="K53" s="28">
        <v>366.2</v>
      </c>
      <c r="L53" s="28">
        <v>357.85</v>
      </c>
      <c r="M53" s="28">
        <v>114.13836000000001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722.9</v>
      </c>
      <c r="D54" s="37">
        <v>721.94999999999993</v>
      </c>
      <c r="E54" s="37">
        <v>715.94999999999982</v>
      </c>
      <c r="F54" s="37">
        <v>708.99999999999989</v>
      </c>
      <c r="G54" s="37">
        <v>702.99999999999977</v>
      </c>
      <c r="H54" s="37">
        <v>728.89999999999986</v>
      </c>
      <c r="I54" s="37">
        <v>734.90000000000009</v>
      </c>
      <c r="J54" s="37">
        <v>741.84999999999991</v>
      </c>
      <c r="K54" s="28">
        <v>727.95</v>
      </c>
      <c r="L54" s="28">
        <v>715</v>
      </c>
      <c r="M54" s="28">
        <v>81.689530000000005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331.45</v>
      </c>
      <c r="D55" s="37">
        <v>331.38333333333333</v>
      </c>
      <c r="E55" s="37">
        <v>330.06666666666666</v>
      </c>
      <c r="F55" s="37">
        <v>328.68333333333334</v>
      </c>
      <c r="G55" s="37">
        <v>327.36666666666667</v>
      </c>
      <c r="H55" s="37">
        <v>332.76666666666665</v>
      </c>
      <c r="I55" s="37">
        <v>334.08333333333326</v>
      </c>
      <c r="J55" s="37">
        <v>335.46666666666664</v>
      </c>
      <c r="K55" s="28">
        <v>332.7</v>
      </c>
      <c r="L55" s="28">
        <v>330</v>
      </c>
      <c r="M55" s="28">
        <v>35.618720000000003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14585.75</v>
      </c>
      <c r="D56" s="37">
        <v>14501.533333333333</v>
      </c>
      <c r="E56" s="37">
        <v>14305.066666666666</v>
      </c>
      <c r="F56" s="37">
        <v>14024.383333333333</v>
      </c>
      <c r="G56" s="37">
        <v>13827.916666666666</v>
      </c>
      <c r="H56" s="37">
        <v>14782.216666666665</v>
      </c>
      <c r="I56" s="37">
        <v>14978.683333333332</v>
      </c>
      <c r="J56" s="37">
        <v>15259.366666666665</v>
      </c>
      <c r="K56" s="28">
        <v>14698</v>
      </c>
      <c r="L56" s="28">
        <v>14220.85</v>
      </c>
      <c r="M56" s="28">
        <v>0.95718999999999999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3355.95</v>
      </c>
      <c r="D57" s="37">
        <v>3339.5</v>
      </c>
      <c r="E57" s="37">
        <v>3317</v>
      </c>
      <c r="F57" s="37">
        <v>3278.05</v>
      </c>
      <c r="G57" s="37">
        <v>3255.55</v>
      </c>
      <c r="H57" s="37">
        <v>3378.45</v>
      </c>
      <c r="I57" s="37">
        <v>3400.95</v>
      </c>
      <c r="J57" s="37">
        <v>3439.8999999999996</v>
      </c>
      <c r="K57" s="28">
        <v>3362</v>
      </c>
      <c r="L57" s="28">
        <v>3300.55</v>
      </c>
      <c r="M57" s="28">
        <v>4.3621800000000004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767.05</v>
      </c>
      <c r="D58" s="37">
        <v>768</v>
      </c>
      <c r="E58" s="37">
        <v>756.75</v>
      </c>
      <c r="F58" s="37">
        <v>746.45</v>
      </c>
      <c r="G58" s="37">
        <v>735.2</v>
      </c>
      <c r="H58" s="37">
        <v>778.3</v>
      </c>
      <c r="I58" s="37">
        <v>789.55</v>
      </c>
      <c r="J58" s="37">
        <v>799.84999999999991</v>
      </c>
      <c r="K58" s="28">
        <v>779.25</v>
      </c>
      <c r="L58" s="28">
        <v>757.7</v>
      </c>
      <c r="M58" s="28">
        <v>5.94353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226.05</v>
      </c>
      <c r="D59" s="37">
        <v>227.28333333333333</v>
      </c>
      <c r="E59" s="37">
        <v>223.81666666666666</v>
      </c>
      <c r="F59" s="37">
        <v>221.58333333333334</v>
      </c>
      <c r="G59" s="37">
        <v>218.11666666666667</v>
      </c>
      <c r="H59" s="37">
        <v>229.51666666666665</v>
      </c>
      <c r="I59" s="37">
        <v>232.98333333333329</v>
      </c>
      <c r="J59" s="37">
        <v>235.21666666666664</v>
      </c>
      <c r="K59" s="28">
        <v>230.75</v>
      </c>
      <c r="L59" s="28">
        <v>225.05</v>
      </c>
      <c r="M59" s="28">
        <v>104.95295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105.95</v>
      </c>
      <c r="D60" s="37">
        <v>106.2</v>
      </c>
      <c r="E60" s="37">
        <v>104.9</v>
      </c>
      <c r="F60" s="37">
        <v>103.85000000000001</v>
      </c>
      <c r="G60" s="37">
        <v>102.55000000000001</v>
      </c>
      <c r="H60" s="37">
        <v>107.25</v>
      </c>
      <c r="I60" s="37">
        <v>108.54999999999998</v>
      </c>
      <c r="J60" s="37">
        <v>109.6</v>
      </c>
      <c r="K60" s="28">
        <v>107.5</v>
      </c>
      <c r="L60" s="28">
        <v>105.15</v>
      </c>
      <c r="M60" s="28">
        <v>25.183229999999998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719.85</v>
      </c>
      <c r="D61" s="37">
        <v>715.9666666666667</v>
      </c>
      <c r="E61" s="37">
        <v>707.98333333333335</v>
      </c>
      <c r="F61" s="37">
        <v>696.11666666666667</v>
      </c>
      <c r="G61" s="37">
        <v>688.13333333333333</v>
      </c>
      <c r="H61" s="37">
        <v>727.83333333333337</v>
      </c>
      <c r="I61" s="37">
        <v>735.81666666666672</v>
      </c>
      <c r="J61" s="37">
        <v>747.68333333333339</v>
      </c>
      <c r="K61" s="28">
        <v>723.95</v>
      </c>
      <c r="L61" s="28">
        <v>704.1</v>
      </c>
      <c r="M61" s="28">
        <v>25.917829999999999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1048.5</v>
      </c>
      <c r="D62" s="37">
        <v>1053.5333333333335</v>
      </c>
      <c r="E62" s="37">
        <v>1040.666666666667</v>
      </c>
      <c r="F62" s="37">
        <v>1032.8333333333335</v>
      </c>
      <c r="G62" s="37">
        <v>1019.9666666666669</v>
      </c>
      <c r="H62" s="37">
        <v>1061.366666666667</v>
      </c>
      <c r="I62" s="37">
        <v>1074.2333333333333</v>
      </c>
      <c r="J62" s="37">
        <v>1082.0666666666671</v>
      </c>
      <c r="K62" s="28">
        <v>1066.4000000000001</v>
      </c>
      <c r="L62" s="28">
        <v>1045.7</v>
      </c>
      <c r="M62" s="28">
        <v>37.127299999999998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120.65</v>
      </c>
      <c r="D63" s="37">
        <v>121.18333333333332</v>
      </c>
      <c r="E63" s="37">
        <v>119.56666666666665</v>
      </c>
      <c r="F63" s="37">
        <v>118.48333333333332</v>
      </c>
      <c r="G63" s="37">
        <v>116.86666666666665</v>
      </c>
      <c r="H63" s="37">
        <v>122.26666666666665</v>
      </c>
      <c r="I63" s="37">
        <v>123.88333333333333</v>
      </c>
      <c r="J63" s="37">
        <v>124.96666666666665</v>
      </c>
      <c r="K63" s="28">
        <v>122.8</v>
      </c>
      <c r="L63" s="28">
        <v>120.1</v>
      </c>
      <c r="M63" s="28">
        <v>29.49099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176.55</v>
      </c>
      <c r="D64" s="37">
        <v>177.35</v>
      </c>
      <c r="E64" s="37">
        <v>174.7</v>
      </c>
      <c r="F64" s="37">
        <v>172.85</v>
      </c>
      <c r="G64" s="37">
        <v>170.2</v>
      </c>
      <c r="H64" s="37">
        <v>179.2</v>
      </c>
      <c r="I64" s="37">
        <v>181.85000000000002</v>
      </c>
      <c r="J64" s="37">
        <v>183.7</v>
      </c>
      <c r="K64" s="28">
        <v>180</v>
      </c>
      <c r="L64" s="28">
        <v>175.5</v>
      </c>
      <c r="M64" s="28">
        <v>200.52772999999999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4411.05</v>
      </c>
      <c r="D65" s="37">
        <v>4403.6833333333334</v>
      </c>
      <c r="E65" s="37">
        <v>4372.3666666666668</v>
      </c>
      <c r="F65" s="37">
        <v>4333.6833333333334</v>
      </c>
      <c r="G65" s="37">
        <v>4302.3666666666668</v>
      </c>
      <c r="H65" s="37">
        <v>4442.3666666666668</v>
      </c>
      <c r="I65" s="37">
        <v>4473.6833333333343</v>
      </c>
      <c r="J65" s="37">
        <v>4512.3666666666668</v>
      </c>
      <c r="K65" s="28">
        <v>4435</v>
      </c>
      <c r="L65" s="28">
        <v>4365</v>
      </c>
      <c r="M65" s="28">
        <v>9.6141799999999993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1533.75</v>
      </c>
      <c r="D66" s="37">
        <v>1531.5833333333333</v>
      </c>
      <c r="E66" s="37">
        <v>1522.1666666666665</v>
      </c>
      <c r="F66" s="37">
        <v>1510.5833333333333</v>
      </c>
      <c r="G66" s="37">
        <v>1501.1666666666665</v>
      </c>
      <c r="H66" s="37">
        <v>1543.1666666666665</v>
      </c>
      <c r="I66" s="37">
        <v>1552.583333333333</v>
      </c>
      <c r="J66" s="37">
        <v>1564.1666666666665</v>
      </c>
      <c r="K66" s="28">
        <v>1541</v>
      </c>
      <c r="L66" s="28">
        <v>1520</v>
      </c>
      <c r="M66" s="28">
        <v>4.8225100000000003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616.1</v>
      </c>
      <c r="D67" s="37">
        <v>616.93333333333328</v>
      </c>
      <c r="E67" s="37">
        <v>611.86666666666656</v>
      </c>
      <c r="F67" s="37">
        <v>607.63333333333333</v>
      </c>
      <c r="G67" s="37">
        <v>602.56666666666661</v>
      </c>
      <c r="H67" s="37">
        <v>621.16666666666652</v>
      </c>
      <c r="I67" s="37">
        <v>626.23333333333335</v>
      </c>
      <c r="J67" s="37">
        <v>630.46666666666647</v>
      </c>
      <c r="K67" s="28">
        <v>622</v>
      </c>
      <c r="L67" s="28">
        <v>612.70000000000005</v>
      </c>
      <c r="M67" s="28">
        <v>8.6527999999999992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849.45</v>
      </c>
      <c r="D68" s="37">
        <v>835.5</v>
      </c>
      <c r="E68" s="37">
        <v>815.25</v>
      </c>
      <c r="F68" s="37">
        <v>781.05</v>
      </c>
      <c r="G68" s="37">
        <v>760.8</v>
      </c>
      <c r="H68" s="37">
        <v>869.7</v>
      </c>
      <c r="I68" s="37">
        <v>889.95</v>
      </c>
      <c r="J68" s="37">
        <v>924.15000000000009</v>
      </c>
      <c r="K68" s="28">
        <v>855.75</v>
      </c>
      <c r="L68" s="28">
        <v>801.3</v>
      </c>
      <c r="M68" s="28">
        <v>11.24743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390.5</v>
      </c>
      <c r="D69" s="37">
        <v>392.4666666666667</v>
      </c>
      <c r="E69" s="37">
        <v>384.63333333333338</v>
      </c>
      <c r="F69" s="37">
        <v>378.76666666666671</v>
      </c>
      <c r="G69" s="37">
        <v>370.93333333333339</v>
      </c>
      <c r="H69" s="37">
        <v>398.33333333333337</v>
      </c>
      <c r="I69" s="37">
        <v>406.16666666666663</v>
      </c>
      <c r="J69" s="37">
        <v>412.03333333333336</v>
      </c>
      <c r="K69" s="28">
        <v>400.3</v>
      </c>
      <c r="L69" s="28">
        <v>386.6</v>
      </c>
      <c r="M69" s="28">
        <v>32.194130000000001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1023.3</v>
      </c>
      <c r="D70" s="37">
        <v>1025.8833333333334</v>
      </c>
      <c r="E70" s="37">
        <v>1009.5666666666668</v>
      </c>
      <c r="F70" s="37">
        <v>995.83333333333337</v>
      </c>
      <c r="G70" s="37">
        <v>979.51666666666677</v>
      </c>
      <c r="H70" s="37">
        <v>1039.6166666666668</v>
      </c>
      <c r="I70" s="37">
        <v>1055.9333333333334</v>
      </c>
      <c r="J70" s="37">
        <v>1069.666666666667</v>
      </c>
      <c r="K70" s="28">
        <v>1042.2</v>
      </c>
      <c r="L70" s="28">
        <v>1012.15</v>
      </c>
      <c r="M70" s="28">
        <v>7.6948499999999997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363.05</v>
      </c>
      <c r="D71" s="37">
        <v>361.7833333333333</v>
      </c>
      <c r="E71" s="37">
        <v>358.61666666666662</v>
      </c>
      <c r="F71" s="37">
        <v>354.18333333333334</v>
      </c>
      <c r="G71" s="37">
        <v>351.01666666666665</v>
      </c>
      <c r="H71" s="37">
        <v>366.21666666666658</v>
      </c>
      <c r="I71" s="37">
        <v>369.38333333333333</v>
      </c>
      <c r="J71" s="37">
        <v>373.81666666666655</v>
      </c>
      <c r="K71" s="28">
        <v>364.95</v>
      </c>
      <c r="L71" s="28">
        <v>357.35</v>
      </c>
      <c r="M71" s="28">
        <v>89.902339999999995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560.25</v>
      </c>
      <c r="D72" s="37">
        <v>562.19999999999993</v>
      </c>
      <c r="E72" s="37">
        <v>553.69999999999982</v>
      </c>
      <c r="F72" s="37">
        <v>547.14999999999986</v>
      </c>
      <c r="G72" s="37">
        <v>538.64999999999975</v>
      </c>
      <c r="H72" s="37">
        <v>568.74999999999989</v>
      </c>
      <c r="I72" s="37">
        <v>577.25000000000011</v>
      </c>
      <c r="J72" s="37">
        <v>583.79999999999995</v>
      </c>
      <c r="K72" s="28">
        <v>570.70000000000005</v>
      </c>
      <c r="L72" s="28">
        <v>555.65</v>
      </c>
      <c r="M72" s="28">
        <v>19.883700000000001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1460.25</v>
      </c>
      <c r="D73" s="37">
        <v>1478.0833333333333</v>
      </c>
      <c r="E73" s="37">
        <v>1432.7666666666664</v>
      </c>
      <c r="F73" s="37">
        <v>1405.2833333333331</v>
      </c>
      <c r="G73" s="37">
        <v>1359.9666666666662</v>
      </c>
      <c r="H73" s="37">
        <v>1505.5666666666666</v>
      </c>
      <c r="I73" s="37">
        <v>1550.8833333333337</v>
      </c>
      <c r="J73" s="37">
        <v>1578.3666666666668</v>
      </c>
      <c r="K73" s="28">
        <v>1523.4</v>
      </c>
      <c r="L73" s="28">
        <v>1450.6</v>
      </c>
      <c r="M73" s="28">
        <v>3.5251100000000002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2228.9</v>
      </c>
      <c r="D74" s="37">
        <v>2231.2833333333333</v>
      </c>
      <c r="E74" s="37">
        <v>2207.6166666666668</v>
      </c>
      <c r="F74" s="37">
        <v>2186.3333333333335</v>
      </c>
      <c r="G74" s="37">
        <v>2162.666666666667</v>
      </c>
      <c r="H74" s="37">
        <v>2252.5666666666666</v>
      </c>
      <c r="I74" s="37">
        <v>2276.2333333333336</v>
      </c>
      <c r="J74" s="37">
        <v>2297.5166666666664</v>
      </c>
      <c r="K74" s="28">
        <v>2254.9499999999998</v>
      </c>
      <c r="L74" s="28">
        <v>2210</v>
      </c>
      <c r="M74" s="28">
        <v>16.13841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73.349999999999994</v>
      </c>
      <c r="D75" s="37">
        <v>73.033333333333331</v>
      </c>
      <c r="E75" s="37">
        <v>71.566666666666663</v>
      </c>
      <c r="F75" s="37">
        <v>69.783333333333331</v>
      </c>
      <c r="G75" s="37">
        <v>68.316666666666663</v>
      </c>
      <c r="H75" s="37">
        <v>74.816666666666663</v>
      </c>
      <c r="I75" s="37">
        <v>76.283333333333331</v>
      </c>
      <c r="J75" s="37">
        <v>78.066666666666663</v>
      </c>
      <c r="K75" s="28">
        <v>74.5</v>
      </c>
      <c r="L75" s="28">
        <v>71.25</v>
      </c>
      <c r="M75" s="28">
        <v>75.507990000000007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4504.3500000000004</v>
      </c>
      <c r="D76" s="37">
        <v>4485.2</v>
      </c>
      <c r="E76" s="37">
        <v>4450.5</v>
      </c>
      <c r="F76" s="37">
        <v>4396.6500000000005</v>
      </c>
      <c r="G76" s="37">
        <v>4361.9500000000007</v>
      </c>
      <c r="H76" s="37">
        <v>4539.0499999999993</v>
      </c>
      <c r="I76" s="37">
        <v>4573.7499999999982</v>
      </c>
      <c r="J76" s="37">
        <v>4627.5999999999985</v>
      </c>
      <c r="K76" s="28">
        <v>4519.8999999999996</v>
      </c>
      <c r="L76" s="28">
        <v>4431.3500000000004</v>
      </c>
      <c r="M76" s="28">
        <v>4.3832700000000004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4478.6000000000004</v>
      </c>
      <c r="D77" s="37">
        <v>4492.5333333333338</v>
      </c>
      <c r="E77" s="37">
        <v>4440.0666666666675</v>
      </c>
      <c r="F77" s="37">
        <v>4401.5333333333338</v>
      </c>
      <c r="G77" s="37">
        <v>4349.0666666666675</v>
      </c>
      <c r="H77" s="37">
        <v>4531.0666666666675</v>
      </c>
      <c r="I77" s="37">
        <v>4583.5333333333328</v>
      </c>
      <c r="J77" s="37">
        <v>4622.0666666666675</v>
      </c>
      <c r="K77" s="28">
        <v>4545</v>
      </c>
      <c r="L77" s="28">
        <v>4454</v>
      </c>
      <c r="M77" s="28">
        <v>8.1655099999999994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2756.2</v>
      </c>
      <c r="D78" s="37">
        <v>2757.6166666666668</v>
      </c>
      <c r="E78" s="37">
        <v>2672.5833333333335</v>
      </c>
      <c r="F78" s="37">
        <v>2588.9666666666667</v>
      </c>
      <c r="G78" s="37">
        <v>2503.9333333333334</v>
      </c>
      <c r="H78" s="37">
        <v>2841.2333333333336</v>
      </c>
      <c r="I78" s="37">
        <v>2926.2666666666664</v>
      </c>
      <c r="J78" s="37">
        <v>3009.8833333333337</v>
      </c>
      <c r="K78" s="28">
        <v>2842.65</v>
      </c>
      <c r="L78" s="28">
        <v>2674</v>
      </c>
      <c r="M78" s="28">
        <v>7.0201700000000002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4042.15</v>
      </c>
      <c r="D79" s="37">
        <v>4012.7833333333328</v>
      </c>
      <c r="E79" s="37">
        <v>3975.5666666666657</v>
      </c>
      <c r="F79" s="37">
        <v>3908.9833333333327</v>
      </c>
      <c r="G79" s="37">
        <v>3871.7666666666655</v>
      </c>
      <c r="H79" s="37">
        <v>4079.3666666666659</v>
      </c>
      <c r="I79" s="37">
        <v>4116.583333333333</v>
      </c>
      <c r="J79" s="37">
        <v>4183.1666666666661</v>
      </c>
      <c r="K79" s="28">
        <v>4050</v>
      </c>
      <c r="L79" s="28">
        <v>3946.2</v>
      </c>
      <c r="M79" s="28">
        <v>7.7258699999999996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2436.9499999999998</v>
      </c>
      <c r="D80" s="37">
        <v>2425.0833333333335</v>
      </c>
      <c r="E80" s="37">
        <v>2387.166666666667</v>
      </c>
      <c r="F80" s="37">
        <v>2337.3833333333337</v>
      </c>
      <c r="G80" s="37">
        <v>2299.4666666666672</v>
      </c>
      <c r="H80" s="37">
        <v>2474.8666666666668</v>
      </c>
      <c r="I80" s="37">
        <v>2512.7833333333338</v>
      </c>
      <c r="J80" s="37">
        <v>2562.5666666666666</v>
      </c>
      <c r="K80" s="28">
        <v>2463</v>
      </c>
      <c r="L80" s="28">
        <v>2375.3000000000002</v>
      </c>
      <c r="M80" s="28">
        <v>12.29513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481.8</v>
      </c>
      <c r="D81" s="37">
        <v>481.61666666666662</v>
      </c>
      <c r="E81" s="37">
        <v>473.23333333333323</v>
      </c>
      <c r="F81" s="37">
        <v>464.66666666666663</v>
      </c>
      <c r="G81" s="37">
        <v>456.28333333333325</v>
      </c>
      <c r="H81" s="37">
        <v>490.18333333333322</v>
      </c>
      <c r="I81" s="37">
        <v>498.56666666666655</v>
      </c>
      <c r="J81" s="37">
        <v>507.13333333333321</v>
      </c>
      <c r="K81" s="28">
        <v>490</v>
      </c>
      <c r="L81" s="28">
        <v>473.05</v>
      </c>
      <c r="M81" s="28">
        <v>4.9815800000000001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1190.0999999999999</v>
      </c>
      <c r="D82" s="37">
        <v>1200.1666666666667</v>
      </c>
      <c r="E82" s="37">
        <v>1153.3833333333334</v>
      </c>
      <c r="F82" s="37">
        <v>1116.6666666666667</v>
      </c>
      <c r="G82" s="37">
        <v>1069.8833333333334</v>
      </c>
      <c r="H82" s="37">
        <v>1236.8833333333334</v>
      </c>
      <c r="I82" s="37">
        <v>1283.6666666666667</v>
      </c>
      <c r="J82" s="37">
        <v>1320.3833333333334</v>
      </c>
      <c r="K82" s="28">
        <v>1246.95</v>
      </c>
      <c r="L82" s="28">
        <v>1163.45</v>
      </c>
      <c r="M82" s="28">
        <v>1.43191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1837.5</v>
      </c>
      <c r="D83" s="37">
        <v>1837.05</v>
      </c>
      <c r="E83" s="37">
        <v>1830.1</v>
      </c>
      <c r="F83" s="37">
        <v>1822.7</v>
      </c>
      <c r="G83" s="37">
        <v>1815.75</v>
      </c>
      <c r="H83" s="37">
        <v>1844.4499999999998</v>
      </c>
      <c r="I83" s="37">
        <v>1851.4</v>
      </c>
      <c r="J83" s="37">
        <v>1858.7999999999997</v>
      </c>
      <c r="K83" s="28">
        <v>1844</v>
      </c>
      <c r="L83" s="28">
        <v>1829.65</v>
      </c>
      <c r="M83" s="28">
        <v>6.7465700000000002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156.30000000000001</v>
      </c>
      <c r="D84" s="37">
        <v>156.81666666666669</v>
      </c>
      <c r="E84" s="37">
        <v>154.73333333333338</v>
      </c>
      <c r="F84" s="37">
        <v>153.16666666666669</v>
      </c>
      <c r="G84" s="37">
        <v>151.08333333333337</v>
      </c>
      <c r="H84" s="37">
        <v>158.38333333333338</v>
      </c>
      <c r="I84" s="37">
        <v>160.4666666666667</v>
      </c>
      <c r="J84" s="37">
        <v>162.03333333333339</v>
      </c>
      <c r="K84" s="28">
        <v>158.9</v>
      </c>
      <c r="L84" s="28">
        <v>155.25</v>
      </c>
      <c r="M84" s="28">
        <v>21.974160000000001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98.05</v>
      </c>
      <c r="D85" s="37">
        <v>98.7</v>
      </c>
      <c r="E85" s="37">
        <v>97.100000000000009</v>
      </c>
      <c r="F85" s="37">
        <v>96.15</v>
      </c>
      <c r="G85" s="37">
        <v>94.550000000000011</v>
      </c>
      <c r="H85" s="37">
        <v>99.65</v>
      </c>
      <c r="I85" s="37">
        <v>101.25</v>
      </c>
      <c r="J85" s="37">
        <v>102.2</v>
      </c>
      <c r="K85" s="28">
        <v>100.3</v>
      </c>
      <c r="L85" s="28">
        <v>97.75</v>
      </c>
      <c r="M85" s="28">
        <v>187.89950999999999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254.45</v>
      </c>
      <c r="D86" s="37">
        <v>255.33333333333334</v>
      </c>
      <c r="E86" s="37">
        <v>250.4666666666667</v>
      </c>
      <c r="F86" s="37">
        <v>246.48333333333335</v>
      </c>
      <c r="G86" s="37">
        <v>241.6166666666667</v>
      </c>
      <c r="H86" s="37">
        <v>259.31666666666672</v>
      </c>
      <c r="I86" s="37">
        <v>264.18333333333328</v>
      </c>
      <c r="J86" s="37">
        <v>268.16666666666669</v>
      </c>
      <c r="K86" s="28">
        <v>260.2</v>
      </c>
      <c r="L86" s="28">
        <v>251.35</v>
      </c>
      <c r="M86" s="28">
        <v>28.136520000000001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151.30000000000001</v>
      </c>
      <c r="D87" s="37">
        <v>152.01666666666668</v>
      </c>
      <c r="E87" s="37">
        <v>149.88333333333335</v>
      </c>
      <c r="F87" s="37">
        <v>148.46666666666667</v>
      </c>
      <c r="G87" s="37">
        <v>146.33333333333334</v>
      </c>
      <c r="H87" s="37">
        <v>153.43333333333337</v>
      </c>
      <c r="I87" s="37">
        <v>155.56666666666669</v>
      </c>
      <c r="J87" s="37">
        <v>156.98333333333338</v>
      </c>
      <c r="K87" s="28">
        <v>154.15</v>
      </c>
      <c r="L87" s="28">
        <v>150.6</v>
      </c>
      <c r="M87" s="28">
        <v>180.44254000000001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38.15</v>
      </c>
      <c r="D88" s="37">
        <v>38.466666666666669</v>
      </c>
      <c r="E88" s="37">
        <v>37.683333333333337</v>
      </c>
      <c r="F88" s="37">
        <v>37.216666666666669</v>
      </c>
      <c r="G88" s="37">
        <v>36.433333333333337</v>
      </c>
      <c r="H88" s="37">
        <v>38.933333333333337</v>
      </c>
      <c r="I88" s="37">
        <v>39.716666666666669</v>
      </c>
      <c r="J88" s="37">
        <v>40.183333333333337</v>
      </c>
      <c r="K88" s="28">
        <v>39.25</v>
      </c>
      <c r="L88" s="28">
        <v>38</v>
      </c>
      <c r="M88" s="28">
        <v>351.06873999999999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3300.15</v>
      </c>
      <c r="D89" s="37">
        <v>3303.3833333333332</v>
      </c>
      <c r="E89" s="37">
        <v>3281.7666666666664</v>
      </c>
      <c r="F89" s="37">
        <v>3263.3833333333332</v>
      </c>
      <c r="G89" s="37">
        <v>3241.7666666666664</v>
      </c>
      <c r="H89" s="37">
        <v>3321.7666666666664</v>
      </c>
      <c r="I89" s="37">
        <v>3343.3833333333332</v>
      </c>
      <c r="J89" s="37">
        <v>3361.7666666666664</v>
      </c>
      <c r="K89" s="28">
        <v>3325</v>
      </c>
      <c r="L89" s="28">
        <v>3285</v>
      </c>
      <c r="M89" s="28">
        <v>0.80135999999999996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443.85</v>
      </c>
      <c r="D90" s="37">
        <v>446.2833333333333</v>
      </c>
      <c r="E90" s="37">
        <v>439.96666666666658</v>
      </c>
      <c r="F90" s="37">
        <v>436.08333333333326</v>
      </c>
      <c r="G90" s="37">
        <v>429.76666666666654</v>
      </c>
      <c r="H90" s="37">
        <v>450.16666666666663</v>
      </c>
      <c r="I90" s="37">
        <v>456.48333333333335</v>
      </c>
      <c r="J90" s="37">
        <v>460.36666666666667</v>
      </c>
      <c r="K90" s="28">
        <v>452.6</v>
      </c>
      <c r="L90" s="28">
        <v>442.4</v>
      </c>
      <c r="M90" s="28">
        <v>6.8059599999999998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746.5</v>
      </c>
      <c r="D91" s="37">
        <v>750.26666666666677</v>
      </c>
      <c r="E91" s="37">
        <v>735.63333333333355</v>
      </c>
      <c r="F91" s="37">
        <v>724.76666666666677</v>
      </c>
      <c r="G91" s="37">
        <v>710.13333333333355</v>
      </c>
      <c r="H91" s="37">
        <v>761.13333333333355</v>
      </c>
      <c r="I91" s="37">
        <v>775.76666666666677</v>
      </c>
      <c r="J91" s="37">
        <v>786.63333333333355</v>
      </c>
      <c r="K91" s="28">
        <v>764.9</v>
      </c>
      <c r="L91" s="28">
        <v>739.4</v>
      </c>
      <c r="M91" s="28">
        <v>18.726179999999999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497.8</v>
      </c>
      <c r="D92" s="37">
        <v>500.88333333333338</v>
      </c>
      <c r="E92" s="37">
        <v>490.76666666666677</v>
      </c>
      <c r="F92" s="37">
        <v>483.73333333333341</v>
      </c>
      <c r="G92" s="37">
        <v>473.61666666666679</v>
      </c>
      <c r="H92" s="37">
        <v>507.91666666666674</v>
      </c>
      <c r="I92" s="37">
        <v>518.03333333333342</v>
      </c>
      <c r="J92" s="37">
        <v>525.06666666666672</v>
      </c>
      <c r="K92" s="28">
        <v>511</v>
      </c>
      <c r="L92" s="28">
        <v>493.85</v>
      </c>
      <c r="M92" s="28">
        <v>5.2176999999999998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1596.4</v>
      </c>
      <c r="D93" s="37">
        <v>1581.8666666666668</v>
      </c>
      <c r="E93" s="37">
        <v>1559.5333333333335</v>
      </c>
      <c r="F93" s="37">
        <v>1522.6666666666667</v>
      </c>
      <c r="G93" s="37">
        <v>1500.3333333333335</v>
      </c>
      <c r="H93" s="37">
        <v>1618.7333333333336</v>
      </c>
      <c r="I93" s="37">
        <v>1641.0666666666666</v>
      </c>
      <c r="J93" s="37">
        <v>1677.9333333333336</v>
      </c>
      <c r="K93" s="28">
        <v>1604.2</v>
      </c>
      <c r="L93" s="28">
        <v>1545</v>
      </c>
      <c r="M93" s="28">
        <v>16.520399999999999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1619.85</v>
      </c>
      <c r="D94" s="37">
        <v>1629.5333333333335</v>
      </c>
      <c r="E94" s="37">
        <v>1602.3166666666671</v>
      </c>
      <c r="F94" s="37">
        <v>1584.7833333333335</v>
      </c>
      <c r="G94" s="37">
        <v>1557.5666666666671</v>
      </c>
      <c r="H94" s="37">
        <v>1647.0666666666671</v>
      </c>
      <c r="I94" s="37">
        <v>1674.2833333333338</v>
      </c>
      <c r="J94" s="37">
        <v>1691.8166666666671</v>
      </c>
      <c r="K94" s="28">
        <v>1656.75</v>
      </c>
      <c r="L94" s="28">
        <v>1612</v>
      </c>
      <c r="M94" s="28">
        <v>27.281980000000001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504.8</v>
      </c>
      <c r="D95" s="37">
        <v>506.7</v>
      </c>
      <c r="E95" s="37">
        <v>501.4</v>
      </c>
      <c r="F95" s="37">
        <v>498</v>
      </c>
      <c r="G95" s="37">
        <v>492.7</v>
      </c>
      <c r="H95" s="37">
        <v>510.09999999999997</v>
      </c>
      <c r="I95" s="37">
        <v>515.40000000000009</v>
      </c>
      <c r="J95" s="37">
        <v>518.79999999999995</v>
      </c>
      <c r="K95" s="28">
        <v>512</v>
      </c>
      <c r="L95" s="28">
        <v>503.3</v>
      </c>
      <c r="M95" s="28">
        <v>28.34291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260.64999999999998</v>
      </c>
      <c r="D96" s="37">
        <v>260.76666666666671</v>
      </c>
      <c r="E96" s="37">
        <v>256.98333333333341</v>
      </c>
      <c r="F96" s="37">
        <v>253.31666666666672</v>
      </c>
      <c r="G96" s="37">
        <v>249.53333333333342</v>
      </c>
      <c r="H96" s="37">
        <v>264.43333333333339</v>
      </c>
      <c r="I96" s="37">
        <v>268.2166666666667</v>
      </c>
      <c r="J96" s="37">
        <v>271.88333333333338</v>
      </c>
      <c r="K96" s="28">
        <v>264.55</v>
      </c>
      <c r="L96" s="28">
        <v>257.10000000000002</v>
      </c>
      <c r="M96" s="28">
        <v>17.790620000000001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1196.9000000000001</v>
      </c>
      <c r="D97" s="37">
        <v>1200.8999999999999</v>
      </c>
      <c r="E97" s="37">
        <v>1186.7999999999997</v>
      </c>
      <c r="F97" s="37">
        <v>1176.6999999999998</v>
      </c>
      <c r="G97" s="37">
        <v>1162.5999999999997</v>
      </c>
      <c r="H97" s="37">
        <v>1210.9999999999998</v>
      </c>
      <c r="I97" s="37">
        <v>1225.0999999999997</v>
      </c>
      <c r="J97" s="37">
        <v>1235.1999999999998</v>
      </c>
      <c r="K97" s="28">
        <v>1215</v>
      </c>
      <c r="L97" s="28">
        <v>1190.8</v>
      </c>
      <c r="M97" s="28">
        <v>69.877870000000001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2238</v>
      </c>
      <c r="D98" s="37">
        <v>2238.1666666666665</v>
      </c>
      <c r="E98" s="37">
        <v>2226.833333333333</v>
      </c>
      <c r="F98" s="37">
        <v>2215.6666666666665</v>
      </c>
      <c r="G98" s="37">
        <v>2204.333333333333</v>
      </c>
      <c r="H98" s="37">
        <v>2249.333333333333</v>
      </c>
      <c r="I98" s="37">
        <v>2260.6666666666661</v>
      </c>
      <c r="J98" s="37">
        <v>2271.833333333333</v>
      </c>
      <c r="K98" s="28">
        <v>2249.5</v>
      </c>
      <c r="L98" s="28">
        <v>2227</v>
      </c>
      <c r="M98" s="28">
        <v>3.7886199999999999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1480.05</v>
      </c>
      <c r="D99" s="37">
        <v>1480.1333333333332</v>
      </c>
      <c r="E99" s="37">
        <v>1470.4666666666665</v>
      </c>
      <c r="F99" s="37">
        <v>1460.8833333333332</v>
      </c>
      <c r="G99" s="37">
        <v>1451.2166666666665</v>
      </c>
      <c r="H99" s="37">
        <v>1489.7166666666665</v>
      </c>
      <c r="I99" s="37">
        <v>1499.3833333333334</v>
      </c>
      <c r="J99" s="37">
        <v>1508.9666666666665</v>
      </c>
      <c r="K99" s="28">
        <v>1489.8</v>
      </c>
      <c r="L99" s="28">
        <v>1470.55</v>
      </c>
      <c r="M99" s="28">
        <v>74.119770000000003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530.15</v>
      </c>
      <c r="D100" s="37">
        <v>527.85</v>
      </c>
      <c r="E100" s="37">
        <v>522.80000000000007</v>
      </c>
      <c r="F100" s="37">
        <v>515.45000000000005</v>
      </c>
      <c r="G100" s="37">
        <v>510.40000000000009</v>
      </c>
      <c r="H100" s="37">
        <v>535.20000000000005</v>
      </c>
      <c r="I100" s="37">
        <v>540.25</v>
      </c>
      <c r="J100" s="37">
        <v>547.6</v>
      </c>
      <c r="K100" s="28">
        <v>532.9</v>
      </c>
      <c r="L100" s="28">
        <v>520.5</v>
      </c>
      <c r="M100" s="28">
        <v>113.03982999999999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1147.0999999999999</v>
      </c>
      <c r="D101" s="37">
        <v>1155.9166666666667</v>
      </c>
      <c r="E101" s="37">
        <v>1134.8333333333335</v>
      </c>
      <c r="F101" s="37">
        <v>1122.5666666666668</v>
      </c>
      <c r="G101" s="37">
        <v>1101.4833333333336</v>
      </c>
      <c r="H101" s="37">
        <v>1168.1833333333334</v>
      </c>
      <c r="I101" s="37">
        <v>1189.2666666666669</v>
      </c>
      <c r="J101" s="37">
        <v>1201.5333333333333</v>
      </c>
      <c r="K101" s="28">
        <v>1177</v>
      </c>
      <c r="L101" s="28">
        <v>1143.6500000000001</v>
      </c>
      <c r="M101" s="28">
        <v>19.55444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2419.9</v>
      </c>
      <c r="D102" s="37">
        <v>2408.0499999999997</v>
      </c>
      <c r="E102" s="37">
        <v>2386.8499999999995</v>
      </c>
      <c r="F102" s="37">
        <v>2353.7999999999997</v>
      </c>
      <c r="G102" s="37">
        <v>2332.5999999999995</v>
      </c>
      <c r="H102" s="37">
        <v>2441.0999999999995</v>
      </c>
      <c r="I102" s="37">
        <v>2462.2999999999993</v>
      </c>
      <c r="J102" s="37">
        <v>2495.3499999999995</v>
      </c>
      <c r="K102" s="28">
        <v>2429.25</v>
      </c>
      <c r="L102" s="28">
        <v>2375</v>
      </c>
      <c r="M102" s="28">
        <v>7.8175699999999999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576.79999999999995</v>
      </c>
      <c r="D103" s="37">
        <v>578.34999999999991</v>
      </c>
      <c r="E103" s="37">
        <v>572.29999999999984</v>
      </c>
      <c r="F103" s="37">
        <v>567.79999999999995</v>
      </c>
      <c r="G103" s="37">
        <v>561.74999999999989</v>
      </c>
      <c r="H103" s="37">
        <v>582.8499999999998</v>
      </c>
      <c r="I103" s="37">
        <v>588.9</v>
      </c>
      <c r="J103" s="37">
        <v>593.39999999999975</v>
      </c>
      <c r="K103" s="28">
        <v>584.4</v>
      </c>
      <c r="L103" s="28">
        <v>573.85</v>
      </c>
      <c r="M103" s="28">
        <v>115.81453999999999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1445.8</v>
      </c>
      <c r="D104" s="37">
        <v>1458.2666666666667</v>
      </c>
      <c r="E104" s="37">
        <v>1422.5333333333333</v>
      </c>
      <c r="F104" s="37">
        <v>1399.2666666666667</v>
      </c>
      <c r="G104" s="37">
        <v>1363.5333333333333</v>
      </c>
      <c r="H104" s="37">
        <v>1481.5333333333333</v>
      </c>
      <c r="I104" s="37">
        <v>1517.2666666666664</v>
      </c>
      <c r="J104" s="37">
        <v>1540.5333333333333</v>
      </c>
      <c r="K104" s="28">
        <v>1494</v>
      </c>
      <c r="L104" s="28">
        <v>1435</v>
      </c>
      <c r="M104" s="28">
        <v>12.22533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117.5</v>
      </c>
      <c r="D105" s="37">
        <v>117.53333333333335</v>
      </c>
      <c r="E105" s="37">
        <v>116.06666666666669</v>
      </c>
      <c r="F105" s="37">
        <v>114.63333333333334</v>
      </c>
      <c r="G105" s="37">
        <v>113.16666666666669</v>
      </c>
      <c r="H105" s="37">
        <v>118.9666666666667</v>
      </c>
      <c r="I105" s="37">
        <v>120.43333333333337</v>
      </c>
      <c r="J105" s="37">
        <v>121.8666666666667</v>
      </c>
      <c r="K105" s="28">
        <v>119</v>
      </c>
      <c r="L105" s="28">
        <v>116.1</v>
      </c>
      <c r="M105" s="28">
        <v>60.124850000000002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281.45</v>
      </c>
      <c r="D106" s="37">
        <v>280.5</v>
      </c>
      <c r="E106" s="37">
        <v>277.75</v>
      </c>
      <c r="F106" s="37">
        <v>274.05</v>
      </c>
      <c r="G106" s="37">
        <v>271.3</v>
      </c>
      <c r="H106" s="37">
        <v>284.2</v>
      </c>
      <c r="I106" s="37">
        <v>286.95</v>
      </c>
      <c r="J106" s="37">
        <v>290.64999999999998</v>
      </c>
      <c r="K106" s="28">
        <v>283.25</v>
      </c>
      <c r="L106" s="28">
        <v>276.8</v>
      </c>
      <c r="M106" s="28">
        <v>58.061579999999999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2102.0500000000002</v>
      </c>
      <c r="D107" s="37">
        <v>2100.3666666666668</v>
      </c>
      <c r="E107" s="37">
        <v>2084.0333333333338</v>
      </c>
      <c r="F107" s="37">
        <v>2066.0166666666669</v>
      </c>
      <c r="G107" s="37">
        <v>2049.6833333333338</v>
      </c>
      <c r="H107" s="37">
        <v>2118.3833333333337</v>
      </c>
      <c r="I107" s="37">
        <v>2134.7166666666667</v>
      </c>
      <c r="J107" s="37">
        <v>2152.7333333333336</v>
      </c>
      <c r="K107" s="28">
        <v>2116.6999999999998</v>
      </c>
      <c r="L107" s="28">
        <v>2082.35</v>
      </c>
      <c r="M107" s="28">
        <v>29.95889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310.05</v>
      </c>
      <c r="D108" s="37">
        <v>311.35000000000002</v>
      </c>
      <c r="E108" s="37">
        <v>307.80000000000007</v>
      </c>
      <c r="F108" s="37">
        <v>305.55000000000007</v>
      </c>
      <c r="G108" s="37">
        <v>302.00000000000011</v>
      </c>
      <c r="H108" s="37">
        <v>313.60000000000002</v>
      </c>
      <c r="I108" s="37">
        <v>317.14999999999998</v>
      </c>
      <c r="J108" s="37">
        <v>319.39999999999998</v>
      </c>
      <c r="K108" s="28">
        <v>314.89999999999998</v>
      </c>
      <c r="L108" s="28">
        <v>309.10000000000002</v>
      </c>
      <c r="M108" s="28">
        <v>12.97589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2415.25</v>
      </c>
      <c r="D109" s="37">
        <v>2395.0166666666669</v>
      </c>
      <c r="E109" s="37">
        <v>2366.2333333333336</v>
      </c>
      <c r="F109" s="37">
        <v>2317.2166666666667</v>
      </c>
      <c r="G109" s="37">
        <v>2288.4333333333334</v>
      </c>
      <c r="H109" s="37">
        <v>2444.0333333333338</v>
      </c>
      <c r="I109" s="37">
        <v>2472.8166666666675</v>
      </c>
      <c r="J109" s="37">
        <v>2521.8333333333339</v>
      </c>
      <c r="K109" s="28">
        <v>2423.8000000000002</v>
      </c>
      <c r="L109" s="28">
        <v>2346</v>
      </c>
      <c r="M109" s="28">
        <v>66.642769999999999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720.1</v>
      </c>
      <c r="D110" s="37">
        <v>720.43333333333339</v>
      </c>
      <c r="E110" s="37">
        <v>715.86666666666679</v>
      </c>
      <c r="F110" s="37">
        <v>711.63333333333344</v>
      </c>
      <c r="G110" s="37">
        <v>707.06666666666683</v>
      </c>
      <c r="H110" s="37">
        <v>724.66666666666674</v>
      </c>
      <c r="I110" s="37">
        <v>729.23333333333335</v>
      </c>
      <c r="J110" s="37">
        <v>733.4666666666667</v>
      </c>
      <c r="K110" s="28">
        <v>725</v>
      </c>
      <c r="L110" s="28">
        <v>716.2</v>
      </c>
      <c r="M110" s="28">
        <v>183.29844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1269.4000000000001</v>
      </c>
      <c r="D111" s="37">
        <v>1252.6833333333334</v>
      </c>
      <c r="E111" s="37">
        <v>1231.1166666666668</v>
      </c>
      <c r="F111" s="37">
        <v>1192.8333333333335</v>
      </c>
      <c r="G111" s="37">
        <v>1171.2666666666669</v>
      </c>
      <c r="H111" s="37">
        <v>1290.9666666666667</v>
      </c>
      <c r="I111" s="37">
        <v>1312.5333333333333</v>
      </c>
      <c r="J111" s="37">
        <v>1350.8166666666666</v>
      </c>
      <c r="K111" s="28">
        <v>1274.25</v>
      </c>
      <c r="L111" s="28">
        <v>1214.4000000000001</v>
      </c>
      <c r="M111" s="28">
        <v>15.20083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492.3</v>
      </c>
      <c r="D112" s="37">
        <v>485.95</v>
      </c>
      <c r="E112" s="37">
        <v>476.95</v>
      </c>
      <c r="F112" s="37">
        <v>461.6</v>
      </c>
      <c r="G112" s="37">
        <v>452.6</v>
      </c>
      <c r="H112" s="37">
        <v>501.29999999999995</v>
      </c>
      <c r="I112" s="37">
        <v>510.29999999999995</v>
      </c>
      <c r="J112" s="37">
        <v>525.64999999999986</v>
      </c>
      <c r="K112" s="28">
        <v>494.95</v>
      </c>
      <c r="L112" s="28">
        <v>470.6</v>
      </c>
      <c r="M112" s="28">
        <v>27.25253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625.9</v>
      </c>
      <c r="D113" s="37">
        <v>625.9666666666667</v>
      </c>
      <c r="E113" s="37">
        <v>608.93333333333339</v>
      </c>
      <c r="F113" s="37">
        <v>591.9666666666667</v>
      </c>
      <c r="G113" s="37">
        <v>574.93333333333339</v>
      </c>
      <c r="H113" s="37">
        <v>642.93333333333339</v>
      </c>
      <c r="I113" s="37">
        <v>659.9666666666667</v>
      </c>
      <c r="J113" s="37">
        <v>676.93333333333339</v>
      </c>
      <c r="K113" s="28">
        <v>643</v>
      </c>
      <c r="L113" s="28">
        <v>609</v>
      </c>
      <c r="M113" s="28">
        <v>8.4722500000000007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42.7</v>
      </c>
      <c r="D114" s="37">
        <v>42.70000000000001</v>
      </c>
      <c r="E114" s="37">
        <v>42.450000000000017</v>
      </c>
      <c r="F114" s="37">
        <v>42.20000000000001</v>
      </c>
      <c r="G114" s="37">
        <v>41.950000000000017</v>
      </c>
      <c r="H114" s="37">
        <v>42.950000000000017</v>
      </c>
      <c r="I114" s="37">
        <v>43.2</v>
      </c>
      <c r="J114" s="37">
        <v>43.450000000000017</v>
      </c>
      <c r="K114" s="28">
        <v>42.95</v>
      </c>
      <c r="L114" s="28">
        <v>42.45</v>
      </c>
      <c r="M114" s="28">
        <v>295.52260999999999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244.9</v>
      </c>
      <c r="D115" s="37">
        <v>244.33333333333334</v>
      </c>
      <c r="E115" s="37">
        <v>243.26666666666668</v>
      </c>
      <c r="F115" s="37">
        <v>241.63333333333333</v>
      </c>
      <c r="G115" s="37">
        <v>240.56666666666666</v>
      </c>
      <c r="H115" s="37">
        <v>245.9666666666667</v>
      </c>
      <c r="I115" s="37">
        <v>247.03333333333336</v>
      </c>
      <c r="J115" s="37">
        <v>248.66666666666671</v>
      </c>
      <c r="K115" s="28">
        <v>245.4</v>
      </c>
      <c r="L115" s="28">
        <v>242.7</v>
      </c>
      <c r="M115" s="28">
        <v>342.23739999999998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4494.6000000000004</v>
      </c>
      <c r="D116" s="37">
        <v>4524.9000000000005</v>
      </c>
      <c r="E116" s="37">
        <v>4434.8000000000011</v>
      </c>
      <c r="F116" s="37">
        <v>4375.0000000000009</v>
      </c>
      <c r="G116" s="37">
        <v>4284.9000000000015</v>
      </c>
      <c r="H116" s="37">
        <v>4584.7000000000007</v>
      </c>
      <c r="I116" s="37">
        <v>4674.8000000000011</v>
      </c>
      <c r="J116" s="37">
        <v>4734.6000000000004</v>
      </c>
      <c r="K116" s="28">
        <v>4615</v>
      </c>
      <c r="L116" s="28">
        <v>4465.1000000000004</v>
      </c>
      <c r="M116" s="28">
        <v>1.41303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156.55000000000001</v>
      </c>
      <c r="D117" s="37">
        <v>155.51666666666668</v>
      </c>
      <c r="E117" s="37">
        <v>154.03333333333336</v>
      </c>
      <c r="F117" s="37">
        <v>151.51666666666668</v>
      </c>
      <c r="G117" s="37">
        <v>150.03333333333336</v>
      </c>
      <c r="H117" s="37">
        <v>158.03333333333336</v>
      </c>
      <c r="I117" s="37">
        <v>159.51666666666665</v>
      </c>
      <c r="J117" s="37">
        <v>162.03333333333336</v>
      </c>
      <c r="K117" s="28">
        <v>157</v>
      </c>
      <c r="L117" s="28">
        <v>153</v>
      </c>
      <c r="M117" s="28">
        <v>34.76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208.5</v>
      </c>
      <c r="D118" s="37">
        <v>210.46666666666667</v>
      </c>
      <c r="E118" s="37">
        <v>205.93333333333334</v>
      </c>
      <c r="F118" s="37">
        <v>203.36666666666667</v>
      </c>
      <c r="G118" s="37">
        <v>198.83333333333334</v>
      </c>
      <c r="H118" s="37">
        <v>213.03333333333333</v>
      </c>
      <c r="I118" s="37">
        <v>217.56666666666669</v>
      </c>
      <c r="J118" s="37">
        <v>220.13333333333333</v>
      </c>
      <c r="K118" s="28">
        <v>215</v>
      </c>
      <c r="L118" s="28">
        <v>207.9</v>
      </c>
      <c r="M118" s="28">
        <v>43.007820000000002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121.35</v>
      </c>
      <c r="D119" s="37">
        <v>121.45</v>
      </c>
      <c r="E119" s="37">
        <v>120</v>
      </c>
      <c r="F119" s="37">
        <v>118.64999999999999</v>
      </c>
      <c r="G119" s="37">
        <v>117.19999999999999</v>
      </c>
      <c r="H119" s="37">
        <v>122.80000000000001</v>
      </c>
      <c r="I119" s="37">
        <v>124.25000000000003</v>
      </c>
      <c r="J119" s="37">
        <v>125.60000000000002</v>
      </c>
      <c r="K119" s="28">
        <v>122.9</v>
      </c>
      <c r="L119" s="28">
        <v>120.1</v>
      </c>
      <c r="M119" s="28">
        <v>278.00074000000001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770.45</v>
      </c>
      <c r="D120" s="37">
        <v>772.40000000000009</v>
      </c>
      <c r="E120" s="37">
        <v>765.20000000000016</v>
      </c>
      <c r="F120" s="37">
        <v>759.95</v>
      </c>
      <c r="G120" s="37">
        <v>752.75000000000011</v>
      </c>
      <c r="H120" s="37">
        <v>777.6500000000002</v>
      </c>
      <c r="I120" s="37">
        <v>784.85</v>
      </c>
      <c r="J120" s="37">
        <v>790.10000000000025</v>
      </c>
      <c r="K120" s="28">
        <v>779.6</v>
      </c>
      <c r="L120" s="28">
        <v>767.15</v>
      </c>
      <c r="M120" s="28">
        <v>24.713809999999999</v>
      </c>
      <c r="N120" s="1"/>
      <c r="O120" s="1"/>
    </row>
    <row r="121" spans="1:15" ht="12.75" customHeight="1">
      <c r="A121" s="53">
        <v>112</v>
      </c>
      <c r="B121" s="28" t="s">
        <v>828</v>
      </c>
      <c r="C121" s="28">
        <v>22.85</v>
      </c>
      <c r="D121" s="37">
        <v>22.716666666666669</v>
      </c>
      <c r="E121" s="37">
        <v>22.233333333333338</v>
      </c>
      <c r="F121" s="37">
        <v>21.616666666666671</v>
      </c>
      <c r="G121" s="37">
        <v>21.13333333333334</v>
      </c>
      <c r="H121" s="37">
        <v>23.333333333333336</v>
      </c>
      <c r="I121" s="37">
        <v>23.81666666666667</v>
      </c>
      <c r="J121" s="37">
        <v>24.433333333333334</v>
      </c>
      <c r="K121" s="28">
        <v>23.2</v>
      </c>
      <c r="L121" s="28">
        <v>22.1</v>
      </c>
      <c r="M121" s="28">
        <v>151.92733999999999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391.95</v>
      </c>
      <c r="D122" s="37">
        <v>393.58333333333331</v>
      </c>
      <c r="E122" s="37">
        <v>389.31666666666661</v>
      </c>
      <c r="F122" s="37">
        <v>386.68333333333328</v>
      </c>
      <c r="G122" s="37">
        <v>382.41666666666657</v>
      </c>
      <c r="H122" s="37">
        <v>396.21666666666664</v>
      </c>
      <c r="I122" s="37">
        <v>400.48333333333341</v>
      </c>
      <c r="J122" s="37">
        <v>403.11666666666667</v>
      </c>
      <c r="K122" s="28">
        <v>397.85</v>
      </c>
      <c r="L122" s="28">
        <v>390.95</v>
      </c>
      <c r="M122" s="28">
        <v>30.372789999999998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214.7</v>
      </c>
      <c r="D123" s="37">
        <v>215.51666666666665</v>
      </c>
      <c r="E123" s="37">
        <v>212.6333333333333</v>
      </c>
      <c r="F123" s="37">
        <v>210.56666666666663</v>
      </c>
      <c r="G123" s="37">
        <v>207.68333333333328</v>
      </c>
      <c r="H123" s="37">
        <v>217.58333333333331</v>
      </c>
      <c r="I123" s="37">
        <v>220.46666666666664</v>
      </c>
      <c r="J123" s="37">
        <v>222.53333333333333</v>
      </c>
      <c r="K123" s="28">
        <v>218.4</v>
      </c>
      <c r="L123" s="28">
        <v>213.45</v>
      </c>
      <c r="M123" s="28">
        <v>50.381900000000002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932.45</v>
      </c>
      <c r="D124" s="37">
        <v>937.16666666666663</v>
      </c>
      <c r="E124" s="37">
        <v>924.83333333333326</v>
      </c>
      <c r="F124" s="37">
        <v>917.21666666666658</v>
      </c>
      <c r="G124" s="37">
        <v>904.88333333333321</v>
      </c>
      <c r="H124" s="37">
        <v>944.7833333333333</v>
      </c>
      <c r="I124" s="37">
        <v>957.11666666666656</v>
      </c>
      <c r="J124" s="37">
        <v>964.73333333333335</v>
      </c>
      <c r="K124" s="28">
        <v>949.5</v>
      </c>
      <c r="L124" s="28">
        <v>929.55</v>
      </c>
      <c r="M124" s="28">
        <v>44.922460000000001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4578.6499999999996</v>
      </c>
      <c r="D125" s="37">
        <v>4590.55</v>
      </c>
      <c r="E125" s="37">
        <v>4486.1000000000004</v>
      </c>
      <c r="F125" s="37">
        <v>4393.55</v>
      </c>
      <c r="G125" s="37">
        <v>4289.1000000000004</v>
      </c>
      <c r="H125" s="37">
        <v>4683.1000000000004</v>
      </c>
      <c r="I125" s="37">
        <v>4787.5499999999993</v>
      </c>
      <c r="J125" s="37">
        <v>4880.1000000000004</v>
      </c>
      <c r="K125" s="28">
        <v>4695</v>
      </c>
      <c r="L125" s="28">
        <v>4498</v>
      </c>
      <c r="M125" s="28">
        <v>10.05292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1854.6</v>
      </c>
      <c r="D126" s="37">
        <v>1870.3166666666666</v>
      </c>
      <c r="E126" s="37">
        <v>1817.3333333333333</v>
      </c>
      <c r="F126" s="37">
        <v>1780.0666666666666</v>
      </c>
      <c r="G126" s="37">
        <v>1727.0833333333333</v>
      </c>
      <c r="H126" s="37">
        <v>1907.5833333333333</v>
      </c>
      <c r="I126" s="37">
        <v>1960.5666666666668</v>
      </c>
      <c r="J126" s="37">
        <v>1997.8333333333333</v>
      </c>
      <c r="K126" s="28">
        <v>1923.3</v>
      </c>
      <c r="L126" s="28">
        <v>1833.05</v>
      </c>
      <c r="M126" s="28">
        <v>177.31459000000001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1897.05</v>
      </c>
      <c r="D127" s="37">
        <v>1908.0333333333335</v>
      </c>
      <c r="E127" s="37">
        <v>1872.0666666666671</v>
      </c>
      <c r="F127" s="37">
        <v>1847.0833333333335</v>
      </c>
      <c r="G127" s="37">
        <v>1811.116666666667</v>
      </c>
      <c r="H127" s="37">
        <v>1933.0166666666671</v>
      </c>
      <c r="I127" s="37">
        <v>1968.9833333333338</v>
      </c>
      <c r="J127" s="37">
        <v>1993.9666666666672</v>
      </c>
      <c r="K127" s="28">
        <v>1944</v>
      </c>
      <c r="L127" s="28">
        <v>1883.05</v>
      </c>
      <c r="M127" s="28">
        <v>12.956770000000001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1033.7</v>
      </c>
      <c r="D128" s="37">
        <v>1023.2833333333333</v>
      </c>
      <c r="E128" s="37">
        <v>1008.7666666666667</v>
      </c>
      <c r="F128" s="37">
        <v>983.83333333333337</v>
      </c>
      <c r="G128" s="37">
        <v>969.31666666666672</v>
      </c>
      <c r="H128" s="37">
        <v>1048.2166666666667</v>
      </c>
      <c r="I128" s="37">
        <v>1062.7333333333331</v>
      </c>
      <c r="J128" s="37">
        <v>1087.6666666666665</v>
      </c>
      <c r="K128" s="28">
        <v>1037.8</v>
      </c>
      <c r="L128" s="28">
        <v>998.35</v>
      </c>
      <c r="M128" s="28">
        <v>10.915050000000001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298.7</v>
      </c>
      <c r="D129" s="37">
        <v>302.95</v>
      </c>
      <c r="E129" s="37">
        <v>288.89999999999998</v>
      </c>
      <c r="F129" s="37">
        <v>279.09999999999997</v>
      </c>
      <c r="G129" s="37">
        <v>265.04999999999995</v>
      </c>
      <c r="H129" s="37">
        <v>312.75</v>
      </c>
      <c r="I129" s="37">
        <v>326.80000000000007</v>
      </c>
      <c r="J129" s="37">
        <v>336.6</v>
      </c>
      <c r="K129" s="28">
        <v>317</v>
      </c>
      <c r="L129" s="28">
        <v>293.14999999999998</v>
      </c>
      <c r="M129" s="28">
        <v>5.1429600000000004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685.1</v>
      </c>
      <c r="D130" s="37">
        <v>679.4666666666667</v>
      </c>
      <c r="E130" s="37">
        <v>665.98333333333335</v>
      </c>
      <c r="F130" s="37">
        <v>646.86666666666667</v>
      </c>
      <c r="G130" s="37">
        <v>633.38333333333333</v>
      </c>
      <c r="H130" s="37">
        <v>698.58333333333337</v>
      </c>
      <c r="I130" s="37">
        <v>712.06666666666672</v>
      </c>
      <c r="J130" s="37">
        <v>731.18333333333339</v>
      </c>
      <c r="K130" s="28">
        <v>692.95</v>
      </c>
      <c r="L130" s="28">
        <v>660.35</v>
      </c>
      <c r="M130" s="28">
        <v>99.918239999999997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477.15</v>
      </c>
      <c r="D131" s="37">
        <v>477.91666666666669</v>
      </c>
      <c r="E131" s="37">
        <v>469.23333333333335</v>
      </c>
      <c r="F131" s="37">
        <v>461.31666666666666</v>
      </c>
      <c r="G131" s="37">
        <v>452.63333333333333</v>
      </c>
      <c r="H131" s="37">
        <v>485.83333333333337</v>
      </c>
      <c r="I131" s="37">
        <v>494.51666666666665</v>
      </c>
      <c r="J131" s="37">
        <v>502.43333333333339</v>
      </c>
      <c r="K131" s="28">
        <v>486.6</v>
      </c>
      <c r="L131" s="28">
        <v>470</v>
      </c>
      <c r="M131" s="28">
        <v>79.378540000000001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2560.85</v>
      </c>
      <c r="D132" s="37">
        <v>2575.4166666666665</v>
      </c>
      <c r="E132" s="37">
        <v>2536.4333333333329</v>
      </c>
      <c r="F132" s="37">
        <v>2512.0166666666664</v>
      </c>
      <c r="G132" s="37">
        <v>2473.0333333333328</v>
      </c>
      <c r="H132" s="37">
        <v>2599.833333333333</v>
      </c>
      <c r="I132" s="37">
        <v>2638.8166666666666</v>
      </c>
      <c r="J132" s="37">
        <v>2663.2333333333331</v>
      </c>
      <c r="K132" s="28">
        <v>2614.4</v>
      </c>
      <c r="L132" s="28">
        <v>2551</v>
      </c>
      <c r="M132" s="28">
        <v>19.056439999999998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1820</v>
      </c>
      <c r="D133" s="37">
        <v>1810.05</v>
      </c>
      <c r="E133" s="37">
        <v>1792.5</v>
      </c>
      <c r="F133" s="37">
        <v>1765</v>
      </c>
      <c r="G133" s="37">
        <v>1747.45</v>
      </c>
      <c r="H133" s="37">
        <v>1837.55</v>
      </c>
      <c r="I133" s="37">
        <v>1855.0999999999997</v>
      </c>
      <c r="J133" s="37">
        <v>1882.6</v>
      </c>
      <c r="K133" s="28">
        <v>1827.6</v>
      </c>
      <c r="L133" s="28">
        <v>1782.55</v>
      </c>
      <c r="M133" s="28">
        <v>33.590069999999997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71.349999999999994</v>
      </c>
      <c r="D134" s="37">
        <v>70.083333333333329</v>
      </c>
      <c r="E134" s="37">
        <v>68.36666666666666</v>
      </c>
      <c r="F134" s="37">
        <v>65.383333333333326</v>
      </c>
      <c r="G134" s="37">
        <v>63.666666666666657</v>
      </c>
      <c r="H134" s="37">
        <v>73.066666666666663</v>
      </c>
      <c r="I134" s="37">
        <v>74.783333333333331</v>
      </c>
      <c r="J134" s="37">
        <v>77.766666666666666</v>
      </c>
      <c r="K134" s="28">
        <v>71.8</v>
      </c>
      <c r="L134" s="28">
        <v>67.099999999999994</v>
      </c>
      <c r="M134" s="28">
        <v>217.14937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4732.8500000000004</v>
      </c>
      <c r="D135" s="37">
        <v>4757.2833333333338</v>
      </c>
      <c r="E135" s="37">
        <v>4690.5666666666675</v>
      </c>
      <c r="F135" s="37">
        <v>4648.2833333333338</v>
      </c>
      <c r="G135" s="37">
        <v>4581.5666666666675</v>
      </c>
      <c r="H135" s="37">
        <v>4799.5666666666675</v>
      </c>
      <c r="I135" s="37">
        <v>4866.2833333333328</v>
      </c>
      <c r="J135" s="37">
        <v>4908.5666666666675</v>
      </c>
      <c r="K135" s="28">
        <v>4824</v>
      </c>
      <c r="L135" s="28">
        <v>4715</v>
      </c>
      <c r="M135" s="28">
        <v>3.7247400000000002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364.85</v>
      </c>
      <c r="D136" s="37">
        <v>365.15000000000003</v>
      </c>
      <c r="E136" s="37">
        <v>363.20000000000005</v>
      </c>
      <c r="F136" s="37">
        <v>361.55</v>
      </c>
      <c r="G136" s="37">
        <v>359.6</v>
      </c>
      <c r="H136" s="37">
        <v>366.80000000000007</v>
      </c>
      <c r="I136" s="37">
        <v>368.75</v>
      </c>
      <c r="J136" s="37">
        <v>370.40000000000009</v>
      </c>
      <c r="K136" s="28">
        <v>367.1</v>
      </c>
      <c r="L136" s="28">
        <v>363.5</v>
      </c>
      <c r="M136" s="28">
        <v>21.232669999999999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6113.85</v>
      </c>
      <c r="D137" s="37">
        <v>6114.2833333333328</v>
      </c>
      <c r="E137" s="37">
        <v>6029.5666666666657</v>
      </c>
      <c r="F137" s="37">
        <v>5945.2833333333328</v>
      </c>
      <c r="G137" s="37">
        <v>5860.5666666666657</v>
      </c>
      <c r="H137" s="37">
        <v>6198.5666666666657</v>
      </c>
      <c r="I137" s="37">
        <v>6283.2833333333328</v>
      </c>
      <c r="J137" s="37">
        <v>6367.5666666666657</v>
      </c>
      <c r="K137" s="28">
        <v>6199</v>
      </c>
      <c r="L137" s="28">
        <v>6030</v>
      </c>
      <c r="M137" s="28">
        <v>6.5102200000000003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1787.9</v>
      </c>
      <c r="D138" s="37">
        <v>1786.9833333333333</v>
      </c>
      <c r="E138" s="37">
        <v>1769.3666666666668</v>
      </c>
      <c r="F138" s="37">
        <v>1750.8333333333335</v>
      </c>
      <c r="G138" s="37">
        <v>1733.2166666666669</v>
      </c>
      <c r="H138" s="37">
        <v>1805.5166666666667</v>
      </c>
      <c r="I138" s="37">
        <v>1823.133333333333</v>
      </c>
      <c r="J138" s="37">
        <v>1841.6666666666665</v>
      </c>
      <c r="K138" s="28">
        <v>1804.6</v>
      </c>
      <c r="L138" s="28">
        <v>1768.45</v>
      </c>
      <c r="M138" s="28">
        <v>33.830359999999999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581.04999999999995</v>
      </c>
      <c r="D139" s="37">
        <v>579.86666666666667</v>
      </c>
      <c r="E139" s="37">
        <v>574.0333333333333</v>
      </c>
      <c r="F139" s="37">
        <v>567.01666666666665</v>
      </c>
      <c r="G139" s="37">
        <v>561.18333333333328</v>
      </c>
      <c r="H139" s="37">
        <v>586.88333333333333</v>
      </c>
      <c r="I139" s="37">
        <v>592.71666666666658</v>
      </c>
      <c r="J139" s="37">
        <v>599.73333333333335</v>
      </c>
      <c r="K139" s="28">
        <v>585.70000000000005</v>
      </c>
      <c r="L139" s="28">
        <v>572.85</v>
      </c>
      <c r="M139" s="28">
        <v>21.35595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765.35</v>
      </c>
      <c r="D140" s="37">
        <v>762.48333333333323</v>
      </c>
      <c r="E140" s="37">
        <v>753.86666666666645</v>
      </c>
      <c r="F140" s="37">
        <v>742.38333333333321</v>
      </c>
      <c r="G140" s="37">
        <v>733.76666666666642</v>
      </c>
      <c r="H140" s="37">
        <v>773.96666666666647</v>
      </c>
      <c r="I140" s="37">
        <v>782.58333333333326</v>
      </c>
      <c r="J140" s="37">
        <v>794.06666666666649</v>
      </c>
      <c r="K140" s="28">
        <v>771.1</v>
      </c>
      <c r="L140" s="28">
        <v>751</v>
      </c>
      <c r="M140" s="28">
        <v>14.88416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68957.8</v>
      </c>
      <c r="D141" s="37">
        <v>69115.633333333331</v>
      </c>
      <c r="E141" s="37">
        <v>68342.266666666663</v>
      </c>
      <c r="F141" s="37">
        <v>67726.733333333337</v>
      </c>
      <c r="G141" s="37">
        <v>66953.366666666669</v>
      </c>
      <c r="H141" s="37">
        <v>69731.166666666657</v>
      </c>
      <c r="I141" s="37">
        <v>70504.533333333326</v>
      </c>
      <c r="J141" s="37">
        <v>71120.066666666651</v>
      </c>
      <c r="K141" s="28">
        <v>69889</v>
      </c>
      <c r="L141" s="28">
        <v>68500.100000000006</v>
      </c>
      <c r="M141" s="28">
        <v>0.14904999999999999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768.55</v>
      </c>
      <c r="D142" s="37">
        <v>772.78333333333342</v>
      </c>
      <c r="E142" s="37">
        <v>762.71666666666681</v>
      </c>
      <c r="F142" s="37">
        <v>756.88333333333344</v>
      </c>
      <c r="G142" s="37">
        <v>746.81666666666683</v>
      </c>
      <c r="H142" s="37">
        <v>778.61666666666679</v>
      </c>
      <c r="I142" s="37">
        <v>788.68333333333339</v>
      </c>
      <c r="J142" s="37">
        <v>794.51666666666677</v>
      </c>
      <c r="K142" s="28">
        <v>782.85</v>
      </c>
      <c r="L142" s="28">
        <v>766.95</v>
      </c>
      <c r="M142" s="28">
        <v>5.1835500000000003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158</v>
      </c>
      <c r="D143" s="37">
        <v>157.01666666666665</v>
      </c>
      <c r="E143" s="37">
        <v>155.33333333333331</v>
      </c>
      <c r="F143" s="37">
        <v>152.66666666666666</v>
      </c>
      <c r="G143" s="37">
        <v>150.98333333333332</v>
      </c>
      <c r="H143" s="37">
        <v>159.68333333333331</v>
      </c>
      <c r="I143" s="37">
        <v>161.36666666666665</v>
      </c>
      <c r="J143" s="37">
        <v>164.0333333333333</v>
      </c>
      <c r="K143" s="28">
        <v>158.69999999999999</v>
      </c>
      <c r="L143" s="28">
        <v>154.35</v>
      </c>
      <c r="M143" s="28">
        <v>50.042700000000004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794.4</v>
      </c>
      <c r="D144" s="37">
        <v>790.43333333333339</v>
      </c>
      <c r="E144" s="37">
        <v>780.96666666666681</v>
      </c>
      <c r="F144" s="37">
        <v>767.53333333333342</v>
      </c>
      <c r="G144" s="37">
        <v>758.06666666666683</v>
      </c>
      <c r="H144" s="37">
        <v>803.86666666666679</v>
      </c>
      <c r="I144" s="37">
        <v>813.33333333333348</v>
      </c>
      <c r="J144" s="37">
        <v>826.76666666666677</v>
      </c>
      <c r="K144" s="28">
        <v>799.9</v>
      </c>
      <c r="L144" s="28">
        <v>777</v>
      </c>
      <c r="M144" s="28">
        <v>37.87641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118.2</v>
      </c>
      <c r="D145" s="37">
        <v>118.86666666666667</v>
      </c>
      <c r="E145" s="37">
        <v>117.23333333333335</v>
      </c>
      <c r="F145" s="37">
        <v>116.26666666666668</v>
      </c>
      <c r="G145" s="37">
        <v>114.63333333333335</v>
      </c>
      <c r="H145" s="37">
        <v>119.83333333333334</v>
      </c>
      <c r="I145" s="37">
        <v>121.46666666666667</v>
      </c>
      <c r="J145" s="37">
        <v>122.43333333333334</v>
      </c>
      <c r="K145" s="28">
        <v>120.5</v>
      </c>
      <c r="L145" s="28">
        <v>117.9</v>
      </c>
      <c r="M145" s="28">
        <v>62.516060000000003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524.1</v>
      </c>
      <c r="D146" s="37">
        <v>525.86666666666667</v>
      </c>
      <c r="E146" s="37">
        <v>516.73333333333335</v>
      </c>
      <c r="F146" s="37">
        <v>509.36666666666667</v>
      </c>
      <c r="G146" s="37">
        <v>500.23333333333335</v>
      </c>
      <c r="H146" s="37">
        <v>533.23333333333335</v>
      </c>
      <c r="I146" s="37">
        <v>542.36666666666679</v>
      </c>
      <c r="J146" s="37">
        <v>549.73333333333335</v>
      </c>
      <c r="K146" s="28">
        <v>535</v>
      </c>
      <c r="L146" s="28">
        <v>518.5</v>
      </c>
      <c r="M146" s="28">
        <v>20.709810000000001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7693</v>
      </c>
      <c r="D147" s="37">
        <v>7654.9833333333336</v>
      </c>
      <c r="E147" s="37">
        <v>7568.0166666666673</v>
      </c>
      <c r="F147" s="37">
        <v>7443.0333333333338</v>
      </c>
      <c r="G147" s="37">
        <v>7356.0666666666675</v>
      </c>
      <c r="H147" s="37">
        <v>7779.9666666666672</v>
      </c>
      <c r="I147" s="37">
        <v>7866.9333333333343</v>
      </c>
      <c r="J147" s="37">
        <v>7991.916666666667</v>
      </c>
      <c r="K147" s="28">
        <v>7741.95</v>
      </c>
      <c r="L147" s="28">
        <v>7530</v>
      </c>
      <c r="M147" s="28">
        <v>11.332710000000001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805.1</v>
      </c>
      <c r="D148" s="37">
        <v>802.26666666666677</v>
      </c>
      <c r="E148" s="37">
        <v>790.03333333333353</v>
      </c>
      <c r="F148" s="37">
        <v>774.96666666666681</v>
      </c>
      <c r="G148" s="37">
        <v>762.73333333333358</v>
      </c>
      <c r="H148" s="37">
        <v>817.33333333333348</v>
      </c>
      <c r="I148" s="37">
        <v>829.56666666666683</v>
      </c>
      <c r="J148" s="37">
        <v>844.63333333333344</v>
      </c>
      <c r="K148" s="28">
        <v>814.5</v>
      </c>
      <c r="L148" s="28">
        <v>787.2</v>
      </c>
      <c r="M148" s="28">
        <v>9.90944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3986.85</v>
      </c>
      <c r="D149" s="37">
        <v>4012.0666666666671</v>
      </c>
      <c r="E149" s="37">
        <v>3945.1333333333341</v>
      </c>
      <c r="F149" s="37">
        <v>3903.416666666667</v>
      </c>
      <c r="G149" s="37">
        <v>3836.483333333334</v>
      </c>
      <c r="H149" s="37">
        <v>4053.7833333333342</v>
      </c>
      <c r="I149" s="37">
        <v>4120.7166666666672</v>
      </c>
      <c r="J149" s="37">
        <v>4162.4333333333343</v>
      </c>
      <c r="K149" s="28">
        <v>4079</v>
      </c>
      <c r="L149" s="28">
        <v>3970.35</v>
      </c>
      <c r="M149" s="28">
        <v>6.8128000000000002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3106.9</v>
      </c>
      <c r="D150" s="37">
        <v>3127.2666666666664</v>
      </c>
      <c r="E150" s="37">
        <v>3077.583333333333</v>
      </c>
      <c r="F150" s="37">
        <v>3048.2666666666664</v>
      </c>
      <c r="G150" s="37">
        <v>2998.583333333333</v>
      </c>
      <c r="H150" s="37">
        <v>3156.583333333333</v>
      </c>
      <c r="I150" s="37">
        <v>3206.2666666666664</v>
      </c>
      <c r="J150" s="37">
        <v>3235.583333333333</v>
      </c>
      <c r="K150" s="28">
        <v>3176.95</v>
      </c>
      <c r="L150" s="28">
        <v>3097.95</v>
      </c>
      <c r="M150" s="28">
        <v>6.4332099999999999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1337.05</v>
      </c>
      <c r="D151" s="37">
        <v>1341.4</v>
      </c>
      <c r="E151" s="37">
        <v>1327.8000000000002</v>
      </c>
      <c r="F151" s="37">
        <v>1318.5500000000002</v>
      </c>
      <c r="G151" s="37">
        <v>1304.9500000000003</v>
      </c>
      <c r="H151" s="37">
        <v>1350.65</v>
      </c>
      <c r="I151" s="37">
        <v>1364.25</v>
      </c>
      <c r="J151" s="37">
        <v>1373.5</v>
      </c>
      <c r="K151" s="28">
        <v>1355</v>
      </c>
      <c r="L151" s="28">
        <v>1332.15</v>
      </c>
      <c r="M151" s="28">
        <v>10.168699999999999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825.6</v>
      </c>
      <c r="D152" s="37">
        <v>829.69999999999993</v>
      </c>
      <c r="E152" s="37">
        <v>810.89999999999986</v>
      </c>
      <c r="F152" s="37">
        <v>796.19999999999993</v>
      </c>
      <c r="G152" s="37">
        <v>777.39999999999986</v>
      </c>
      <c r="H152" s="37">
        <v>844.39999999999986</v>
      </c>
      <c r="I152" s="37">
        <v>863.19999999999982</v>
      </c>
      <c r="J152" s="37">
        <v>877.89999999999986</v>
      </c>
      <c r="K152" s="28">
        <v>848.5</v>
      </c>
      <c r="L152" s="28">
        <v>815</v>
      </c>
      <c r="M152" s="28">
        <v>4.3363100000000001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151.30000000000001</v>
      </c>
      <c r="D153" s="37">
        <v>151.51666666666665</v>
      </c>
      <c r="E153" s="37">
        <v>150.18333333333331</v>
      </c>
      <c r="F153" s="37">
        <v>149.06666666666666</v>
      </c>
      <c r="G153" s="37">
        <v>147.73333333333332</v>
      </c>
      <c r="H153" s="37">
        <v>152.6333333333333</v>
      </c>
      <c r="I153" s="37">
        <v>153.96666666666667</v>
      </c>
      <c r="J153" s="37">
        <v>155.08333333333329</v>
      </c>
      <c r="K153" s="28">
        <v>152.85</v>
      </c>
      <c r="L153" s="28">
        <v>150.4</v>
      </c>
      <c r="M153" s="28">
        <v>130.84269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132.9</v>
      </c>
      <c r="D154" s="37">
        <v>133.03333333333333</v>
      </c>
      <c r="E154" s="37">
        <v>131.76666666666665</v>
      </c>
      <c r="F154" s="37">
        <v>130.63333333333333</v>
      </c>
      <c r="G154" s="37">
        <v>129.36666666666665</v>
      </c>
      <c r="H154" s="37">
        <v>134.16666666666666</v>
      </c>
      <c r="I154" s="37">
        <v>135.43333333333337</v>
      </c>
      <c r="J154" s="37">
        <v>136.56666666666666</v>
      </c>
      <c r="K154" s="28">
        <v>134.30000000000001</v>
      </c>
      <c r="L154" s="28">
        <v>131.9</v>
      </c>
      <c r="M154" s="28">
        <v>139.95384000000001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116.75</v>
      </c>
      <c r="D155" s="37">
        <v>116.05</v>
      </c>
      <c r="E155" s="37">
        <v>113.19999999999999</v>
      </c>
      <c r="F155" s="37">
        <v>109.64999999999999</v>
      </c>
      <c r="G155" s="37">
        <v>106.79999999999998</v>
      </c>
      <c r="H155" s="37">
        <v>119.6</v>
      </c>
      <c r="I155" s="37">
        <v>122.44999999999999</v>
      </c>
      <c r="J155" s="37">
        <v>126</v>
      </c>
      <c r="K155" s="28">
        <v>118.9</v>
      </c>
      <c r="L155" s="28">
        <v>112.5</v>
      </c>
      <c r="M155" s="28">
        <v>720.85361999999998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4087.4</v>
      </c>
      <c r="D156" s="37">
        <v>4069.4333333333329</v>
      </c>
      <c r="E156" s="37">
        <v>4008.9666666666662</v>
      </c>
      <c r="F156" s="37">
        <v>3930.5333333333333</v>
      </c>
      <c r="G156" s="37">
        <v>3870.0666666666666</v>
      </c>
      <c r="H156" s="37">
        <v>4147.8666666666659</v>
      </c>
      <c r="I156" s="37">
        <v>4208.3333333333321</v>
      </c>
      <c r="J156" s="37">
        <v>4286.7666666666655</v>
      </c>
      <c r="K156" s="28">
        <v>4129.8999999999996</v>
      </c>
      <c r="L156" s="28">
        <v>3991</v>
      </c>
      <c r="M156" s="28">
        <v>2.20825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18284.2</v>
      </c>
      <c r="D157" s="37">
        <v>18148.333333333332</v>
      </c>
      <c r="E157" s="37">
        <v>17921.816666666666</v>
      </c>
      <c r="F157" s="37">
        <v>17559.433333333334</v>
      </c>
      <c r="G157" s="37">
        <v>17332.916666666668</v>
      </c>
      <c r="H157" s="37">
        <v>18510.716666666664</v>
      </c>
      <c r="I157" s="37">
        <v>18737.233333333334</v>
      </c>
      <c r="J157" s="37">
        <v>19099.616666666661</v>
      </c>
      <c r="K157" s="28">
        <v>18374.849999999999</v>
      </c>
      <c r="L157" s="28">
        <v>17785.95</v>
      </c>
      <c r="M157" s="28">
        <v>1.0088999999999999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337.95</v>
      </c>
      <c r="D158" s="37">
        <v>337.61666666666667</v>
      </c>
      <c r="E158" s="37">
        <v>333.73333333333335</v>
      </c>
      <c r="F158" s="37">
        <v>329.51666666666665</v>
      </c>
      <c r="G158" s="37">
        <v>325.63333333333333</v>
      </c>
      <c r="H158" s="37">
        <v>341.83333333333337</v>
      </c>
      <c r="I158" s="37">
        <v>345.7166666666667</v>
      </c>
      <c r="J158" s="37">
        <v>349.93333333333339</v>
      </c>
      <c r="K158" s="28">
        <v>341.5</v>
      </c>
      <c r="L158" s="28">
        <v>333.4</v>
      </c>
      <c r="M158" s="28">
        <v>8.2709399999999995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912.9</v>
      </c>
      <c r="D159" s="37">
        <v>921.19999999999993</v>
      </c>
      <c r="E159" s="37">
        <v>902.49999999999989</v>
      </c>
      <c r="F159" s="37">
        <v>892.09999999999991</v>
      </c>
      <c r="G159" s="37">
        <v>873.39999999999986</v>
      </c>
      <c r="H159" s="37">
        <v>931.59999999999991</v>
      </c>
      <c r="I159" s="37">
        <v>950.3</v>
      </c>
      <c r="J159" s="37">
        <v>960.69999999999993</v>
      </c>
      <c r="K159" s="28">
        <v>939.9</v>
      </c>
      <c r="L159" s="28">
        <v>910.8</v>
      </c>
      <c r="M159" s="28">
        <v>10.336819999999999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170.3</v>
      </c>
      <c r="D160" s="37">
        <v>168.79999999999998</v>
      </c>
      <c r="E160" s="37">
        <v>166.09999999999997</v>
      </c>
      <c r="F160" s="37">
        <v>161.89999999999998</v>
      </c>
      <c r="G160" s="37">
        <v>159.19999999999996</v>
      </c>
      <c r="H160" s="37">
        <v>172.99999999999997</v>
      </c>
      <c r="I160" s="37">
        <v>175.69999999999996</v>
      </c>
      <c r="J160" s="37">
        <v>179.89999999999998</v>
      </c>
      <c r="K160" s="28">
        <v>171.5</v>
      </c>
      <c r="L160" s="28">
        <v>164.6</v>
      </c>
      <c r="M160" s="28">
        <v>663.14747999999997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219.9</v>
      </c>
      <c r="D161" s="37">
        <v>225.46666666666667</v>
      </c>
      <c r="E161" s="37">
        <v>211.53333333333333</v>
      </c>
      <c r="F161" s="37">
        <v>203.16666666666666</v>
      </c>
      <c r="G161" s="37">
        <v>189.23333333333332</v>
      </c>
      <c r="H161" s="37">
        <v>233.83333333333334</v>
      </c>
      <c r="I161" s="37">
        <v>247.76666666666668</v>
      </c>
      <c r="J161" s="37">
        <v>256.13333333333333</v>
      </c>
      <c r="K161" s="28">
        <v>239.4</v>
      </c>
      <c r="L161" s="28">
        <v>217.1</v>
      </c>
      <c r="M161" s="28">
        <v>46.90578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2815.35</v>
      </c>
      <c r="D162" s="37">
        <v>2800.9833333333336</v>
      </c>
      <c r="E162" s="37">
        <v>2773.9666666666672</v>
      </c>
      <c r="F162" s="37">
        <v>2732.5833333333335</v>
      </c>
      <c r="G162" s="37">
        <v>2705.5666666666671</v>
      </c>
      <c r="H162" s="37">
        <v>2842.3666666666672</v>
      </c>
      <c r="I162" s="37">
        <v>2869.3833333333337</v>
      </c>
      <c r="J162" s="37">
        <v>2910.7666666666673</v>
      </c>
      <c r="K162" s="28">
        <v>2828</v>
      </c>
      <c r="L162" s="28">
        <v>2759.6</v>
      </c>
      <c r="M162" s="28">
        <v>4.7397799999999997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42674.1</v>
      </c>
      <c r="D163" s="37">
        <v>42608.216666666667</v>
      </c>
      <c r="E163" s="37">
        <v>42116.483333333337</v>
      </c>
      <c r="F163" s="37">
        <v>41558.866666666669</v>
      </c>
      <c r="G163" s="37">
        <v>41067.133333333339</v>
      </c>
      <c r="H163" s="37">
        <v>43165.833333333336</v>
      </c>
      <c r="I163" s="37">
        <v>43657.566666666658</v>
      </c>
      <c r="J163" s="37">
        <v>44215.183333333334</v>
      </c>
      <c r="K163" s="28">
        <v>43099.95</v>
      </c>
      <c r="L163" s="28">
        <v>42050.6</v>
      </c>
      <c r="M163" s="28">
        <v>0.32301999999999997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206.45</v>
      </c>
      <c r="D164" s="37">
        <v>205.81666666666669</v>
      </c>
      <c r="E164" s="37">
        <v>203.63333333333338</v>
      </c>
      <c r="F164" s="37">
        <v>200.81666666666669</v>
      </c>
      <c r="G164" s="37">
        <v>198.63333333333338</v>
      </c>
      <c r="H164" s="37">
        <v>208.63333333333338</v>
      </c>
      <c r="I164" s="37">
        <v>210.81666666666672</v>
      </c>
      <c r="J164" s="37">
        <v>213.63333333333338</v>
      </c>
      <c r="K164" s="28">
        <v>208</v>
      </c>
      <c r="L164" s="28">
        <v>203</v>
      </c>
      <c r="M164" s="28">
        <v>77.748329999999996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4388</v>
      </c>
      <c r="D165" s="37">
        <v>4380.7666666666664</v>
      </c>
      <c r="E165" s="37">
        <v>4344.2333333333327</v>
      </c>
      <c r="F165" s="37">
        <v>4300.4666666666662</v>
      </c>
      <c r="G165" s="37">
        <v>4263.9333333333325</v>
      </c>
      <c r="H165" s="37">
        <v>4424.5333333333328</v>
      </c>
      <c r="I165" s="37">
        <v>4461.0666666666657</v>
      </c>
      <c r="J165" s="37">
        <v>4504.833333333333</v>
      </c>
      <c r="K165" s="28">
        <v>4417.3</v>
      </c>
      <c r="L165" s="28">
        <v>4337</v>
      </c>
      <c r="M165" s="28">
        <v>0.71189999999999998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2510.4</v>
      </c>
      <c r="D166" s="37">
        <v>2502.9333333333334</v>
      </c>
      <c r="E166" s="37">
        <v>2470.916666666667</v>
      </c>
      <c r="F166" s="37">
        <v>2431.4333333333334</v>
      </c>
      <c r="G166" s="37">
        <v>2399.416666666667</v>
      </c>
      <c r="H166" s="37">
        <v>2542.416666666667</v>
      </c>
      <c r="I166" s="37">
        <v>2574.4333333333334</v>
      </c>
      <c r="J166" s="37">
        <v>2613.916666666667</v>
      </c>
      <c r="K166" s="28">
        <v>2534.9499999999998</v>
      </c>
      <c r="L166" s="28">
        <v>2463.4499999999998</v>
      </c>
      <c r="M166" s="28">
        <v>11.261430000000001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2286.0500000000002</v>
      </c>
      <c r="D167" s="37">
        <v>2256.9</v>
      </c>
      <c r="E167" s="37">
        <v>2216.3500000000004</v>
      </c>
      <c r="F167" s="37">
        <v>2146.65</v>
      </c>
      <c r="G167" s="37">
        <v>2106.1000000000004</v>
      </c>
      <c r="H167" s="37">
        <v>2326.6000000000004</v>
      </c>
      <c r="I167" s="37">
        <v>2367.1500000000005</v>
      </c>
      <c r="J167" s="37">
        <v>2436.8500000000004</v>
      </c>
      <c r="K167" s="28">
        <v>2297.4499999999998</v>
      </c>
      <c r="L167" s="28">
        <v>2187.1999999999998</v>
      </c>
      <c r="M167" s="28">
        <v>16.680050000000001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2437.85</v>
      </c>
      <c r="D168" s="37">
        <v>2443.9500000000003</v>
      </c>
      <c r="E168" s="37">
        <v>2415.9000000000005</v>
      </c>
      <c r="F168" s="37">
        <v>2393.9500000000003</v>
      </c>
      <c r="G168" s="37">
        <v>2365.9000000000005</v>
      </c>
      <c r="H168" s="37">
        <v>2465.9000000000005</v>
      </c>
      <c r="I168" s="37">
        <v>2493.9500000000007</v>
      </c>
      <c r="J168" s="37">
        <v>2515.9000000000005</v>
      </c>
      <c r="K168" s="28">
        <v>2472</v>
      </c>
      <c r="L168" s="28">
        <v>2422</v>
      </c>
      <c r="M168" s="28">
        <v>2.7646799999999998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116.35</v>
      </c>
      <c r="D169" s="37">
        <v>115.33333333333333</v>
      </c>
      <c r="E169" s="37">
        <v>113.71666666666665</v>
      </c>
      <c r="F169" s="37">
        <v>111.08333333333333</v>
      </c>
      <c r="G169" s="37">
        <v>109.46666666666665</v>
      </c>
      <c r="H169" s="37">
        <v>117.96666666666665</v>
      </c>
      <c r="I169" s="37">
        <v>119.58333333333333</v>
      </c>
      <c r="J169" s="37">
        <v>122.21666666666665</v>
      </c>
      <c r="K169" s="28">
        <v>116.95</v>
      </c>
      <c r="L169" s="28">
        <v>112.7</v>
      </c>
      <c r="M169" s="28">
        <v>131.75289000000001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211.55</v>
      </c>
      <c r="D170" s="37">
        <v>210.68333333333331</v>
      </c>
      <c r="E170" s="37">
        <v>208.61666666666662</v>
      </c>
      <c r="F170" s="37">
        <v>205.68333333333331</v>
      </c>
      <c r="G170" s="37">
        <v>203.61666666666662</v>
      </c>
      <c r="H170" s="37">
        <v>213.61666666666662</v>
      </c>
      <c r="I170" s="37">
        <v>215.68333333333328</v>
      </c>
      <c r="J170" s="37">
        <v>218.61666666666662</v>
      </c>
      <c r="K170" s="28">
        <v>212.75</v>
      </c>
      <c r="L170" s="28">
        <v>207.75</v>
      </c>
      <c r="M170" s="28">
        <v>213.48465999999999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483.2</v>
      </c>
      <c r="D171" s="37">
        <v>477.40000000000003</v>
      </c>
      <c r="E171" s="37">
        <v>468.80000000000007</v>
      </c>
      <c r="F171" s="37">
        <v>454.40000000000003</v>
      </c>
      <c r="G171" s="37">
        <v>445.80000000000007</v>
      </c>
      <c r="H171" s="37">
        <v>491.80000000000007</v>
      </c>
      <c r="I171" s="37">
        <v>500.40000000000009</v>
      </c>
      <c r="J171" s="37">
        <v>514.80000000000007</v>
      </c>
      <c r="K171" s="28">
        <v>486</v>
      </c>
      <c r="L171" s="28">
        <v>463</v>
      </c>
      <c r="M171" s="28">
        <v>14.21968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15540.55</v>
      </c>
      <c r="D172" s="37">
        <v>15469.916666666666</v>
      </c>
      <c r="E172" s="37">
        <v>15340.833333333332</v>
      </c>
      <c r="F172" s="37">
        <v>15141.116666666667</v>
      </c>
      <c r="G172" s="37">
        <v>15012.033333333333</v>
      </c>
      <c r="H172" s="37">
        <v>15669.633333333331</v>
      </c>
      <c r="I172" s="37">
        <v>15798.716666666664</v>
      </c>
      <c r="J172" s="37">
        <v>15998.433333333331</v>
      </c>
      <c r="K172" s="28">
        <v>15599</v>
      </c>
      <c r="L172" s="28">
        <v>15270.2</v>
      </c>
      <c r="M172" s="28">
        <v>8.3820000000000006E-2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36</v>
      </c>
      <c r="D173" s="37">
        <v>36.1</v>
      </c>
      <c r="E173" s="37">
        <v>35.800000000000004</v>
      </c>
      <c r="F173" s="37">
        <v>35.6</v>
      </c>
      <c r="G173" s="37">
        <v>35.300000000000004</v>
      </c>
      <c r="H173" s="37">
        <v>36.300000000000004</v>
      </c>
      <c r="I173" s="37">
        <v>36.6</v>
      </c>
      <c r="J173" s="37">
        <v>36.800000000000004</v>
      </c>
      <c r="K173" s="28">
        <v>36.4</v>
      </c>
      <c r="L173" s="28">
        <v>35.9</v>
      </c>
      <c r="M173" s="28">
        <v>390.01544999999999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136.44999999999999</v>
      </c>
      <c r="D174" s="37">
        <v>136.21666666666667</v>
      </c>
      <c r="E174" s="37">
        <v>134.63333333333333</v>
      </c>
      <c r="F174" s="37">
        <v>132.81666666666666</v>
      </c>
      <c r="G174" s="37">
        <v>131.23333333333332</v>
      </c>
      <c r="H174" s="37">
        <v>138.03333333333333</v>
      </c>
      <c r="I174" s="37">
        <v>139.61666666666665</v>
      </c>
      <c r="J174" s="37">
        <v>141.43333333333334</v>
      </c>
      <c r="K174" s="28">
        <v>137.80000000000001</v>
      </c>
      <c r="L174" s="28">
        <v>134.4</v>
      </c>
      <c r="M174" s="28">
        <v>116.52858999999999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125.75</v>
      </c>
      <c r="D175" s="37">
        <v>125.56666666666666</v>
      </c>
      <c r="E175" s="37">
        <v>124.18333333333332</v>
      </c>
      <c r="F175" s="37">
        <v>122.61666666666666</v>
      </c>
      <c r="G175" s="37">
        <v>121.23333333333332</v>
      </c>
      <c r="H175" s="37">
        <v>127.13333333333333</v>
      </c>
      <c r="I175" s="37">
        <v>128.51666666666665</v>
      </c>
      <c r="J175" s="37">
        <v>130.08333333333331</v>
      </c>
      <c r="K175" s="28">
        <v>126.95</v>
      </c>
      <c r="L175" s="28">
        <v>124</v>
      </c>
      <c r="M175" s="28">
        <v>51.330269999999999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2481.6999999999998</v>
      </c>
      <c r="D176" s="37">
        <v>2464.7333333333336</v>
      </c>
      <c r="E176" s="37">
        <v>2432.0666666666671</v>
      </c>
      <c r="F176" s="37">
        <v>2382.4333333333334</v>
      </c>
      <c r="G176" s="37">
        <v>2349.7666666666669</v>
      </c>
      <c r="H176" s="37">
        <v>2514.3666666666672</v>
      </c>
      <c r="I176" s="37">
        <v>2547.0333333333333</v>
      </c>
      <c r="J176" s="37">
        <v>2596.6666666666674</v>
      </c>
      <c r="K176" s="28">
        <v>2497.4</v>
      </c>
      <c r="L176" s="28">
        <v>2415.1</v>
      </c>
      <c r="M176" s="28">
        <v>98.862949999999998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854.45</v>
      </c>
      <c r="D177" s="37">
        <v>851.61666666666679</v>
      </c>
      <c r="E177" s="37">
        <v>843.28333333333353</v>
      </c>
      <c r="F177" s="37">
        <v>832.11666666666679</v>
      </c>
      <c r="G177" s="37">
        <v>823.78333333333353</v>
      </c>
      <c r="H177" s="37">
        <v>862.78333333333353</v>
      </c>
      <c r="I177" s="37">
        <v>871.11666666666679</v>
      </c>
      <c r="J177" s="37">
        <v>882.28333333333353</v>
      </c>
      <c r="K177" s="28">
        <v>859.95</v>
      </c>
      <c r="L177" s="28">
        <v>840.45</v>
      </c>
      <c r="M177" s="28">
        <v>14.53002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1128.55</v>
      </c>
      <c r="D178" s="37">
        <v>1118.8833333333334</v>
      </c>
      <c r="E178" s="37">
        <v>1097.7666666666669</v>
      </c>
      <c r="F178" s="37">
        <v>1066.9833333333333</v>
      </c>
      <c r="G178" s="37">
        <v>1045.8666666666668</v>
      </c>
      <c r="H178" s="37">
        <v>1149.666666666667</v>
      </c>
      <c r="I178" s="37">
        <v>1170.7833333333333</v>
      </c>
      <c r="J178" s="37">
        <v>1201.5666666666671</v>
      </c>
      <c r="K178" s="28">
        <v>1140</v>
      </c>
      <c r="L178" s="28">
        <v>1088.0999999999999</v>
      </c>
      <c r="M178" s="28">
        <v>18.671489999999999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2588.1999999999998</v>
      </c>
      <c r="D179" s="37">
        <v>2556.5333333333333</v>
      </c>
      <c r="E179" s="37">
        <v>2516.7666666666664</v>
      </c>
      <c r="F179" s="37">
        <v>2445.333333333333</v>
      </c>
      <c r="G179" s="37">
        <v>2405.5666666666662</v>
      </c>
      <c r="H179" s="37">
        <v>2627.9666666666667</v>
      </c>
      <c r="I179" s="37">
        <v>2667.733333333334</v>
      </c>
      <c r="J179" s="37">
        <v>2739.166666666667</v>
      </c>
      <c r="K179" s="28">
        <v>2596.3000000000002</v>
      </c>
      <c r="L179" s="28">
        <v>2485.1</v>
      </c>
      <c r="M179" s="28">
        <v>15.93596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7608.65</v>
      </c>
      <c r="D180" s="37">
        <v>7559.55</v>
      </c>
      <c r="E180" s="37">
        <v>7439.1</v>
      </c>
      <c r="F180" s="37">
        <v>7269.55</v>
      </c>
      <c r="G180" s="37">
        <v>7149.1</v>
      </c>
      <c r="H180" s="37">
        <v>7729.1</v>
      </c>
      <c r="I180" s="37">
        <v>7849.5499999999993</v>
      </c>
      <c r="J180" s="37">
        <v>8019.1</v>
      </c>
      <c r="K180" s="28">
        <v>7680</v>
      </c>
      <c r="L180" s="28">
        <v>7390</v>
      </c>
      <c r="M180" s="28">
        <v>0.39279999999999998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24090.2</v>
      </c>
      <c r="D181" s="37">
        <v>24058.866666666669</v>
      </c>
      <c r="E181" s="37">
        <v>23732.733333333337</v>
      </c>
      <c r="F181" s="37">
        <v>23375.26666666667</v>
      </c>
      <c r="G181" s="37">
        <v>23049.133333333339</v>
      </c>
      <c r="H181" s="37">
        <v>24416.333333333336</v>
      </c>
      <c r="I181" s="37">
        <v>24742.466666666667</v>
      </c>
      <c r="J181" s="37">
        <v>25099.933333333334</v>
      </c>
      <c r="K181" s="28">
        <v>24385</v>
      </c>
      <c r="L181" s="28">
        <v>23701.4</v>
      </c>
      <c r="M181" s="28">
        <v>0.65188999999999997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1129.55</v>
      </c>
      <c r="D182" s="37">
        <v>1131.5333333333333</v>
      </c>
      <c r="E182" s="37">
        <v>1118.6666666666665</v>
      </c>
      <c r="F182" s="37">
        <v>1107.7833333333333</v>
      </c>
      <c r="G182" s="37">
        <v>1094.9166666666665</v>
      </c>
      <c r="H182" s="37">
        <v>1142.4166666666665</v>
      </c>
      <c r="I182" s="37">
        <v>1155.2833333333333</v>
      </c>
      <c r="J182" s="37">
        <v>1166.1666666666665</v>
      </c>
      <c r="K182" s="28">
        <v>1144.4000000000001</v>
      </c>
      <c r="L182" s="28">
        <v>1120.6500000000001</v>
      </c>
      <c r="M182" s="28">
        <v>11.95534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2380.9499999999998</v>
      </c>
      <c r="D183" s="37">
        <v>2390.7499999999995</v>
      </c>
      <c r="E183" s="37">
        <v>2347.3999999999992</v>
      </c>
      <c r="F183" s="37">
        <v>2313.8499999999995</v>
      </c>
      <c r="G183" s="37">
        <v>2270.4999999999991</v>
      </c>
      <c r="H183" s="37">
        <v>2424.2999999999993</v>
      </c>
      <c r="I183" s="37">
        <v>2467.6499999999996</v>
      </c>
      <c r="J183" s="37">
        <v>2501.1999999999994</v>
      </c>
      <c r="K183" s="28">
        <v>2434.1</v>
      </c>
      <c r="L183" s="28">
        <v>2357.1999999999998</v>
      </c>
      <c r="M183" s="28">
        <v>4.9622599999999997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501.9</v>
      </c>
      <c r="D184" s="37">
        <v>501.23333333333335</v>
      </c>
      <c r="E184" s="37">
        <v>498.9666666666667</v>
      </c>
      <c r="F184" s="37">
        <v>496.03333333333336</v>
      </c>
      <c r="G184" s="37">
        <v>493.76666666666671</v>
      </c>
      <c r="H184" s="37">
        <v>504.16666666666669</v>
      </c>
      <c r="I184" s="37">
        <v>506.43333333333334</v>
      </c>
      <c r="J184" s="37">
        <v>509.36666666666667</v>
      </c>
      <c r="K184" s="28">
        <v>503.5</v>
      </c>
      <c r="L184" s="28">
        <v>498.3</v>
      </c>
      <c r="M184" s="28">
        <v>229.47673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98.1</v>
      </c>
      <c r="D185" s="37">
        <v>98.433333333333337</v>
      </c>
      <c r="E185" s="37">
        <v>96.866666666666674</v>
      </c>
      <c r="F185" s="37">
        <v>95.63333333333334</v>
      </c>
      <c r="G185" s="37">
        <v>94.066666666666677</v>
      </c>
      <c r="H185" s="37">
        <v>99.666666666666671</v>
      </c>
      <c r="I185" s="37">
        <v>101.23333333333333</v>
      </c>
      <c r="J185" s="37">
        <v>102.46666666666667</v>
      </c>
      <c r="K185" s="28">
        <v>100</v>
      </c>
      <c r="L185" s="28">
        <v>97.2</v>
      </c>
      <c r="M185" s="28">
        <v>505.76391000000001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911.6</v>
      </c>
      <c r="D186" s="37">
        <v>906.26666666666677</v>
      </c>
      <c r="E186" s="37">
        <v>897.53333333333353</v>
      </c>
      <c r="F186" s="37">
        <v>883.46666666666681</v>
      </c>
      <c r="G186" s="37">
        <v>874.73333333333358</v>
      </c>
      <c r="H186" s="37">
        <v>920.33333333333348</v>
      </c>
      <c r="I186" s="37">
        <v>929.06666666666683</v>
      </c>
      <c r="J186" s="37">
        <v>943.13333333333344</v>
      </c>
      <c r="K186" s="28">
        <v>915</v>
      </c>
      <c r="L186" s="28">
        <v>892.2</v>
      </c>
      <c r="M186" s="28">
        <v>54.841000000000001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469.35</v>
      </c>
      <c r="D187" s="37">
        <v>467.51666666666665</v>
      </c>
      <c r="E187" s="37">
        <v>456.2833333333333</v>
      </c>
      <c r="F187" s="37">
        <v>443.21666666666664</v>
      </c>
      <c r="G187" s="37">
        <v>431.98333333333329</v>
      </c>
      <c r="H187" s="37">
        <v>480.58333333333331</v>
      </c>
      <c r="I187" s="37">
        <v>491.81666666666666</v>
      </c>
      <c r="J187" s="37">
        <v>504.88333333333333</v>
      </c>
      <c r="K187" s="28">
        <v>478.75</v>
      </c>
      <c r="L187" s="28">
        <v>454.45</v>
      </c>
      <c r="M187" s="28">
        <v>24.463090000000001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592.29999999999995</v>
      </c>
      <c r="D188" s="37">
        <v>586.61666666666667</v>
      </c>
      <c r="E188" s="37">
        <v>578.38333333333333</v>
      </c>
      <c r="F188" s="37">
        <v>564.4666666666667</v>
      </c>
      <c r="G188" s="37">
        <v>556.23333333333335</v>
      </c>
      <c r="H188" s="37">
        <v>600.5333333333333</v>
      </c>
      <c r="I188" s="37">
        <v>608.76666666666665</v>
      </c>
      <c r="J188" s="37">
        <v>622.68333333333328</v>
      </c>
      <c r="K188" s="28">
        <v>594.85</v>
      </c>
      <c r="L188" s="28">
        <v>572.70000000000005</v>
      </c>
      <c r="M188" s="28">
        <v>3.2226300000000001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611.70000000000005</v>
      </c>
      <c r="D189" s="37">
        <v>615.06666666666672</v>
      </c>
      <c r="E189" s="37">
        <v>606.63333333333344</v>
      </c>
      <c r="F189" s="37">
        <v>601.56666666666672</v>
      </c>
      <c r="G189" s="37">
        <v>593.13333333333344</v>
      </c>
      <c r="H189" s="37">
        <v>620.13333333333344</v>
      </c>
      <c r="I189" s="37">
        <v>628.56666666666661</v>
      </c>
      <c r="J189" s="37">
        <v>633.63333333333344</v>
      </c>
      <c r="K189" s="28">
        <v>623.5</v>
      </c>
      <c r="L189" s="28">
        <v>610</v>
      </c>
      <c r="M189" s="28">
        <v>10.192410000000001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939.5</v>
      </c>
      <c r="D190" s="37">
        <v>940</v>
      </c>
      <c r="E190" s="37">
        <v>931.65</v>
      </c>
      <c r="F190" s="37">
        <v>923.8</v>
      </c>
      <c r="G190" s="37">
        <v>915.44999999999993</v>
      </c>
      <c r="H190" s="37">
        <v>947.85</v>
      </c>
      <c r="I190" s="37">
        <v>956.19999999999993</v>
      </c>
      <c r="J190" s="37">
        <v>964.05000000000007</v>
      </c>
      <c r="K190" s="28">
        <v>948.35</v>
      </c>
      <c r="L190" s="28">
        <v>932.15</v>
      </c>
      <c r="M190" s="28">
        <v>8.3378399999999999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1157.3499999999999</v>
      </c>
      <c r="D191" s="37">
        <v>1169.9166666666667</v>
      </c>
      <c r="E191" s="37">
        <v>1138.8333333333335</v>
      </c>
      <c r="F191" s="37">
        <v>1120.3166666666668</v>
      </c>
      <c r="G191" s="37">
        <v>1089.2333333333336</v>
      </c>
      <c r="H191" s="37">
        <v>1188.4333333333334</v>
      </c>
      <c r="I191" s="37">
        <v>1219.5166666666669</v>
      </c>
      <c r="J191" s="37">
        <v>1238.0333333333333</v>
      </c>
      <c r="K191" s="28">
        <v>1201</v>
      </c>
      <c r="L191" s="28">
        <v>1151.4000000000001</v>
      </c>
      <c r="M191" s="28">
        <v>9.4814600000000002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3672.75</v>
      </c>
      <c r="D192" s="37">
        <v>3681.0166666666664</v>
      </c>
      <c r="E192" s="37">
        <v>3652.0333333333328</v>
      </c>
      <c r="F192" s="37">
        <v>3631.3166666666666</v>
      </c>
      <c r="G192" s="37">
        <v>3602.333333333333</v>
      </c>
      <c r="H192" s="37">
        <v>3701.7333333333327</v>
      </c>
      <c r="I192" s="37">
        <v>3730.7166666666662</v>
      </c>
      <c r="J192" s="37">
        <v>3751.4333333333325</v>
      </c>
      <c r="K192" s="28">
        <v>3710</v>
      </c>
      <c r="L192" s="28">
        <v>3660.3</v>
      </c>
      <c r="M192" s="28">
        <v>36.004519999999999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772.3</v>
      </c>
      <c r="D193" s="37">
        <v>767</v>
      </c>
      <c r="E193" s="37">
        <v>759.55</v>
      </c>
      <c r="F193" s="37">
        <v>746.8</v>
      </c>
      <c r="G193" s="37">
        <v>739.34999999999991</v>
      </c>
      <c r="H193" s="37">
        <v>779.75</v>
      </c>
      <c r="I193" s="37">
        <v>787.2</v>
      </c>
      <c r="J193" s="37">
        <v>799.95</v>
      </c>
      <c r="K193" s="28">
        <v>774.45</v>
      </c>
      <c r="L193" s="28">
        <v>754.25</v>
      </c>
      <c r="M193" s="28">
        <v>30.992380000000001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7431.75</v>
      </c>
      <c r="D194" s="37">
        <v>7398.1166666666659</v>
      </c>
      <c r="E194" s="37">
        <v>7171.2333333333318</v>
      </c>
      <c r="F194" s="37">
        <v>6910.7166666666662</v>
      </c>
      <c r="G194" s="37">
        <v>6683.8333333333321</v>
      </c>
      <c r="H194" s="37">
        <v>7658.6333333333314</v>
      </c>
      <c r="I194" s="37">
        <v>7885.5166666666646</v>
      </c>
      <c r="J194" s="37">
        <v>8146.033333333331</v>
      </c>
      <c r="K194" s="28">
        <v>7625</v>
      </c>
      <c r="L194" s="28">
        <v>7137.6</v>
      </c>
      <c r="M194" s="28">
        <v>8.0423299999999998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433.8</v>
      </c>
      <c r="D195" s="37">
        <v>433.01666666666665</v>
      </c>
      <c r="E195" s="37">
        <v>430.33333333333331</v>
      </c>
      <c r="F195" s="37">
        <v>426.86666666666667</v>
      </c>
      <c r="G195" s="37">
        <v>424.18333333333334</v>
      </c>
      <c r="H195" s="37">
        <v>436.48333333333329</v>
      </c>
      <c r="I195" s="37">
        <v>439.16666666666669</v>
      </c>
      <c r="J195" s="37">
        <v>442.63333333333327</v>
      </c>
      <c r="K195" s="28">
        <v>435.7</v>
      </c>
      <c r="L195" s="28">
        <v>429.55</v>
      </c>
      <c r="M195" s="28">
        <v>267.04541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231.75</v>
      </c>
      <c r="D196" s="37">
        <v>232.33333333333334</v>
      </c>
      <c r="E196" s="37">
        <v>230.7166666666667</v>
      </c>
      <c r="F196" s="37">
        <v>229.68333333333337</v>
      </c>
      <c r="G196" s="37">
        <v>228.06666666666672</v>
      </c>
      <c r="H196" s="37">
        <v>233.36666666666667</v>
      </c>
      <c r="I196" s="37">
        <v>234.98333333333329</v>
      </c>
      <c r="J196" s="37">
        <v>236.01666666666665</v>
      </c>
      <c r="K196" s="28">
        <v>233.95</v>
      </c>
      <c r="L196" s="28">
        <v>231.3</v>
      </c>
      <c r="M196" s="28">
        <v>164.53328999999999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1303.45</v>
      </c>
      <c r="D197" s="37">
        <v>1297.45</v>
      </c>
      <c r="E197" s="37">
        <v>1277.1000000000001</v>
      </c>
      <c r="F197" s="37">
        <v>1250.75</v>
      </c>
      <c r="G197" s="37">
        <v>1230.4000000000001</v>
      </c>
      <c r="H197" s="37">
        <v>1323.8000000000002</v>
      </c>
      <c r="I197" s="37">
        <v>1344.15</v>
      </c>
      <c r="J197" s="37">
        <v>1370.5000000000002</v>
      </c>
      <c r="K197" s="28">
        <v>1317.8</v>
      </c>
      <c r="L197" s="28">
        <v>1271.0999999999999</v>
      </c>
      <c r="M197" s="28">
        <v>106.23976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1493.5</v>
      </c>
      <c r="D198" s="37">
        <v>1496.8166666666666</v>
      </c>
      <c r="E198" s="37">
        <v>1483.6833333333332</v>
      </c>
      <c r="F198" s="37">
        <v>1473.8666666666666</v>
      </c>
      <c r="G198" s="37">
        <v>1460.7333333333331</v>
      </c>
      <c r="H198" s="37">
        <v>1506.6333333333332</v>
      </c>
      <c r="I198" s="37">
        <v>1519.7666666666664</v>
      </c>
      <c r="J198" s="37">
        <v>1529.5833333333333</v>
      </c>
      <c r="K198" s="28">
        <v>1509.95</v>
      </c>
      <c r="L198" s="28">
        <v>1487</v>
      </c>
      <c r="M198" s="28">
        <v>23.461849999999998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759.2</v>
      </c>
      <c r="D199" s="37">
        <v>762.16666666666663</v>
      </c>
      <c r="E199" s="37">
        <v>749.13333333333321</v>
      </c>
      <c r="F199" s="37">
        <v>739.06666666666661</v>
      </c>
      <c r="G199" s="37">
        <v>726.03333333333319</v>
      </c>
      <c r="H199" s="37">
        <v>772.23333333333323</v>
      </c>
      <c r="I199" s="37">
        <v>785.26666666666677</v>
      </c>
      <c r="J199" s="37">
        <v>795.33333333333326</v>
      </c>
      <c r="K199" s="28">
        <v>775.2</v>
      </c>
      <c r="L199" s="28">
        <v>752.1</v>
      </c>
      <c r="M199" s="28">
        <v>13.60031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2703</v>
      </c>
      <c r="D200" s="37">
        <v>2674.9166666666665</v>
      </c>
      <c r="E200" s="37">
        <v>2628.1833333333329</v>
      </c>
      <c r="F200" s="37">
        <v>2553.3666666666663</v>
      </c>
      <c r="G200" s="37">
        <v>2506.6333333333328</v>
      </c>
      <c r="H200" s="37">
        <v>2749.7333333333331</v>
      </c>
      <c r="I200" s="37">
        <v>2796.4666666666667</v>
      </c>
      <c r="J200" s="37">
        <v>2871.2833333333333</v>
      </c>
      <c r="K200" s="28">
        <v>2721.65</v>
      </c>
      <c r="L200" s="28">
        <v>2600.1</v>
      </c>
      <c r="M200" s="28">
        <v>33.360880000000002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2874.6</v>
      </c>
      <c r="D201" s="37">
        <v>2904.1166666666668</v>
      </c>
      <c r="E201" s="37">
        <v>2820.4833333333336</v>
      </c>
      <c r="F201" s="37">
        <v>2766.3666666666668</v>
      </c>
      <c r="G201" s="37">
        <v>2682.7333333333336</v>
      </c>
      <c r="H201" s="37">
        <v>2958.2333333333336</v>
      </c>
      <c r="I201" s="37">
        <v>3041.8666666666668</v>
      </c>
      <c r="J201" s="37">
        <v>3095.9833333333336</v>
      </c>
      <c r="K201" s="28">
        <v>2987.75</v>
      </c>
      <c r="L201" s="28">
        <v>2850</v>
      </c>
      <c r="M201" s="28">
        <v>4.3266400000000003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483.2</v>
      </c>
      <c r="D202" s="37">
        <v>486.18333333333334</v>
      </c>
      <c r="E202" s="37">
        <v>478.31666666666666</v>
      </c>
      <c r="F202" s="37">
        <v>473.43333333333334</v>
      </c>
      <c r="G202" s="37">
        <v>465.56666666666666</v>
      </c>
      <c r="H202" s="37">
        <v>491.06666666666666</v>
      </c>
      <c r="I202" s="37">
        <v>498.93333333333334</v>
      </c>
      <c r="J202" s="37">
        <v>503.81666666666666</v>
      </c>
      <c r="K202" s="28">
        <v>494.05</v>
      </c>
      <c r="L202" s="28">
        <v>481.3</v>
      </c>
      <c r="M202" s="28">
        <v>6.81311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1262.05</v>
      </c>
      <c r="D203" s="37">
        <v>1244.3500000000001</v>
      </c>
      <c r="E203" s="37">
        <v>1204.7000000000003</v>
      </c>
      <c r="F203" s="37">
        <v>1147.3500000000001</v>
      </c>
      <c r="G203" s="37">
        <v>1107.7000000000003</v>
      </c>
      <c r="H203" s="37">
        <v>1301.7000000000003</v>
      </c>
      <c r="I203" s="37">
        <v>1341.3500000000004</v>
      </c>
      <c r="J203" s="37">
        <v>1398.7000000000003</v>
      </c>
      <c r="K203" s="28">
        <v>1284</v>
      </c>
      <c r="L203" s="28">
        <v>1187</v>
      </c>
      <c r="M203" s="28">
        <v>45.37229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761.6</v>
      </c>
      <c r="D204" s="37">
        <v>760.21666666666658</v>
      </c>
      <c r="E204" s="37">
        <v>755.93333333333317</v>
      </c>
      <c r="F204" s="37">
        <v>750.26666666666654</v>
      </c>
      <c r="G204" s="37">
        <v>745.98333333333312</v>
      </c>
      <c r="H204" s="37">
        <v>765.88333333333321</v>
      </c>
      <c r="I204" s="37">
        <v>770.16666666666674</v>
      </c>
      <c r="J204" s="37">
        <v>775.83333333333326</v>
      </c>
      <c r="K204" s="28">
        <v>764.5</v>
      </c>
      <c r="L204" s="28">
        <v>754.55</v>
      </c>
      <c r="M204" s="28">
        <v>22.974969999999999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6373.6</v>
      </c>
      <c r="D205" s="37">
        <v>6394.3666666666659</v>
      </c>
      <c r="E205" s="37">
        <v>6319.2333333333318</v>
      </c>
      <c r="F205" s="37">
        <v>6264.8666666666659</v>
      </c>
      <c r="G205" s="37">
        <v>6189.7333333333318</v>
      </c>
      <c r="H205" s="37">
        <v>6448.7333333333318</v>
      </c>
      <c r="I205" s="37">
        <v>6523.866666666665</v>
      </c>
      <c r="J205" s="37">
        <v>6578.2333333333318</v>
      </c>
      <c r="K205" s="28">
        <v>6469.5</v>
      </c>
      <c r="L205" s="28">
        <v>6340</v>
      </c>
      <c r="M205" s="28">
        <v>9.7998700000000003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39.950000000000003</v>
      </c>
      <c r="D206" s="37">
        <v>40.200000000000003</v>
      </c>
      <c r="E206" s="37">
        <v>39.550000000000004</v>
      </c>
      <c r="F206" s="37">
        <v>39.15</v>
      </c>
      <c r="G206" s="37">
        <v>38.5</v>
      </c>
      <c r="H206" s="37">
        <v>40.600000000000009</v>
      </c>
      <c r="I206" s="37">
        <v>41.250000000000014</v>
      </c>
      <c r="J206" s="37">
        <v>41.650000000000013</v>
      </c>
      <c r="K206" s="28">
        <v>40.85</v>
      </c>
      <c r="L206" s="28">
        <v>39.799999999999997</v>
      </c>
      <c r="M206" s="28">
        <v>126.36897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1482.9</v>
      </c>
      <c r="D207" s="37">
        <v>1460.2333333333336</v>
      </c>
      <c r="E207" s="37">
        <v>1423.7666666666671</v>
      </c>
      <c r="F207" s="37">
        <v>1364.6333333333334</v>
      </c>
      <c r="G207" s="37">
        <v>1328.166666666667</v>
      </c>
      <c r="H207" s="37">
        <v>1519.3666666666672</v>
      </c>
      <c r="I207" s="37">
        <v>1555.8333333333335</v>
      </c>
      <c r="J207" s="37">
        <v>1614.9666666666674</v>
      </c>
      <c r="K207" s="28">
        <v>1496.7</v>
      </c>
      <c r="L207" s="28">
        <v>1401.1</v>
      </c>
      <c r="M207" s="28">
        <v>6.90848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919.55</v>
      </c>
      <c r="D208" s="37">
        <v>909.1</v>
      </c>
      <c r="E208" s="37">
        <v>896.2</v>
      </c>
      <c r="F208" s="37">
        <v>872.85</v>
      </c>
      <c r="G208" s="37">
        <v>859.95</v>
      </c>
      <c r="H208" s="37">
        <v>932.45</v>
      </c>
      <c r="I208" s="37">
        <v>945.34999999999991</v>
      </c>
      <c r="J208" s="37">
        <v>968.7</v>
      </c>
      <c r="K208" s="28">
        <v>922</v>
      </c>
      <c r="L208" s="28">
        <v>885.75</v>
      </c>
      <c r="M208" s="28">
        <v>38.988480000000003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948.9</v>
      </c>
      <c r="D209" s="37">
        <v>943.31666666666661</v>
      </c>
      <c r="E209" s="37">
        <v>920.63333333333321</v>
      </c>
      <c r="F209" s="37">
        <v>892.36666666666656</v>
      </c>
      <c r="G209" s="37">
        <v>869.68333333333317</v>
      </c>
      <c r="H209" s="37">
        <v>971.58333333333326</v>
      </c>
      <c r="I209" s="37">
        <v>994.26666666666665</v>
      </c>
      <c r="J209" s="37">
        <v>1022.5333333333333</v>
      </c>
      <c r="K209" s="28">
        <v>966</v>
      </c>
      <c r="L209" s="28">
        <v>915.05</v>
      </c>
      <c r="M209" s="28">
        <v>9.1082099999999997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378.45</v>
      </c>
      <c r="D210" s="37">
        <v>378.15000000000003</v>
      </c>
      <c r="E210" s="37">
        <v>373.80000000000007</v>
      </c>
      <c r="F210" s="37">
        <v>369.15000000000003</v>
      </c>
      <c r="G210" s="37">
        <v>364.80000000000007</v>
      </c>
      <c r="H210" s="37">
        <v>382.80000000000007</v>
      </c>
      <c r="I210" s="37">
        <v>387.15000000000009</v>
      </c>
      <c r="J210" s="37">
        <v>391.80000000000007</v>
      </c>
      <c r="K210" s="28">
        <v>382.5</v>
      </c>
      <c r="L210" s="28">
        <v>373.5</v>
      </c>
      <c r="M210" s="28">
        <v>109.89483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10.25</v>
      </c>
      <c r="D211" s="37">
        <v>10.316666666666666</v>
      </c>
      <c r="E211" s="37">
        <v>10.133333333333333</v>
      </c>
      <c r="F211" s="37">
        <v>10.016666666666666</v>
      </c>
      <c r="G211" s="37">
        <v>9.8333333333333321</v>
      </c>
      <c r="H211" s="37">
        <v>10.433333333333334</v>
      </c>
      <c r="I211" s="37">
        <v>10.616666666666667</v>
      </c>
      <c r="J211" s="37">
        <v>10.733333333333334</v>
      </c>
      <c r="K211" s="28">
        <v>10.5</v>
      </c>
      <c r="L211" s="28">
        <v>10.199999999999999</v>
      </c>
      <c r="M211" s="28">
        <v>1033.2525499999999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1296.4000000000001</v>
      </c>
      <c r="D212" s="37">
        <v>1303.8333333333333</v>
      </c>
      <c r="E212" s="37">
        <v>1282.6666666666665</v>
      </c>
      <c r="F212" s="37">
        <v>1268.9333333333332</v>
      </c>
      <c r="G212" s="37">
        <v>1247.7666666666664</v>
      </c>
      <c r="H212" s="37">
        <v>1317.5666666666666</v>
      </c>
      <c r="I212" s="37">
        <v>1338.7333333333331</v>
      </c>
      <c r="J212" s="37">
        <v>1352.4666666666667</v>
      </c>
      <c r="K212" s="28">
        <v>1325</v>
      </c>
      <c r="L212" s="28">
        <v>1290.0999999999999</v>
      </c>
      <c r="M212" s="28">
        <v>37.699420000000003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1646</v>
      </c>
      <c r="D213" s="37">
        <v>1644</v>
      </c>
      <c r="E213" s="37">
        <v>1605</v>
      </c>
      <c r="F213" s="37">
        <v>1564</v>
      </c>
      <c r="G213" s="37">
        <v>1525</v>
      </c>
      <c r="H213" s="37">
        <v>1685</v>
      </c>
      <c r="I213" s="37">
        <v>1724</v>
      </c>
      <c r="J213" s="37">
        <v>1765</v>
      </c>
      <c r="K213" s="28">
        <v>1683</v>
      </c>
      <c r="L213" s="28">
        <v>1603</v>
      </c>
      <c r="M213" s="28">
        <v>15.393649999999999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601.20000000000005</v>
      </c>
      <c r="D214" s="37">
        <v>603.73333333333335</v>
      </c>
      <c r="E214" s="37">
        <v>596.4666666666667</v>
      </c>
      <c r="F214" s="37">
        <v>591.73333333333335</v>
      </c>
      <c r="G214" s="37">
        <v>584.4666666666667</v>
      </c>
      <c r="H214" s="37">
        <v>608.4666666666667</v>
      </c>
      <c r="I214" s="37">
        <v>615.73333333333335</v>
      </c>
      <c r="J214" s="37">
        <v>620.4666666666667</v>
      </c>
      <c r="K214" s="37">
        <v>611</v>
      </c>
      <c r="L214" s="37">
        <v>599</v>
      </c>
      <c r="M214" s="37">
        <v>84.406450000000007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12.95</v>
      </c>
      <c r="D215" s="37">
        <v>12.866666666666667</v>
      </c>
      <c r="E215" s="37">
        <v>12.333333333333334</v>
      </c>
      <c r="F215" s="37">
        <v>11.716666666666667</v>
      </c>
      <c r="G215" s="37">
        <v>11.183333333333334</v>
      </c>
      <c r="H215" s="37">
        <v>13.483333333333334</v>
      </c>
      <c r="I215" s="37">
        <v>14.016666666666666</v>
      </c>
      <c r="J215" s="37">
        <v>14.633333333333335</v>
      </c>
      <c r="K215" s="37">
        <v>13.4</v>
      </c>
      <c r="L215" s="37">
        <v>12.25</v>
      </c>
      <c r="M215" s="37">
        <v>8205.1935099999992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258.8</v>
      </c>
      <c r="D216" s="37">
        <v>258.7833333333333</v>
      </c>
      <c r="E216" s="37">
        <v>255.81666666666661</v>
      </c>
      <c r="F216" s="37">
        <v>252.83333333333331</v>
      </c>
      <c r="G216" s="37">
        <v>249.86666666666662</v>
      </c>
      <c r="H216" s="37">
        <v>261.76666666666659</v>
      </c>
      <c r="I216" s="37">
        <v>264.73333333333329</v>
      </c>
      <c r="J216" s="37">
        <v>267.71666666666658</v>
      </c>
      <c r="K216" s="37">
        <v>261.75</v>
      </c>
      <c r="L216" s="37">
        <v>255.8</v>
      </c>
      <c r="M216" s="37">
        <v>91.207130000000006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H23" sqref="H2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80"/>
      <c r="B1" s="481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6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44641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73" t="s">
        <v>16</v>
      </c>
      <c r="B9" s="475" t="s">
        <v>18</v>
      </c>
      <c r="C9" s="479" t="s">
        <v>20</v>
      </c>
      <c r="D9" s="479" t="s">
        <v>21</v>
      </c>
      <c r="E9" s="470" t="s">
        <v>22</v>
      </c>
      <c r="F9" s="471"/>
      <c r="G9" s="472"/>
      <c r="H9" s="470" t="s">
        <v>23</v>
      </c>
      <c r="I9" s="471"/>
      <c r="J9" s="472"/>
      <c r="K9" s="23"/>
      <c r="L9" s="24"/>
      <c r="M9" s="50"/>
      <c r="N9" s="1"/>
      <c r="O9" s="1"/>
    </row>
    <row r="10" spans="1:15" ht="42.75" customHeight="1">
      <c r="A10" s="477"/>
      <c r="B10" s="478"/>
      <c r="C10" s="478"/>
      <c r="D10" s="47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41" t="s">
        <v>288</v>
      </c>
      <c r="C11" s="323">
        <v>20026.75</v>
      </c>
      <c r="D11" s="324">
        <v>20005.100000000002</v>
      </c>
      <c r="E11" s="324">
        <v>19760.400000000005</v>
      </c>
      <c r="F11" s="324">
        <v>19494.050000000003</v>
      </c>
      <c r="G11" s="324">
        <v>19249.350000000006</v>
      </c>
      <c r="H11" s="324">
        <v>20271.450000000004</v>
      </c>
      <c r="I11" s="324">
        <v>20516.150000000001</v>
      </c>
      <c r="J11" s="324">
        <v>20782.500000000004</v>
      </c>
      <c r="K11" s="323">
        <v>20249.8</v>
      </c>
      <c r="L11" s="323">
        <v>19738.75</v>
      </c>
      <c r="M11" s="323">
        <v>0.12906000000000001</v>
      </c>
      <c r="N11" s="1"/>
      <c r="O11" s="1"/>
    </row>
    <row r="12" spans="1:15" ht="12" customHeight="1">
      <c r="A12" s="30">
        <v>2</v>
      </c>
      <c r="B12" s="342" t="s">
        <v>293</v>
      </c>
      <c r="C12" s="323">
        <v>454.85</v>
      </c>
      <c r="D12" s="324">
        <v>456.15000000000003</v>
      </c>
      <c r="E12" s="324">
        <v>448.70000000000005</v>
      </c>
      <c r="F12" s="324">
        <v>442.55</v>
      </c>
      <c r="G12" s="324">
        <v>435.1</v>
      </c>
      <c r="H12" s="324">
        <v>462.30000000000007</v>
      </c>
      <c r="I12" s="324">
        <v>469.75</v>
      </c>
      <c r="J12" s="324">
        <v>475.90000000000009</v>
      </c>
      <c r="K12" s="323">
        <v>463.6</v>
      </c>
      <c r="L12" s="323">
        <v>450</v>
      </c>
      <c r="M12" s="323">
        <v>1.3724400000000001</v>
      </c>
      <c r="N12" s="1"/>
      <c r="O12" s="1"/>
    </row>
    <row r="13" spans="1:15" ht="12" customHeight="1">
      <c r="A13" s="30">
        <v>3</v>
      </c>
      <c r="B13" s="342" t="s">
        <v>39</v>
      </c>
      <c r="C13" s="323">
        <v>891.6</v>
      </c>
      <c r="D13" s="324">
        <v>886.2166666666667</v>
      </c>
      <c r="E13" s="324">
        <v>873.88333333333344</v>
      </c>
      <c r="F13" s="324">
        <v>856.16666666666674</v>
      </c>
      <c r="G13" s="324">
        <v>843.83333333333348</v>
      </c>
      <c r="H13" s="324">
        <v>903.93333333333339</v>
      </c>
      <c r="I13" s="324">
        <v>916.26666666666665</v>
      </c>
      <c r="J13" s="324">
        <v>933.98333333333335</v>
      </c>
      <c r="K13" s="323">
        <v>898.55</v>
      </c>
      <c r="L13" s="323">
        <v>868.5</v>
      </c>
      <c r="M13" s="323">
        <v>15.509919999999999</v>
      </c>
      <c r="N13" s="1"/>
      <c r="O13" s="1"/>
    </row>
    <row r="14" spans="1:15" ht="12" customHeight="1">
      <c r="A14" s="30">
        <v>4</v>
      </c>
      <c r="B14" s="342" t="s">
        <v>294</v>
      </c>
      <c r="C14" s="323">
        <v>2489.85</v>
      </c>
      <c r="D14" s="324">
        <v>2465.5166666666669</v>
      </c>
      <c r="E14" s="324">
        <v>2424.3833333333337</v>
      </c>
      <c r="F14" s="324">
        <v>2358.916666666667</v>
      </c>
      <c r="G14" s="324">
        <v>2317.7833333333338</v>
      </c>
      <c r="H14" s="324">
        <v>2530.9833333333336</v>
      </c>
      <c r="I14" s="324">
        <v>2572.1166666666668</v>
      </c>
      <c r="J14" s="324">
        <v>2637.5833333333335</v>
      </c>
      <c r="K14" s="323">
        <v>2506.65</v>
      </c>
      <c r="L14" s="323">
        <v>2400.0500000000002</v>
      </c>
      <c r="M14" s="323">
        <v>1.42815</v>
      </c>
      <c r="N14" s="1"/>
      <c r="O14" s="1"/>
    </row>
    <row r="15" spans="1:15" ht="12" customHeight="1">
      <c r="A15" s="30">
        <v>5</v>
      </c>
      <c r="B15" s="342" t="s">
        <v>289</v>
      </c>
      <c r="C15" s="323">
        <v>2101.35</v>
      </c>
      <c r="D15" s="324">
        <v>2133.1166666666668</v>
      </c>
      <c r="E15" s="324">
        <v>2058.2333333333336</v>
      </c>
      <c r="F15" s="324">
        <v>2015.1166666666668</v>
      </c>
      <c r="G15" s="324">
        <v>1940.2333333333336</v>
      </c>
      <c r="H15" s="324">
        <v>2176.2333333333336</v>
      </c>
      <c r="I15" s="324">
        <v>2251.1166666666668</v>
      </c>
      <c r="J15" s="324">
        <v>2294.2333333333336</v>
      </c>
      <c r="K15" s="323">
        <v>2208</v>
      </c>
      <c r="L15" s="323">
        <v>2090</v>
      </c>
      <c r="M15" s="323">
        <v>6.0301</v>
      </c>
      <c r="N15" s="1"/>
      <c r="O15" s="1"/>
    </row>
    <row r="16" spans="1:15" ht="12" customHeight="1">
      <c r="A16" s="30">
        <v>6</v>
      </c>
      <c r="B16" s="342" t="s">
        <v>238</v>
      </c>
      <c r="C16" s="323">
        <v>17257.900000000001</v>
      </c>
      <c r="D16" s="324">
        <v>17290.416666666668</v>
      </c>
      <c r="E16" s="324">
        <v>17082.483333333337</v>
      </c>
      <c r="F16" s="324">
        <v>16907.066666666669</v>
      </c>
      <c r="G16" s="324">
        <v>16699.133333333339</v>
      </c>
      <c r="H16" s="324">
        <v>17465.833333333336</v>
      </c>
      <c r="I16" s="324">
        <v>17673.766666666663</v>
      </c>
      <c r="J16" s="324">
        <v>17849.183333333334</v>
      </c>
      <c r="K16" s="323">
        <v>17498.349999999999</v>
      </c>
      <c r="L16" s="323">
        <v>17115</v>
      </c>
      <c r="M16" s="323">
        <v>0.14541999999999999</v>
      </c>
      <c r="N16" s="1"/>
      <c r="O16" s="1"/>
    </row>
    <row r="17" spans="1:15" ht="12" customHeight="1">
      <c r="A17" s="30">
        <v>7</v>
      </c>
      <c r="B17" s="342" t="s">
        <v>242</v>
      </c>
      <c r="C17" s="323">
        <v>109.85</v>
      </c>
      <c r="D17" s="324">
        <v>109.56666666666666</v>
      </c>
      <c r="E17" s="324">
        <v>108.28333333333333</v>
      </c>
      <c r="F17" s="324">
        <v>106.71666666666667</v>
      </c>
      <c r="G17" s="324">
        <v>105.43333333333334</v>
      </c>
      <c r="H17" s="324">
        <v>111.13333333333333</v>
      </c>
      <c r="I17" s="324">
        <v>112.41666666666666</v>
      </c>
      <c r="J17" s="324">
        <v>113.98333333333332</v>
      </c>
      <c r="K17" s="323">
        <v>110.85</v>
      </c>
      <c r="L17" s="323">
        <v>108</v>
      </c>
      <c r="M17" s="323">
        <v>42.591549999999998</v>
      </c>
      <c r="N17" s="1"/>
      <c r="O17" s="1"/>
    </row>
    <row r="18" spans="1:15" ht="12" customHeight="1">
      <c r="A18" s="30">
        <v>8</v>
      </c>
      <c r="B18" s="342" t="s">
        <v>41</v>
      </c>
      <c r="C18" s="323">
        <v>285.25</v>
      </c>
      <c r="D18" s="324">
        <v>285.2</v>
      </c>
      <c r="E18" s="324">
        <v>280.7</v>
      </c>
      <c r="F18" s="324">
        <v>276.14999999999998</v>
      </c>
      <c r="G18" s="324">
        <v>271.64999999999998</v>
      </c>
      <c r="H18" s="324">
        <v>289.75</v>
      </c>
      <c r="I18" s="324">
        <v>294.25</v>
      </c>
      <c r="J18" s="324">
        <v>298.8</v>
      </c>
      <c r="K18" s="323">
        <v>289.7</v>
      </c>
      <c r="L18" s="323">
        <v>280.64999999999998</v>
      </c>
      <c r="M18" s="323">
        <v>31.217890000000001</v>
      </c>
      <c r="N18" s="1"/>
      <c r="O18" s="1"/>
    </row>
    <row r="19" spans="1:15" ht="12" customHeight="1">
      <c r="A19" s="30">
        <v>9</v>
      </c>
      <c r="B19" s="342" t="s">
        <v>43</v>
      </c>
      <c r="C19" s="323">
        <v>2122.65</v>
      </c>
      <c r="D19" s="324">
        <v>2135.5499999999997</v>
      </c>
      <c r="E19" s="324">
        <v>2105.0999999999995</v>
      </c>
      <c r="F19" s="324">
        <v>2087.5499999999997</v>
      </c>
      <c r="G19" s="324">
        <v>2057.0999999999995</v>
      </c>
      <c r="H19" s="324">
        <v>2153.0999999999995</v>
      </c>
      <c r="I19" s="324">
        <v>2183.5499999999993</v>
      </c>
      <c r="J19" s="324">
        <v>2201.0999999999995</v>
      </c>
      <c r="K19" s="323">
        <v>2166</v>
      </c>
      <c r="L19" s="323">
        <v>2118</v>
      </c>
      <c r="M19" s="323">
        <v>8.20627</v>
      </c>
      <c r="N19" s="1"/>
      <c r="O19" s="1"/>
    </row>
    <row r="20" spans="1:15" ht="12" customHeight="1">
      <c r="A20" s="30">
        <v>10</v>
      </c>
      <c r="B20" s="342" t="s">
        <v>45</v>
      </c>
      <c r="C20" s="323">
        <v>1819.65</v>
      </c>
      <c r="D20" s="324">
        <v>1801.0833333333333</v>
      </c>
      <c r="E20" s="324">
        <v>1778.5666666666666</v>
      </c>
      <c r="F20" s="324">
        <v>1737.4833333333333</v>
      </c>
      <c r="G20" s="324">
        <v>1714.9666666666667</v>
      </c>
      <c r="H20" s="324">
        <v>1842.1666666666665</v>
      </c>
      <c r="I20" s="324">
        <v>1864.6833333333334</v>
      </c>
      <c r="J20" s="324">
        <v>1905.7666666666664</v>
      </c>
      <c r="K20" s="323">
        <v>1823.6</v>
      </c>
      <c r="L20" s="323">
        <v>1760</v>
      </c>
      <c r="M20" s="323">
        <v>23.923290000000001</v>
      </c>
      <c r="N20" s="1"/>
      <c r="O20" s="1"/>
    </row>
    <row r="21" spans="1:15" ht="12" customHeight="1">
      <c r="A21" s="30">
        <v>11</v>
      </c>
      <c r="B21" s="342" t="s">
        <v>239</v>
      </c>
      <c r="C21" s="323">
        <v>1901.2</v>
      </c>
      <c r="D21" s="324">
        <v>1892.3</v>
      </c>
      <c r="E21" s="324">
        <v>1834.6</v>
      </c>
      <c r="F21" s="324">
        <v>1768</v>
      </c>
      <c r="G21" s="324">
        <v>1710.3</v>
      </c>
      <c r="H21" s="324">
        <v>1958.8999999999999</v>
      </c>
      <c r="I21" s="324">
        <v>2016.6000000000001</v>
      </c>
      <c r="J21" s="324">
        <v>2083.1999999999998</v>
      </c>
      <c r="K21" s="323">
        <v>1950</v>
      </c>
      <c r="L21" s="323">
        <v>1825.7</v>
      </c>
      <c r="M21" s="323">
        <v>11.372809999999999</v>
      </c>
      <c r="N21" s="1"/>
      <c r="O21" s="1"/>
    </row>
    <row r="22" spans="1:15" ht="12" customHeight="1">
      <c r="A22" s="30">
        <v>12</v>
      </c>
      <c r="B22" s="342" t="s">
        <v>46</v>
      </c>
      <c r="C22" s="323">
        <v>740.1</v>
      </c>
      <c r="D22" s="324">
        <v>737.81666666666661</v>
      </c>
      <c r="E22" s="324">
        <v>731.83333333333326</v>
      </c>
      <c r="F22" s="324">
        <v>723.56666666666661</v>
      </c>
      <c r="G22" s="324">
        <v>717.58333333333326</v>
      </c>
      <c r="H22" s="324">
        <v>746.08333333333326</v>
      </c>
      <c r="I22" s="324">
        <v>752.06666666666661</v>
      </c>
      <c r="J22" s="324">
        <v>760.33333333333326</v>
      </c>
      <c r="K22" s="323">
        <v>743.8</v>
      </c>
      <c r="L22" s="323">
        <v>729.55</v>
      </c>
      <c r="M22" s="323">
        <v>49.573790000000002</v>
      </c>
      <c r="N22" s="1"/>
      <c r="O22" s="1"/>
    </row>
    <row r="23" spans="1:15" ht="12.75" customHeight="1">
      <c r="A23" s="30">
        <v>13</v>
      </c>
      <c r="B23" s="342" t="s">
        <v>241</v>
      </c>
      <c r="C23" s="323">
        <v>2389.8000000000002</v>
      </c>
      <c r="D23" s="324">
        <v>2375.8166666666671</v>
      </c>
      <c r="E23" s="324">
        <v>2330.983333333334</v>
      </c>
      <c r="F23" s="324">
        <v>2272.166666666667</v>
      </c>
      <c r="G23" s="324">
        <v>2227.3333333333339</v>
      </c>
      <c r="H23" s="324">
        <v>2434.6333333333341</v>
      </c>
      <c r="I23" s="324">
        <v>2479.4666666666672</v>
      </c>
      <c r="J23" s="324">
        <v>2538.2833333333342</v>
      </c>
      <c r="K23" s="323">
        <v>2420.65</v>
      </c>
      <c r="L23" s="323">
        <v>2317</v>
      </c>
      <c r="M23" s="323">
        <v>20.061440000000001</v>
      </c>
      <c r="N23" s="1"/>
      <c r="O23" s="1"/>
    </row>
    <row r="24" spans="1:15" ht="12.75" customHeight="1">
      <c r="A24" s="30">
        <v>14</v>
      </c>
      <c r="B24" s="342" t="s">
        <v>295</v>
      </c>
      <c r="C24" s="323">
        <v>300.55</v>
      </c>
      <c r="D24" s="324">
        <v>302.63333333333338</v>
      </c>
      <c r="E24" s="324">
        <v>297.91666666666674</v>
      </c>
      <c r="F24" s="324">
        <v>295.28333333333336</v>
      </c>
      <c r="G24" s="324">
        <v>290.56666666666672</v>
      </c>
      <c r="H24" s="324">
        <v>305.26666666666677</v>
      </c>
      <c r="I24" s="324">
        <v>309.98333333333335</v>
      </c>
      <c r="J24" s="324">
        <v>312.61666666666679</v>
      </c>
      <c r="K24" s="323">
        <v>307.35000000000002</v>
      </c>
      <c r="L24" s="323">
        <v>300</v>
      </c>
      <c r="M24" s="323">
        <v>1.13022</v>
      </c>
      <c r="N24" s="1"/>
      <c r="O24" s="1"/>
    </row>
    <row r="25" spans="1:15" ht="12.75" customHeight="1">
      <c r="A25" s="30">
        <v>15</v>
      </c>
      <c r="B25" s="342" t="s">
        <v>296</v>
      </c>
      <c r="C25" s="323">
        <v>193.45</v>
      </c>
      <c r="D25" s="324">
        <v>195.15</v>
      </c>
      <c r="E25" s="324">
        <v>190.3</v>
      </c>
      <c r="F25" s="324">
        <v>187.15</v>
      </c>
      <c r="G25" s="324">
        <v>182.3</v>
      </c>
      <c r="H25" s="324">
        <v>198.3</v>
      </c>
      <c r="I25" s="324">
        <v>203.14999999999998</v>
      </c>
      <c r="J25" s="324">
        <v>206.3</v>
      </c>
      <c r="K25" s="323">
        <v>200</v>
      </c>
      <c r="L25" s="323">
        <v>192</v>
      </c>
      <c r="M25" s="323">
        <v>6.3430099999999996</v>
      </c>
      <c r="N25" s="1"/>
      <c r="O25" s="1"/>
    </row>
    <row r="26" spans="1:15" ht="12.75" customHeight="1">
      <c r="A26" s="30">
        <v>16</v>
      </c>
      <c r="B26" s="342" t="s">
        <v>297</v>
      </c>
      <c r="C26" s="323">
        <v>1210.7</v>
      </c>
      <c r="D26" s="324">
        <v>1213.55</v>
      </c>
      <c r="E26" s="324">
        <v>1202.1499999999999</v>
      </c>
      <c r="F26" s="324">
        <v>1193.5999999999999</v>
      </c>
      <c r="G26" s="324">
        <v>1182.1999999999998</v>
      </c>
      <c r="H26" s="324">
        <v>1222.0999999999999</v>
      </c>
      <c r="I26" s="324">
        <v>1233.5</v>
      </c>
      <c r="J26" s="324">
        <v>1242.05</v>
      </c>
      <c r="K26" s="323">
        <v>1224.95</v>
      </c>
      <c r="L26" s="323">
        <v>1205</v>
      </c>
      <c r="M26" s="323">
        <v>2.8086500000000001</v>
      </c>
      <c r="N26" s="1"/>
      <c r="O26" s="1"/>
    </row>
    <row r="27" spans="1:15" ht="12.75" customHeight="1">
      <c r="A27" s="30">
        <v>17</v>
      </c>
      <c r="B27" s="342" t="s">
        <v>291</v>
      </c>
      <c r="C27" s="323">
        <v>1749.05</v>
      </c>
      <c r="D27" s="324">
        <v>1750.1499999999999</v>
      </c>
      <c r="E27" s="324">
        <v>1715.8999999999996</v>
      </c>
      <c r="F27" s="324">
        <v>1682.7499999999998</v>
      </c>
      <c r="G27" s="324">
        <v>1648.4999999999995</v>
      </c>
      <c r="H27" s="324">
        <v>1783.2999999999997</v>
      </c>
      <c r="I27" s="324">
        <v>1817.5500000000002</v>
      </c>
      <c r="J27" s="324">
        <v>1850.6999999999998</v>
      </c>
      <c r="K27" s="323">
        <v>1784.4</v>
      </c>
      <c r="L27" s="323">
        <v>1717</v>
      </c>
      <c r="M27" s="323">
        <v>0.24106</v>
      </c>
      <c r="N27" s="1"/>
      <c r="O27" s="1"/>
    </row>
    <row r="28" spans="1:15" ht="12.75" customHeight="1">
      <c r="A28" s="30">
        <v>18</v>
      </c>
      <c r="B28" s="342" t="s">
        <v>243</v>
      </c>
      <c r="C28" s="323">
        <v>1940.5</v>
      </c>
      <c r="D28" s="324">
        <v>1914.5166666666667</v>
      </c>
      <c r="E28" s="324">
        <v>1859.0333333333333</v>
      </c>
      <c r="F28" s="324">
        <v>1777.5666666666666</v>
      </c>
      <c r="G28" s="324">
        <v>1722.0833333333333</v>
      </c>
      <c r="H28" s="324">
        <v>1995.9833333333333</v>
      </c>
      <c r="I28" s="324">
        <v>2051.4666666666662</v>
      </c>
      <c r="J28" s="324">
        <v>2132.9333333333334</v>
      </c>
      <c r="K28" s="323">
        <v>1970</v>
      </c>
      <c r="L28" s="323">
        <v>1833.05</v>
      </c>
      <c r="M28" s="323">
        <v>1.2330300000000001</v>
      </c>
      <c r="N28" s="1"/>
      <c r="O28" s="1"/>
    </row>
    <row r="29" spans="1:15" ht="12.75" customHeight="1">
      <c r="A29" s="30">
        <v>19</v>
      </c>
      <c r="B29" s="342" t="s">
        <v>298</v>
      </c>
      <c r="C29" s="323">
        <v>82.05</v>
      </c>
      <c r="D29" s="324">
        <v>82.066666666666663</v>
      </c>
      <c r="E29" s="324">
        <v>81.583333333333329</v>
      </c>
      <c r="F29" s="324">
        <v>81.11666666666666</v>
      </c>
      <c r="G29" s="324">
        <v>80.633333333333326</v>
      </c>
      <c r="H29" s="324">
        <v>82.533333333333331</v>
      </c>
      <c r="I29" s="324">
        <v>83.01666666666668</v>
      </c>
      <c r="J29" s="324">
        <v>83.483333333333334</v>
      </c>
      <c r="K29" s="323">
        <v>82.55</v>
      </c>
      <c r="L29" s="323">
        <v>81.599999999999994</v>
      </c>
      <c r="M29" s="323">
        <v>1.6879200000000001</v>
      </c>
      <c r="N29" s="1"/>
      <c r="O29" s="1"/>
    </row>
    <row r="30" spans="1:15" ht="12.75" customHeight="1">
      <c r="A30" s="30">
        <v>20</v>
      </c>
      <c r="B30" s="342" t="s">
        <v>48</v>
      </c>
      <c r="C30" s="323">
        <v>3438.95</v>
      </c>
      <c r="D30" s="324">
        <v>3441.0166666666664</v>
      </c>
      <c r="E30" s="324">
        <v>3413.2833333333328</v>
      </c>
      <c r="F30" s="324">
        <v>3387.6166666666663</v>
      </c>
      <c r="G30" s="324">
        <v>3359.8833333333328</v>
      </c>
      <c r="H30" s="324">
        <v>3466.6833333333329</v>
      </c>
      <c r="I30" s="324">
        <v>3494.4166666666665</v>
      </c>
      <c r="J30" s="324">
        <v>3520.083333333333</v>
      </c>
      <c r="K30" s="323">
        <v>3468.75</v>
      </c>
      <c r="L30" s="323">
        <v>3415.35</v>
      </c>
      <c r="M30" s="323">
        <v>1.20404</v>
      </c>
      <c r="N30" s="1"/>
      <c r="O30" s="1"/>
    </row>
    <row r="31" spans="1:15" ht="12.75" customHeight="1">
      <c r="A31" s="30">
        <v>21</v>
      </c>
      <c r="B31" s="342" t="s">
        <v>299</v>
      </c>
      <c r="C31" s="323">
        <v>2894</v>
      </c>
      <c r="D31" s="324">
        <v>2912.1333333333332</v>
      </c>
      <c r="E31" s="324">
        <v>2859.3166666666666</v>
      </c>
      <c r="F31" s="324">
        <v>2824.6333333333332</v>
      </c>
      <c r="G31" s="324">
        <v>2771.8166666666666</v>
      </c>
      <c r="H31" s="324">
        <v>2946.8166666666666</v>
      </c>
      <c r="I31" s="324">
        <v>2999.6333333333332</v>
      </c>
      <c r="J31" s="324">
        <v>3034.3166666666666</v>
      </c>
      <c r="K31" s="323">
        <v>2964.95</v>
      </c>
      <c r="L31" s="323">
        <v>2877.45</v>
      </c>
      <c r="M31" s="323">
        <v>0.80369000000000002</v>
      </c>
      <c r="N31" s="1"/>
      <c r="O31" s="1"/>
    </row>
    <row r="32" spans="1:15" ht="12.75" customHeight="1">
      <c r="A32" s="30">
        <v>22</v>
      </c>
      <c r="B32" s="342" t="s">
        <v>300</v>
      </c>
      <c r="C32" s="323">
        <v>24.6</v>
      </c>
      <c r="D32" s="324">
        <v>24.633333333333336</v>
      </c>
      <c r="E32" s="324">
        <v>24.416666666666671</v>
      </c>
      <c r="F32" s="324">
        <v>24.233333333333334</v>
      </c>
      <c r="G32" s="324">
        <v>24.016666666666669</v>
      </c>
      <c r="H32" s="324">
        <v>24.816666666666674</v>
      </c>
      <c r="I32" s="324">
        <v>25.033333333333335</v>
      </c>
      <c r="J32" s="324">
        <v>25.216666666666676</v>
      </c>
      <c r="K32" s="323">
        <v>24.85</v>
      </c>
      <c r="L32" s="323">
        <v>24.45</v>
      </c>
      <c r="M32" s="323">
        <v>83.94059</v>
      </c>
      <c r="N32" s="1"/>
      <c r="O32" s="1"/>
    </row>
    <row r="33" spans="1:15" ht="12.75" customHeight="1">
      <c r="A33" s="30">
        <v>23</v>
      </c>
      <c r="B33" s="342" t="s">
        <v>50</v>
      </c>
      <c r="C33" s="323">
        <v>579.75</v>
      </c>
      <c r="D33" s="324">
        <v>582.93333333333328</v>
      </c>
      <c r="E33" s="324">
        <v>575.06666666666661</v>
      </c>
      <c r="F33" s="324">
        <v>570.38333333333333</v>
      </c>
      <c r="G33" s="324">
        <v>562.51666666666665</v>
      </c>
      <c r="H33" s="324">
        <v>587.61666666666656</v>
      </c>
      <c r="I33" s="324">
        <v>595.48333333333312</v>
      </c>
      <c r="J33" s="324">
        <v>600.16666666666652</v>
      </c>
      <c r="K33" s="323">
        <v>590.79999999999995</v>
      </c>
      <c r="L33" s="323">
        <v>578.25</v>
      </c>
      <c r="M33" s="323">
        <v>9.7310999999999996</v>
      </c>
      <c r="N33" s="1"/>
      <c r="O33" s="1"/>
    </row>
    <row r="34" spans="1:15" ht="12.75" customHeight="1">
      <c r="A34" s="30">
        <v>24</v>
      </c>
      <c r="B34" s="342" t="s">
        <v>301</v>
      </c>
      <c r="C34" s="323">
        <v>3698.3</v>
      </c>
      <c r="D34" s="324">
        <v>3718.9</v>
      </c>
      <c r="E34" s="324">
        <v>3614.75</v>
      </c>
      <c r="F34" s="324">
        <v>3531.2</v>
      </c>
      <c r="G34" s="324">
        <v>3427.0499999999997</v>
      </c>
      <c r="H34" s="324">
        <v>3802.4500000000003</v>
      </c>
      <c r="I34" s="324">
        <v>3906.6000000000008</v>
      </c>
      <c r="J34" s="324">
        <v>3990.1500000000005</v>
      </c>
      <c r="K34" s="323">
        <v>3823.05</v>
      </c>
      <c r="L34" s="323">
        <v>3635.35</v>
      </c>
      <c r="M34" s="323">
        <v>2.1102400000000001</v>
      </c>
      <c r="N34" s="1"/>
      <c r="O34" s="1"/>
    </row>
    <row r="35" spans="1:15" ht="12.75" customHeight="1">
      <c r="A35" s="30">
        <v>25</v>
      </c>
      <c r="B35" s="342" t="s">
        <v>51</v>
      </c>
      <c r="C35" s="323">
        <v>306.2</v>
      </c>
      <c r="D35" s="324">
        <v>308.84999999999997</v>
      </c>
      <c r="E35" s="324">
        <v>302.79999999999995</v>
      </c>
      <c r="F35" s="324">
        <v>299.39999999999998</v>
      </c>
      <c r="G35" s="324">
        <v>293.34999999999997</v>
      </c>
      <c r="H35" s="324">
        <v>312.24999999999994</v>
      </c>
      <c r="I35" s="324">
        <v>318.3</v>
      </c>
      <c r="J35" s="324">
        <v>321.69999999999993</v>
      </c>
      <c r="K35" s="323">
        <v>314.89999999999998</v>
      </c>
      <c r="L35" s="323">
        <v>305.45</v>
      </c>
      <c r="M35" s="323">
        <v>99.010930000000002</v>
      </c>
      <c r="N35" s="1"/>
      <c r="O35" s="1"/>
    </row>
    <row r="36" spans="1:15" ht="12.75" customHeight="1">
      <c r="A36" s="30">
        <v>26</v>
      </c>
      <c r="B36" s="342" t="s">
        <v>850</v>
      </c>
      <c r="C36" s="323">
        <v>1619.05</v>
      </c>
      <c r="D36" s="324">
        <v>1572.8833333333332</v>
      </c>
      <c r="E36" s="324">
        <v>1473.9666666666665</v>
      </c>
      <c r="F36" s="324">
        <v>1328.8833333333332</v>
      </c>
      <c r="G36" s="324">
        <v>1229.9666666666665</v>
      </c>
      <c r="H36" s="324">
        <v>1717.9666666666665</v>
      </c>
      <c r="I36" s="324">
        <v>1816.8833333333334</v>
      </c>
      <c r="J36" s="324">
        <v>1961.9666666666665</v>
      </c>
      <c r="K36" s="323">
        <v>1671.8</v>
      </c>
      <c r="L36" s="323">
        <v>1427.8</v>
      </c>
      <c r="M36" s="323">
        <v>64.064269999999993</v>
      </c>
      <c r="N36" s="1"/>
      <c r="O36" s="1"/>
    </row>
    <row r="37" spans="1:15" ht="12.75" customHeight="1">
      <c r="A37" s="30">
        <v>27</v>
      </c>
      <c r="B37" s="342" t="s">
        <v>812</v>
      </c>
      <c r="C37" s="323">
        <v>882.25</v>
      </c>
      <c r="D37" s="324">
        <v>888.1</v>
      </c>
      <c r="E37" s="324">
        <v>870.2</v>
      </c>
      <c r="F37" s="324">
        <v>858.15</v>
      </c>
      <c r="G37" s="324">
        <v>840.25</v>
      </c>
      <c r="H37" s="324">
        <v>900.15000000000009</v>
      </c>
      <c r="I37" s="324">
        <v>918.05</v>
      </c>
      <c r="J37" s="324">
        <v>930.10000000000014</v>
      </c>
      <c r="K37" s="323">
        <v>906</v>
      </c>
      <c r="L37" s="323">
        <v>876.05</v>
      </c>
      <c r="M37" s="323">
        <v>0.70481000000000005</v>
      </c>
      <c r="N37" s="1"/>
      <c r="O37" s="1"/>
    </row>
    <row r="38" spans="1:15" ht="12.75" customHeight="1">
      <c r="A38" s="30">
        <v>28</v>
      </c>
      <c r="B38" s="342" t="s">
        <v>292</v>
      </c>
      <c r="C38" s="323">
        <v>911.6</v>
      </c>
      <c r="D38" s="324">
        <v>921.18333333333339</v>
      </c>
      <c r="E38" s="324">
        <v>887.36666666666679</v>
      </c>
      <c r="F38" s="324">
        <v>863.13333333333344</v>
      </c>
      <c r="G38" s="324">
        <v>829.31666666666683</v>
      </c>
      <c r="H38" s="324">
        <v>945.41666666666674</v>
      </c>
      <c r="I38" s="324">
        <v>979.23333333333335</v>
      </c>
      <c r="J38" s="324">
        <v>1003.4666666666667</v>
      </c>
      <c r="K38" s="323">
        <v>955</v>
      </c>
      <c r="L38" s="323">
        <v>896.95</v>
      </c>
      <c r="M38" s="323">
        <v>4.2108999999999996</v>
      </c>
      <c r="N38" s="1"/>
      <c r="O38" s="1"/>
    </row>
    <row r="39" spans="1:15" ht="12.75" customHeight="1">
      <c r="A39" s="30">
        <v>29</v>
      </c>
      <c r="B39" s="342" t="s">
        <v>52</v>
      </c>
      <c r="C39" s="323">
        <v>726.4</v>
      </c>
      <c r="D39" s="324">
        <v>731.15</v>
      </c>
      <c r="E39" s="324">
        <v>719.84999999999991</v>
      </c>
      <c r="F39" s="324">
        <v>713.3</v>
      </c>
      <c r="G39" s="324">
        <v>701.99999999999989</v>
      </c>
      <c r="H39" s="324">
        <v>737.69999999999993</v>
      </c>
      <c r="I39" s="324">
        <v>748.99999999999989</v>
      </c>
      <c r="J39" s="324">
        <v>755.55</v>
      </c>
      <c r="K39" s="323">
        <v>742.45</v>
      </c>
      <c r="L39" s="323">
        <v>724.6</v>
      </c>
      <c r="M39" s="323">
        <v>2.6139199999999998</v>
      </c>
      <c r="N39" s="1"/>
      <c r="O39" s="1"/>
    </row>
    <row r="40" spans="1:15" ht="12.75" customHeight="1">
      <c r="A40" s="30">
        <v>30</v>
      </c>
      <c r="B40" s="342" t="s">
        <v>53</v>
      </c>
      <c r="C40" s="323">
        <v>4839.8999999999996</v>
      </c>
      <c r="D40" s="324">
        <v>4887.5999999999995</v>
      </c>
      <c r="E40" s="324">
        <v>4777.1999999999989</v>
      </c>
      <c r="F40" s="324">
        <v>4714.4999999999991</v>
      </c>
      <c r="G40" s="324">
        <v>4604.0999999999985</v>
      </c>
      <c r="H40" s="324">
        <v>4950.2999999999993</v>
      </c>
      <c r="I40" s="324">
        <v>5060.6999999999989</v>
      </c>
      <c r="J40" s="324">
        <v>5123.3999999999996</v>
      </c>
      <c r="K40" s="323">
        <v>4998</v>
      </c>
      <c r="L40" s="323">
        <v>4824.8999999999996</v>
      </c>
      <c r="M40" s="323">
        <v>8.5249299999999995</v>
      </c>
      <c r="N40" s="1"/>
      <c r="O40" s="1"/>
    </row>
    <row r="41" spans="1:15" ht="12.75" customHeight="1">
      <c r="A41" s="30">
        <v>31</v>
      </c>
      <c r="B41" s="342" t="s">
        <v>54</v>
      </c>
      <c r="C41" s="323">
        <v>193.75</v>
      </c>
      <c r="D41" s="324">
        <v>192.56666666666669</v>
      </c>
      <c r="E41" s="324">
        <v>190.23333333333338</v>
      </c>
      <c r="F41" s="324">
        <v>186.7166666666667</v>
      </c>
      <c r="G41" s="324">
        <v>184.38333333333338</v>
      </c>
      <c r="H41" s="324">
        <v>196.08333333333337</v>
      </c>
      <c r="I41" s="324">
        <v>198.41666666666669</v>
      </c>
      <c r="J41" s="324">
        <v>201.93333333333337</v>
      </c>
      <c r="K41" s="323">
        <v>194.9</v>
      </c>
      <c r="L41" s="323">
        <v>189.05</v>
      </c>
      <c r="M41" s="323">
        <v>54.496899999999997</v>
      </c>
      <c r="N41" s="1"/>
      <c r="O41" s="1"/>
    </row>
    <row r="42" spans="1:15" ht="12.75" customHeight="1">
      <c r="A42" s="30">
        <v>32</v>
      </c>
      <c r="B42" s="342" t="s">
        <v>302</v>
      </c>
      <c r="C42" s="323">
        <v>431.9</v>
      </c>
      <c r="D42" s="324">
        <v>439.3</v>
      </c>
      <c r="E42" s="324">
        <v>422.8</v>
      </c>
      <c r="F42" s="324">
        <v>413.7</v>
      </c>
      <c r="G42" s="324">
        <v>397.2</v>
      </c>
      <c r="H42" s="324">
        <v>448.40000000000003</v>
      </c>
      <c r="I42" s="324">
        <v>464.90000000000003</v>
      </c>
      <c r="J42" s="324">
        <v>474.00000000000006</v>
      </c>
      <c r="K42" s="323">
        <v>455.8</v>
      </c>
      <c r="L42" s="323">
        <v>430.2</v>
      </c>
      <c r="M42" s="323">
        <v>6.6299400000000004</v>
      </c>
      <c r="N42" s="1"/>
      <c r="O42" s="1"/>
    </row>
    <row r="43" spans="1:15" ht="12.75" customHeight="1">
      <c r="A43" s="30">
        <v>33</v>
      </c>
      <c r="B43" s="342" t="s">
        <v>303</v>
      </c>
      <c r="C43" s="323">
        <v>91.65</v>
      </c>
      <c r="D43" s="324">
        <v>91.516666666666652</v>
      </c>
      <c r="E43" s="324">
        <v>89.733333333333306</v>
      </c>
      <c r="F43" s="324">
        <v>87.816666666666649</v>
      </c>
      <c r="G43" s="324">
        <v>86.033333333333303</v>
      </c>
      <c r="H43" s="324">
        <v>93.433333333333309</v>
      </c>
      <c r="I43" s="324">
        <v>95.216666666666669</v>
      </c>
      <c r="J43" s="324">
        <v>97.133333333333312</v>
      </c>
      <c r="K43" s="323">
        <v>93.3</v>
      </c>
      <c r="L43" s="323">
        <v>89.6</v>
      </c>
      <c r="M43" s="323">
        <v>9.3349200000000003</v>
      </c>
      <c r="N43" s="1"/>
      <c r="O43" s="1"/>
    </row>
    <row r="44" spans="1:15" ht="12.75" customHeight="1">
      <c r="A44" s="30">
        <v>34</v>
      </c>
      <c r="B44" s="342" t="s">
        <v>55</v>
      </c>
      <c r="C44" s="323">
        <v>114.45</v>
      </c>
      <c r="D44" s="324">
        <v>115.03333333333335</v>
      </c>
      <c r="E44" s="324">
        <v>112.86666666666669</v>
      </c>
      <c r="F44" s="324">
        <v>111.28333333333335</v>
      </c>
      <c r="G44" s="324">
        <v>109.11666666666669</v>
      </c>
      <c r="H44" s="324">
        <v>116.61666666666669</v>
      </c>
      <c r="I44" s="324">
        <v>118.78333333333335</v>
      </c>
      <c r="J44" s="324">
        <v>120.36666666666669</v>
      </c>
      <c r="K44" s="323">
        <v>117.2</v>
      </c>
      <c r="L44" s="323">
        <v>113.45</v>
      </c>
      <c r="M44" s="323">
        <v>296.30619000000002</v>
      </c>
      <c r="N44" s="1"/>
      <c r="O44" s="1"/>
    </row>
    <row r="45" spans="1:15" ht="12.75" customHeight="1">
      <c r="A45" s="30">
        <v>35</v>
      </c>
      <c r="B45" s="342" t="s">
        <v>57</v>
      </c>
      <c r="C45" s="323">
        <v>3136.6</v>
      </c>
      <c r="D45" s="324">
        <v>3125.4666666666667</v>
      </c>
      <c r="E45" s="324">
        <v>3087.6333333333332</v>
      </c>
      <c r="F45" s="324">
        <v>3038.6666666666665</v>
      </c>
      <c r="G45" s="324">
        <v>3000.833333333333</v>
      </c>
      <c r="H45" s="324">
        <v>3174.4333333333334</v>
      </c>
      <c r="I45" s="324">
        <v>3212.2666666666664</v>
      </c>
      <c r="J45" s="324">
        <v>3261.2333333333336</v>
      </c>
      <c r="K45" s="323">
        <v>3163.3</v>
      </c>
      <c r="L45" s="323">
        <v>3076.5</v>
      </c>
      <c r="M45" s="323">
        <v>28.675190000000001</v>
      </c>
      <c r="N45" s="1"/>
      <c r="O45" s="1"/>
    </row>
    <row r="46" spans="1:15" ht="12.75" customHeight="1">
      <c r="A46" s="30">
        <v>36</v>
      </c>
      <c r="B46" s="342" t="s">
        <v>304</v>
      </c>
      <c r="C46" s="323">
        <v>174.45</v>
      </c>
      <c r="D46" s="324">
        <v>174.66666666666666</v>
      </c>
      <c r="E46" s="324">
        <v>173.43333333333331</v>
      </c>
      <c r="F46" s="324">
        <v>172.41666666666666</v>
      </c>
      <c r="G46" s="324">
        <v>171.18333333333331</v>
      </c>
      <c r="H46" s="324">
        <v>175.68333333333331</v>
      </c>
      <c r="I46" s="324">
        <v>176.91666666666666</v>
      </c>
      <c r="J46" s="324">
        <v>177.93333333333331</v>
      </c>
      <c r="K46" s="323">
        <v>175.9</v>
      </c>
      <c r="L46" s="323">
        <v>173.65</v>
      </c>
      <c r="M46" s="323">
        <v>1.45495</v>
      </c>
      <c r="N46" s="1"/>
      <c r="O46" s="1"/>
    </row>
    <row r="47" spans="1:15" ht="12.75" customHeight="1">
      <c r="A47" s="30">
        <v>37</v>
      </c>
      <c r="B47" s="342" t="s">
        <v>306</v>
      </c>
      <c r="C47" s="323">
        <v>2029.95</v>
      </c>
      <c r="D47" s="324">
        <v>2048.8333333333335</v>
      </c>
      <c r="E47" s="324">
        <v>1998.8666666666668</v>
      </c>
      <c r="F47" s="324">
        <v>1967.7833333333333</v>
      </c>
      <c r="G47" s="324">
        <v>1917.8166666666666</v>
      </c>
      <c r="H47" s="324">
        <v>2079.916666666667</v>
      </c>
      <c r="I47" s="324">
        <v>2129.8833333333332</v>
      </c>
      <c r="J47" s="324">
        <v>2160.9666666666672</v>
      </c>
      <c r="K47" s="323">
        <v>2098.8000000000002</v>
      </c>
      <c r="L47" s="323">
        <v>2017.75</v>
      </c>
      <c r="M47" s="323">
        <v>4.7669899999999998</v>
      </c>
      <c r="N47" s="1"/>
      <c r="O47" s="1"/>
    </row>
    <row r="48" spans="1:15" ht="12.75" customHeight="1">
      <c r="A48" s="30">
        <v>38</v>
      </c>
      <c r="B48" s="342" t="s">
        <v>305</v>
      </c>
      <c r="C48" s="323">
        <v>2677.95</v>
      </c>
      <c r="D48" s="324">
        <v>2680.9500000000003</v>
      </c>
      <c r="E48" s="324">
        <v>2667.0000000000005</v>
      </c>
      <c r="F48" s="324">
        <v>2656.05</v>
      </c>
      <c r="G48" s="324">
        <v>2642.1000000000004</v>
      </c>
      <c r="H48" s="324">
        <v>2691.9000000000005</v>
      </c>
      <c r="I48" s="324">
        <v>2705.8500000000004</v>
      </c>
      <c r="J48" s="324">
        <v>2716.8000000000006</v>
      </c>
      <c r="K48" s="323">
        <v>2694.9</v>
      </c>
      <c r="L48" s="323">
        <v>2670</v>
      </c>
      <c r="M48" s="323">
        <v>8.7190000000000004E-2</v>
      </c>
      <c r="N48" s="1"/>
      <c r="O48" s="1"/>
    </row>
    <row r="49" spans="1:15" ht="12.75" customHeight="1">
      <c r="A49" s="30">
        <v>39</v>
      </c>
      <c r="B49" s="342" t="s">
        <v>240</v>
      </c>
      <c r="C49" s="323">
        <v>1766.8</v>
      </c>
      <c r="D49" s="324">
        <v>1739.4666666666665</v>
      </c>
      <c r="E49" s="324">
        <v>1709.583333333333</v>
      </c>
      <c r="F49" s="324">
        <v>1652.3666666666666</v>
      </c>
      <c r="G49" s="324">
        <v>1622.4833333333331</v>
      </c>
      <c r="H49" s="324">
        <v>1796.6833333333329</v>
      </c>
      <c r="I49" s="324">
        <v>1826.5666666666666</v>
      </c>
      <c r="J49" s="324">
        <v>1883.7833333333328</v>
      </c>
      <c r="K49" s="323">
        <v>1769.35</v>
      </c>
      <c r="L49" s="323">
        <v>1682.25</v>
      </c>
      <c r="M49" s="323">
        <v>7.0601200000000004</v>
      </c>
      <c r="N49" s="1"/>
      <c r="O49" s="1"/>
    </row>
    <row r="50" spans="1:15" ht="12.75" customHeight="1">
      <c r="A50" s="30">
        <v>40</v>
      </c>
      <c r="B50" s="342" t="s">
        <v>307</v>
      </c>
      <c r="C50" s="323">
        <v>9738.9</v>
      </c>
      <c r="D50" s="324">
        <v>9796.1333333333332</v>
      </c>
      <c r="E50" s="324">
        <v>9542.7666666666664</v>
      </c>
      <c r="F50" s="324">
        <v>9346.6333333333332</v>
      </c>
      <c r="G50" s="324">
        <v>9093.2666666666664</v>
      </c>
      <c r="H50" s="324">
        <v>9992.2666666666664</v>
      </c>
      <c r="I50" s="324">
        <v>10245.633333333331</v>
      </c>
      <c r="J50" s="324">
        <v>10441.766666666666</v>
      </c>
      <c r="K50" s="323">
        <v>10049.5</v>
      </c>
      <c r="L50" s="323">
        <v>9600</v>
      </c>
      <c r="M50" s="323">
        <v>0.91364999999999996</v>
      </c>
      <c r="N50" s="1"/>
      <c r="O50" s="1"/>
    </row>
    <row r="51" spans="1:15" ht="12.75" customHeight="1">
      <c r="A51" s="30">
        <v>41</v>
      </c>
      <c r="B51" s="342" t="s">
        <v>59</v>
      </c>
      <c r="C51" s="323">
        <v>1163.4000000000001</v>
      </c>
      <c r="D51" s="324">
        <v>1176.05</v>
      </c>
      <c r="E51" s="324">
        <v>1147.0999999999999</v>
      </c>
      <c r="F51" s="324">
        <v>1130.8</v>
      </c>
      <c r="G51" s="324">
        <v>1101.8499999999999</v>
      </c>
      <c r="H51" s="324">
        <v>1192.3499999999999</v>
      </c>
      <c r="I51" s="324">
        <v>1221.3000000000002</v>
      </c>
      <c r="J51" s="324">
        <v>1237.5999999999999</v>
      </c>
      <c r="K51" s="323">
        <v>1205</v>
      </c>
      <c r="L51" s="323">
        <v>1159.75</v>
      </c>
      <c r="M51" s="323">
        <v>11.42117</v>
      </c>
      <c r="N51" s="1"/>
      <c r="O51" s="1"/>
    </row>
    <row r="52" spans="1:15" ht="12.75" customHeight="1">
      <c r="A52" s="30">
        <v>42</v>
      </c>
      <c r="B52" s="342" t="s">
        <v>60</v>
      </c>
      <c r="C52" s="323">
        <v>640.35</v>
      </c>
      <c r="D52" s="324">
        <v>644.6</v>
      </c>
      <c r="E52" s="324">
        <v>634.20000000000005</v>
      </c>
      <c r="F52" s="324">
        <v>628.05000000000007</v>
      </c>
      <c r="G52" s="324">
        <v>617.65000000000009</v>
      </c>
      <c r="H52" s="324">
        <v>650.75</v>
      </c>
      <c r="I52" s="324">
        <v>661.14999999999986</v>
      </c>
      <c r="J52" s="324">
        <v>667.3</v>
      </c>
      <c r="K52" s="323">
        <v>655</v>
      </c>
      <c r="L52" s="323">
        <v>638.45000000000005</v>
      </c>
      <c r="M52" s="323">
        <v>30.25169</v>
      </c>
      <c r="N52" s="1"/>
      <c r="O52" s="1"/>
    </row>
    <row r="53" spans="1:15" ht="12.75" customHeight="1">
      <c r="A53" s="30">
        <v>43</v>
      </c>
      <c r="B53" s="342" t="s">
        <v>308</v>
      </c>
      <c r="C53" s="323">
        <v>430.25</v>
      </c>
      <c r="D53" s="324">
        <v>430.91666666666669</v>
      </c>
      <c r="E53" s="324">
        <v>425.53333333333336</v>
      </c>
      <c r="F53" s="324">
        <v>420.81666666666666</v>
      </c>
      <c r="G53" s="324">
        <v>415.43333333333334</v>
      </c>
      <c r="H53" s="324">
        <v>435.63333333333338</v>
      </c>
      <c r="I53" s="324">
        <v>441.01666666666671</v>
      </c>
      <c r="J53" s="324">
        <v>445.73333333333341</v>
      </c>
      <c r="K53" s="323">
        <v>436.3</v>
      </c>
      <c r="L53" s="323">
        <v>426.2</v>
      </c>
      <c r="M53" s="323">
        <v>4.4027099999999999</v>
      </c>
      <c r="N53" s="1"/>
      <c r="O53" s="1"/>
    </row>
    <row r="54" spans="1:15" ht="12.75" customHeight="1">
      <c r="A54" s="30">
        <v>44</v>
      </c>
      <c r="B54" s="342" t="s">
        <v>61</v>
      </c>
      <c r="C54" s="323">
        <v>739.25</v>
      </c>
      <c r="D54" s="324">
        <v>740.81666666666661</v>
      </c>
      <c r="E54" s="324">
        <v>734.88333333333321</v>
      </c>
      <c r="F54" s="324">
        <v>730.51666666666665</v>
      </c>
      <c r="G54" s="324">
        <v>724.58333333333326</v>
      </c>
      <c r="H54" s="324">
        <v>745.18333333333317</v>
      </c>
      <c r="I54" s="324">
        <v>751.11666666666656</v>
      </c>
      <c r="J54" s="324">
        <v>755.48333333333312</v>
      </c>
      <c r="K54" s="323">
        <v>746.75</v>
      </c>
      <c r="L54" s="323">
        <v>736.45</v>
      </c>
      <c r="M54" s="323">
        <v>136.57427999999999</v>
      </c>
      <c r="N54" s="1"/>
      <c r="O54" s="1"/>
    </row>
    <row r="55" spans="1:15" ht="12.75" customHeight="1">
      <c r="A55" s="30">
        <v>45</v>
      </c>
      <c r="B55" s="342" t="s">
        <v>62</v>
      </c>
      <c r="C55" s="323">
        <v>3650.45</v>
      </c>
      <c r="D55" s="324">
        <v>3630.3166666666662</v>
      </c>
      <c r="E55" s="324">
        <v>3595.7833333333324</v>
      </c>
      <c r="F55" s="324">
        <v>3541.1166666666663</v>
      </c>
      <c r="G55" s="324">
        <v>3506.5833333333326</v>
      </c>
      <c r="H55" s="324">
        <v>3684.9833333333322</v>
      </c>
      <c r="I55" s="324">
        <v>3719.516666666666</v>
      </c>
      <c r="J55" s="324">
        <v>3774.183333333332</v>
      </c>
      <c r="K55" s="323">
        <v>3664.85</v>
      </c>
      <c r="L55" s="323">
        <v>3575.65</v>
      </c>
      <c r="M55" s="323">
        <v>4.2927200000000001</v>
      </c>
      <c r="N55" s="1"/>
      <c r="O55" s="1"/>
    </row>
    <row r="56" spans="1:15" ht="12.75" customHeight="1">
      <c r="A56" s="30">
        <v>46</v>
      </c>
      <c r="B56" s="342" t="s">
        <v>312</v>
      </c>
      <c r="C56" s="323">
        <v>160.85</v>
      </c>
      <c r="D56" s="324">
        <v>161.91666666666666</v>
      </c>
      <c r="E56" s="324">
        <v>158.93333333333331</v>
      </c>
      <c r="F56" s="324">
        <v>157.01666666666665</v>
      </c>
      <c r="G56" s="324">
        <v>154.0333333333333</v>
      </c>
      <c r="H56" s="324">
        <v>163.83333333333331</v>
      </c>
      <c r="I56" s="324">
        <v>166.81666666666666</v>
      </c>
      <c r="J56" s="324">
        <v>168.73333333333332</v>
      </c>
      <c r="K56" s="323">
        <v>164.9</v>
      </c>
      <c r="L56" s="323">
        <v>160</v>
      </c>
      <c r="M56" s="323">
        <v>11.39001</v>
      </c>
      <c r="N56" s="1"/>
      <c r="O56" s="1"/>
    </row>
    <row r="57" spans="1:15" ht="12.75" customHeight="1">
      <c r="A57" s="30">
        <v>47</v>
      </c>
      <c r="B57" s="342" t="s">
        <v>313</v>
      </c>
      <c r="C57" s="323">
        <v>1062.3</v>
      </c>
      <c r="D57" s="324">
        <v>1051.1000000000001</v>
      </c>
      <c r="E57" s="324">
        <v>1036.2000000000003</v>
      </c>
      <c r="F57" s="324">
        <v>1010.1000000000001</v>
      </c>
      <c r="G57" s="324">
        <v>995.20000000000027</v>
      </c>
      <c r="H57" s="324">
        <v>1077.2000000000003</v>
      </c>
      <c r="I57" s="324">
        <v>1092.1000000000004</v>
      </c>
      <c r="J57" s="324">
        <v>1118.2000000000003</v>
      </c>
      <c r="K57" s="323">
        <v>1066</v>
      </c>
      <c r="L57" s="323">
        <v>1025</v>
      </c>
      <c r="M57" s="323">
        <v>1.70245</v>
      </c>
      <c r="N57" s="1"/>
      <c r="O57" s="1"/>
    </row>
    <row r="58" spans="1:15" ht="12.75" customHeight="1">
      <c r="A58" s="30">
        <v>48</v>
      </c>
      <c r="B58" s="342" t="s">
        <v>64</v>
      </c>
      <c r="C58" s="323">
        <v>16370.8</v>
      </c>
      <c r="D58" s="324">
        <v>16404.933333333334</v>
      </c>
      <c r="E58" s="324">
        <v>16220.866666666669</v>
      </c>
      <c r="F58" s="324">
        <v>16070.933333333334</v>
      </c>
      <c r="G58" s="324">
        <v>15886.866666666669</v>
      </c>
      <c r="H58" s="324">
        <v>16554.866666666669</v>
      </c>
      <c r="I58" s="324">
        <v>16738.933333333334</v>
      </c>
      <c r="J58" s="324">
        <v>16888.866666666669</v>
      </c>
      <c r="K58" s="323">
        <v>16589</v>
      </c>
      <c r="L58" s="323">
        <v>16255</v>
      </c>
      <c r="M58" s="323">
        <v>4.0206799999999996</v>
      </c>
      <c r="N58" s="1"/>
      <c r="O58" s="1"/>
    </row>
    <row r="59" spans="1:15" ht="12" customHeight="1">
      <c r="A59" s="30">
        <v>49</v>
      </c>
      <c r="B59" s="342" t="s">
        <v>245</v>
      </c>
      <c r="C59" s="323">
        <v>5008.7</v>
      </c>
      <c r="D59" s="324">
        <v>5031.9333333333334</v>
      </c>
      <c r="E59" s="324">
        <v>4963.8666666666668</v>
      </c>
      <c r="F59" s="324">
        <v>4919.0333333333338</v>
      </c>
      <c r="G59" s="324">
        <v>4850.9666666666672</v>
      </c>
      <c r="H59" s="324">
        <v>5076.7666666666664</v>
      </c>
      <c r="I59" s="324">
        <v>5144.8333333333339</v>
      </c>
      <c r="J59" s="324">
        <v>5189.6666666666661</v>
      </c>
      <c r="K59" s="323">
        <v>5100</v>
      </c>
      <c r="L59" s="323">
        <v>4987.1000000000004</v>
      </c>
      <c r="M59" s="323">
        <v>0.56608999999999998</v>
      </c>
      <c r="N59" s="1"/>
      <c r="O59" s="1"/>
    </row>
    <row r="60" spans="1:15" ht="12.75" customHeight="1">
      <c r="A60" s="30">
        <v>50</v>
      </c>
      <c r="B60" s="342" t="s">
        <v>65</v>
      </c>
      <c r="C60" s="323">
        <v>6994.4</v>
      </c>
      <c r="D60" s="324">
        <v>6993.8</v>
      </c>
      <c r="E60" s="324">
        <v>6930.7000000000007</v>
      </c>
      <c r="F60" s="324">
        <v>6867.0000000000009</v>
      </c>
      <c r="G60" s="324">
        <v>6803.9000000000015</v>
      </c>
      <c r="H60" s="324">
        <v>7057.5</v>
      </c>
      <c r="I60" s="324">
        <v>7120.6</v>
      </c>
      <c r="J60" s="324">
        <v>7184.2999999999993</v>
      </c>
      <c r="K60" s="323">
        <v>7056.9</v>
      </c>
      <c r="L60" s="323">
        <v>6930.1</v>
      </c>
      <c r="M60" s="323">
        <v>16.706779999999998</v>
      </c>
      <c r="N60" s="1"/>
      <c r="O60" s="1"/>
    </row>
    <row r="61" spans="1:15" ht="12.75" customHeight="1">
      <c r="A61" s="30">
        <v>51</v>
      </c>
      <c r="B61" s="342" t="s">
        <v>314</v>
      </c>
      <c r="C61" s="323">
        <v>3112.25</v>
      </c>
      <c r="D61" s="324">
        <v>3118.8666666666668</v>
      </c>
      <c r="E61" s="324">
        <v>3073.5333333333338</v>
      </c>
      <c r="F61" s="324">
        <v>3034.8166666666671</v>
      </c>
      <c r="G61" s="324">
        <v>2989.483333333334</v>
      </c>
      <c r="H61" s="324">
        <v>3157.5833333333335</v>
      </c>
      <c r="I61" s="324">
        <v>3202.9166666666665</v>
      </c>
      <c r="J61" s="324">
        <v>3241.6333333333332</v>
      </c>
      <c r="K61" s="323">
        <v>3164.2</v>
      </c>
      <c r="L61" s="323">
        <v>3080.15</v>
      </c>
      <c r="M61" s="323">
        <v>1.1896100000000001</v>
      </c>
      <c r="N61" s="1"/>
      <c r="O61" s="1"/>
    </row>
    <row r="62" spans="1:15" ht="12.75" customHeight="1">
      <c r="A62" s="30">
        <v>52</v>
      </c>
      <c r="B62" s="342" t="s">
        <v>66</v>
      </c>
      <c r="C62" s="323">
        <v>2132.5</v>
      </c>
      <c r="D62" s="324">
        <v>2116.3166666666671</v>
      </c>
      <c r="E62" s="324">
        <v>2087.5833333333339</v>
      </c>
      <c r="F62" s="324">
        <v>2042.666666666667</v>
      </c>
      <c r="G62" s="324">
        <v>2013.9333333333338</v>
      </c>
      <c r="H62" s="324">
        <v>2161.233333333334</v>
      </c>
      <c r="I62" s="324">
        <v>2189.9666666666667</v>
      </c>
      <c r="J62" s="324">
        <v>2234.8833333333341</v>
      </c>
      <c r="K62" s="323">
        <v>2145.0500000000002</v>
      </c>
      <c r="L62" s="323">
        <v>2071.4</v>
      </c>
      <c r="M62" s="323">
        <v>4.4533899999999997</v>
      </c>
      <c r="N62" s="1"/>
      <c r="O62" s="1"/>
    </row>
    <row r="63" spans="1:15" ht="12.75" customHeight="1">
      <c r="A63" s="30">
        <v>53</v>
      </c>
      <c r="B63" s="342" t="s">
        <v>315</v>
      </c>
      <c r="C63" s="323">
        <v>479.35</v>
      </c>
      <c r="D63" s="324">
        <v>481.4666666666667</v>
      </c>
      <c r="E63" s="324">
        <v>473.13333333333338</v>
      </c>
      <c r="F63" s="324">
        <v>466.91666666666669</v>
      </c>
      <c r="G63" s="324">
        <v>458.58333333333337</v>
      </c>
      <c r="H63" s="324">
        <v>487.68333333333339</v>
      </c>
      <c r="I63" s="324">
        <v>496.01666666666665</v>
      </c>
      <c r="J63" s="324">
        <v>502.23333333333341</v>
      </c>
      <c r="K63" s="323">
        <v>489.8</v>
      </c>
      <c r="L63" s="323">
        <v>475.25</v>
      </c>
      <c r="M63" s="323">
        <v>38.512259999999998</v>
      </c>
      <c r="N63" s="1"/>
      <c r="O63" s="1"/>
    </row>
    <row r="64" spans="1:15" ht="12.75" customHeight="1">
      <c r="A64" s="30">
        <v>54</v>
      </c>
      <c r="B64" s="342" t="s">
        <v>67</v>
      </c>
      <c r="C64" s="323">
        <v>301.5</v>
      </c>
      <c r="D64" s="324">
        <v>300.26666666666665</v>
      </c>
      <c r="E64" s="324">
        <v>297.23333333333329</v>
      </c>
      <c r="F64" s="324">
        <v>292.96666666666664</v>
      </c>
      <c r="G64" s="324">
        <v>289.93333333333328</v>
      </c>
      <c r="H64" s="324">
        <v>304.5333333333333</v>
      </c>
      <c r="I64" s="324">
        <v>307.56666666666661</v>
      </c>
      <c r="J64" s="324">
        <v>311.83333333333331</v>
      </c>
      <c r="K64" s="323">
        <v>303.3</v>
      </c>
      <c r="L64" s="323">
        <v>296</v>
      </c>
      <c r="M64" s="323">
        <v>116.16791000000001</v>
      </c>
      <c r="N64" s="1"/>
      <c r="O64" s="1"/>
    </row>
    <row r="65" spans="1:15" ht="12.75" customHeight="1">
      <c r="A65" s="30">
        <v>55</v>
      </c>
      <c r="B65" s="342" t="s">
        <v>68</v>
      </c>
      <c r="C65" s="323">
        <v>107.95</v>
      </c>
      <c r="D65" s="324">
        <v>108.39999999999999</v>
      </c>
      <c r="E65" s="324">
        <v>106.99999999999999</v>
      </c>
      <c r="F65" s="324">
        <v>106.05</v>
      </c>
      <c r="G65" s="324">
        <v>104.64999999999999</v>
      </c>
      <c r="H65" s="324">
        <v>109.34999999999998</v>
      </c>
      <c r="I65" s="324">
        <v>110.74999999999999</v>
      </c>
      <c r="J65" s="324">
        <v>111.69999999999997</v>
      </c>
      <c r="K65" s="323">
        <v>109.8</v>
      </c>
      <c r="L65" s="323">
        <v>107.45</v>
      </c>
      <c r="M65" s="323">
        <v>324.25891999999999</v>
      </c>
      <c r="N65" s="1"/>
      <c r="O65" s="1"/>
    </row>
    <row r="66" spans="1:15" ht="12.75" customHeight="1">
      <c r="A66" s="30">
        <v>56</v>
      </c>
      <c r="B66" s="342" t="s">
        <v>246</v>
      </c>
      <c r="C66" s="323">
        <v>48.05</v>
      </c>
      <c r="D66" s="324">
        <v>48.333333333333336</v>
      </c>
      <c r="E66" s="324">
        <v>47.466666666666669</v>
      </c>
      <c r="F66" s="324">
        <v>46.883333333333333</v>
      </c>
      <c r="G66" s="324">
        <v>46.016666666666666</v>
      </c>
      <c r="H66" s="324">
        <v>48.916666666666671</v>
      </c>
      <c r="I66" s="324">
        <v>49.783333333333331</v>
      </c>
      <c r="J66" s="324">
        <v>50.366666666666674</v>
      </c>
      <c r="K66" s="323">
        <v>49.2</v>
      </c>
      <c r="L66" s="323">
        <v>47.75</v>
      </c>
      <c r="M66" s="323">
        <v>44.345300000000002</v>
      </c>
      <c r="N66" s="1"/>
      <c r="O66" s="1"/>
    </row>
    <row r="67" spans="1:15" ht="12.75" customHeight="1">
      <c r="A67" s="30">
        <v>57</v>
      </c>
      <c r="B67" s="342" t="s">
        <v>309</v>
      </c>
      <c r="C67" s="323">
        <v>2874.45</v>
      </c>
      <c r="D67" s="324">
        <v>2843.1333333333332</v>
      </c>
      <c r="E67" s="324">
        <v>2766.3166666666666</v>
      </c>
      <c r="F67" s="324">
        <v>2658.1833333333334</v>
      </c>
      <c r="G67" s="324">
        <v>2581.3666666666668</v>
      </c>
      <c r="H67" s="324">
        <v>2951.2666666666664</v>
      </c>
      <c r="I67" s="324">
        <v>3028.083333333333</v>
      </c>
      <c r="J67" s="324">
        <v>3136.2166666666662</v>
      </c>
      <c r="K67" s="323">
        <v>2919.95</v>
      </c>
      <c r="L67" s="323">
        <v>2735</v>
      </c>
      <c r="M67" s="323">
        <v>3.2600500000000001</v>
      </c>
      <c r="N67" s="1"/>
      <c r="O67" s="1"/>
    </row>
    <row r="68" spans="1:15" ht="12.75" customHeight="1">
      <c r="A68" s="30">
        <v>58</v>
      </c>
      <c r="B68" s="342" t="s">
        <v>69</v>
      </c>
      <c r="C68" s="323">
        <v>1941.4</v>
      </c>
      <c r="D68" s="324">
        <v>1944.1499999999999</v>
      </c>
      <c r="E68" s="324">
        <v>1916.2499999999998</v>
      </c>
      <c r="F68" s="324">
        <v>1891.1</v>
      </c>
      <c r="G68" s="324">
        <v>1863.1999999999998</v>
      </c>
      <c r="H68" s="324">
        <v>1969.2999999999997</v>
      </c>
      <c r="I68" s="324">
        <v>1997.1999999999998</v>
      </c>
      <c r="J68" s="324">
        <v>2022.3499999999997</v>
      </c>
      <c r="K68" s="323">
        <v>1972.05</v>
      </c>
      <c r="L68" s="323">
        <v>1919</v>
      </c>
      <c r="M68" s="323">
        <v>5.7412599999999996</v>
      </c>
      <c r="N68" s="1"/>
      <c r="O68" s="1"/>
    </row>
    <row r="69" spans="1:15" ht="12.75" customHeight="1">
      <c r="A69" s="30">
        <v>59</v>
      </c>
      <c r="B69" s="342" t="s">
        <v>317</v>
      </c>
      <c r="C69" s="323">
        <v>4465.45</v>
      </c>
      <c r="D69" s="324">
        <v>4451.666666666667</v>
      </c>
      <c r="E69" s="324">
        <v>4408.3333333333339</v>
      </c>
      <c r="F69" s="324">
        <v>4351.2166666666672</v>
      </c>
      <c r="G69" s="324">
        <v>4307.8833333333341</v>
      </c>
      <c r="H69" s="324">
        <v>4508.7833333333338</v>
      </c>
      <c r="I69" s="324">
        <v>4552.1166666666677</v>
      </c>
      <c r="J69" s="324">
        <v>4609.2333333333336</v>
      </c>
      <c r="K69" s="323">
        <v>4495</v>
      </c>
      <c r="L69" s="323">
        <v>4394.55</v>
      </c>
      <c r="M69" s="323">
        <v>0.17710000000000001</v>
      </c>
      <c r="N69" s="1"/>
      <c r="O69" s="1"/>
    </row>
    <row r="70" spans="1:15" ht="12.75" customHeight="1">
      <c r="A70" s="30">
        <v>60</v>
      </c>
      <c r="B70" s="342" t="s">
        <v>247</v>
      </c>
      <c r="C70" s="323">
        <v>935.15</v>
      </c>
      <c r="D70" s="324">
        <v>932.58333333333337</v>
      </c>
      <c r="E70" s="324">
        <v>923.16666666666674</v>
      </c>
      <c r="F70" s="324">
        <v>911.18333333333339</v>
      </c>
      <c r="G70" s="324">
        <v>901.76666666666677</v>
      </c>
      <c r="H70" s="324">
        <v>944.56666666666672</v>
      </c>
      <c r="I70" s="324">
        <v>953.98333333333346</v>
      </c>
      <c r="J70" s="324">
        <v>965.9666666666667</v>
      </c>
      <c r="K70" s="323">
        <v>942</v>
      </c>
      <c r="L70" s="323">
        <v>920.6</v>
      </c>
      <c r="M70" s="323">
        <v>0.91400000000000003</v>
      </c>
      <c r="N70" s="1"/>
      <c r="O70" s="1"/>
    </row>
    <row r="71" spans="1:15" ht="12.75" customHeight="1">
      <c r="A71" s="30">
        <v>61</v>
      </c>
      <c r="B71" s="342" t="s">
        <v>318</v>
      </c>
      <c r="C71" s="323">
        <v>599.5</v>
      </c>
      <c r="D71" s="324">
        <v>590.51666666666665</v>
      </c>
      <c r="E71" s="324">
        <v>569.0333333333333</v>
      </c>
      <c r="F71" s="324">
        <v>538.56666666666661</v>
      </c>
      <c r="G71" s="324">
        <v>517.08333333333326</v>
      </c>
      <c r="H71" s="324">
        <v>620.98333333333335</v>
      </c>
      <c r="I71" s="324">
        <v>642.4666666666667</v>
      </c>
      <c r="J71" s="324">
        <v>672.93333333333339</v>
      </c>
      <c r="K71" s="323">
        <v>612</v>
      </c>
      <c r="L71" s="323">
        <v>560.04999999999995</v>
      </c>
      <c r="M71" s="323">
        <v>31.140129999999999</v>
      </c>
      <c r="N71" s="1"/>
      <c r="O71" s="1"/>
    </row>
    <row r="72" spans="1:15" ht="12.75" customHeight="1">
      <c r="A72" s="30">
        <v>62</v>
      </c>
      <c r="B72" s="342" t="s">
        <v>71</v>
      </c>
      <c r="C72" s="323">
        <v>209.4</v>
      </c>
      <c r="D72" s="324">
        <v>209.4</v>
      </c>
      <c r="E72" s="324">
        <v>207</v>
      </c>
      <c r="F72" s="324">
        <v>204.6</v>
      </c>
      <c r="G72" s="324">
        <v>202.2</v>
      </c>
      <c r="H72" s="324">
        <v>211.8</v>
      </c>
      <c r="I72" s="324">
        <v>214.20000000000005</v>
      </c>
      <c r="J72" s="324">
        <v>216.60000000000002</v>
      </c>
      <c r="K72" s="323">
        <v>211.8</v>
      </c>
      <c r="L72" s="323">
        <v>207</v>
      </c>
      <c r="M72" s="323">
        <v>120.89842</v>
      </c>
      <c r="N72" s="1"/>
      <c r="O72" s="1"/>
    </row>
    <row r="73" spans="1:15" ht="12.75" customHeight="1">
      <c r="A73" s="30">
        <v>63</v>
      </c>
      <c r="B73" s="342" t="s">
        <v>310</v>
      </c>
      <c r="C73" s="323">
        <v>1555.35</v>
      </c>
      <c r="D73" s="324">
        <v>1557.55</v>
      </c>
      <c r="E73" s="324">
        <v>1542.8</v>
      </c>
      <c r="F73" s="324">
        <v>1530.25</v>
      </c>
      <c r="G73" s="324">
        <v>1515.5</v>
      </c>
      <c r="H73" s="324">
        <v>1570.1</v>
      </c>
      <c r="I73" s="324">
        <v>1584.85</v>
      </c>
      <c r="J73" s="324">
        <v>1597.3999999999999</v>
      </c>
      <c r="K73" s="323">
        <v>1572.3</v>
      </c>
      <c r="L73" s="323">
        <v>1545</v>
      </c>
      <c r="M73" s="323">
        <v>1.76495</v>
      </c>
      <c r="N73" s="1"/>
      <c r="O73" s="1"/>
    </row>
    <row r="74" spans="1:15" ht="12.75" customHeight="1">
      <c r="A74" s="30">
        <v>64</v>
      </c>
      <c r="B74" s="342" t="s">
        <v>72</v>
      </c>
      <c r="C74" s="323">
        <v>717.95</v>
      </c>
      <c r="D74" s="324">
        <v>716.65</v>
      </c>
      <c r="E74" s="324">
        <v>709.84999999999991</v>
      </c>
      <c r="F74" s="324">
        <v>701.74999999999989</v>
      </c>
      <c r="G74" s="324">
        <v>694.94999999999982</v>
      </c>
      <c r="H74" s="324">
        <v>724.75</v>
      </c>
      <c r="I74" s="324">
        <v>731.55</v>
      </c>
      <c r="J74" s="324">
        <v>739.65000000000009</v>
      </c>
      <c r="K74" s="323">
        <v>723.45</v>
      </c>
      <c r="L74" s="323">
        <v>708.55</v>
      </c>
      <c r="M74" s="323">
        <v>10.81481</v>
      </c>
      <c r="N74" s="1"/>
      <c r="O74" s="1"/>
    </row>
    <row r="75" spans="1:15" ht="12.75" customHeight="1">
      <c r="A75" s="30">
        <v>65</v>
      </c>
      <c r="B75" s="342" t="s">
        <v>73</v>
      </c>
      <c r="C75" s="323">
        <v>681.9</v>
      </c>
      <c r="D75" s="324">
        <v>683.80000000000007</v>
      </c>
      <c r="E75" s="324">
        <v>674.10000000000014</v>
      </c>
      <c r="F75" s="324">
        <v>666.30000000000007</v>
      </c>
      <c r="G75" s="324">
        <v>656.60000000000014</v>
      </c>
      <c r="H75" s="324">
        <v>691.60000000000014</v>
      </c>
      <c r="I75" s="324">
        <v>701.30000000000018</v>
      </c>
      <c r="J75" s="324">
        <v>709.10000000000014</v>
      </c>
      <c r="K75" s="323">
        <v>693.5</v>
      </c>
      <c r="L75" s="323">
        <v>676</v>
      </c>
      <c r="M75" s="323">
        <v>11.250220000000001</v>
      </c>
      <c r="N75" s="1"/>
      <c r="O75" s="1"/>
    </row>
    <row r="76" spans="1:15" ht="12.75" customHeight="1">
      <c r="A76" s="30">
        <v>66</v>
      </c>
      <c r="B76" s="342" t="s">
        <v>319</v>
      </c>
      <c r="C76" s="323">
        <v>12812.1</v>
      </c>
      <c r="D76" s="324">
        <v>12808.283333333333</v>
      </c>
      <c r="E76" s="324">
        <v>12683.816666666666</v>
      </c>
      <c r="F76" s="324">
        <v>12555.533333333333</v>
      </c>
      <c r="G76" s="324">
        <v>12431.066666666666</v>
      </c>
      <c r="H76" s="324">
        <v>12936.566666666666</v>
      </c>
      <c r="I76" s="324">
        <v>13061.033333333333</v>
      </c>
      <c r="J76" s="324">
        <v>13189.316666666666</v>
      </c>
      <c r="K76" s="323">
        <v>12932.75</v>
      </c>
      <c r="L76" s="323">
        <v>12680</v>
      </c>
      <c r="M76" s="323">
        <v>1.9220000000000001E-2</v>
      </c>
      <c r="N76" s="1"/>
      <c r="O76" s="1"/>
    </row>
    <row r="77" spans="1:15" ht="12.75" customHeight="1">
      <c r="A77" s="30">
        <v>67</v>
      </c>
      <c r="B77" s="342" t="s">
        <v>75</v>
      </c>
      <c r="C77" s="323">
        <v>722.9</v>
      </c>
      <c r="D77" s="324">
        <v>721.94999999999993</v>
      </c>
      <c r="E77" s="324">
        <v>715.94999999999982</v>
      </c>
      <c r="F77" s="324">
        <v>708.99999999999989</v>
      </c>
      <c r="G77" s="324">
        <v>702.99999999999977</v>
      </c>
      <c r="H77" s="324">
        <v>728.89999999999986</v>
      </c>
      <c r="I77" s="324">
        <v>734.90000000000009</v>
      </c>
      <c r="J77" s="324">
        <v>741.84999999999991</v>
      </c>
      <c r="K77" s="323">
        <v>727.95</v>
      </c>
      <c r="L77" s="323">
        <v>715</v>
      </c>
      <c r="M77" s="323">
        <v>81.689530000000005</v>
      </c>
      <c r="N77" s="1"/>
      <c r="O77" s="1"/>
    </row>
    <row r="78" spans="1:15" ht="12.75" customHeight="1">
      <c r="A78" s="30">
        <v>68</v>
      </c>
      <c r="B78" s="342" t="s">
        <v>76</v>
      </c>
      <c r="C78" s="323">
        <v>51.4</v>
      </c>
      <c r="D78" s="324">
        <v>51.516666666666673</v>
      </c>
      <c r="E78" s="324">
        <v>51.083333333333343</v>
      </c>
      <c r="F78" s="324">
        <v>50.766666666666673</v>
      </c>
      <c r="G78" s="324">
        <v>50.333333333333343</v>
      </c>
      <c r="H78" s="324">
        <v>51.833333333333343</v>
      </c>
      <c r="I78" s="324">
        <v>52.266666666666666</v>
      </c>
      <c r="J78" s="324">
        <v>52.583333333333343</v>
      </c>
      <c r="K78" s="323">
        <v>51.95</v>
      </c>
      <c r="L78" s="323">
        <v>51.2</v>
      </c>
      <c r="M78" s="323">
        <v>161.30727999999999</v>
      </c>
      <c r="N78" s="1"/>
      <c r="O78" s="1"/>
    </row>
    <row r="79" spans="1:15" ht="12.75" customHeight="1">
      <c r="A79" s="30">
        <v>69</v>
      </c>
      <c r="B79" s="342" t="s">
        <v>77</v>
      </c>
      <c r="C79" s="323">
        <v>331.45</v>
      </c>
      <c r="D79" s="324">
        <v>331.38333333333333</v>
      </c>
      <c r="E79" s="324">
        <v>330.06666666666666</v>
      </c>
      <c r="F79" s="324">
        <v>328.68333333333334</v>
      </c>
      <c r="G79" s="324">
        <v>327.36666666666667</v>
      </c>
      <c r="H79" s="324">
        <v>332.76666666666665</v>
      </c>
      <c r="I79" s="324">
        <v>334.08333333333326</v>
      </c>
      <c r="J79" s="324">
        <v>335.46666666666664</v>
      </c>
      <c r="K79" s="323">
        <v>332.7</v>
      </c>
      <c r="L79" s="323">
        <v>330</v>
      </c>
      <c r="M79" s="323">
        <v>35.618720000000003</v>
      </c>
      <c r="N79" s="1"/>
      <c r="O79" s="1"/>
    </row>
    <row r="80" spans="1:15" ht="12.75" customHeight="1">
      <c r="A80" s="30">
        <v>70</v>
      </c>
      <c r="B80" s="342" t="s">
        <v>320</v>
      </c>
      <c r="C80" s="323">
        <v>1098.75</v>
      </c>
      <c r="D80" s="324">
        <v>1103.5833333333333</v>
      </c>
      <c r="E80" s="324">
        <v>1075.1666666666665</v>
      </c>
      <c r="F80" s="324">
        <v>1051.5833333333333</v>
      </c>
      <c r="G80" s="324">
        <v>1023.1666666666665</v>
      </c>
      <c r="H80" s="324">
        <v>1127.1666666666665</v>
      </c>
      <c r="I80" s="324">
        <v>1155.583333333333</v>
      </c>
      <c r="J80" s="324">
        <v>1179.1666666666665</v>
      </c>
      <c r="K80" s="323">
        <v>1132</v>
      </c>
      <c r="L80" s="323">
        <v>1080</v>
      </c>
      <c r="M80" s="323">
        <v>7.87087</v>
      </c>
      <c r="N80" s="1"/>
      <c r="O80" s="1"/>
    </row>
    <row r="81" spans="1:15" ht="12.75" customHeight="1">
      <c r="A81" s="30">
        <v>71</v>
      </c>
      <c r="B81" s="342" t="s">
        <v>322</v>
      </c>
      <c r="C81" s="323">
        <v>6192.6</v>
      </c>
      <c r="D81" s="324">
        <v>6239.2666666666664</v>
      </c>
      <c r="E81" s="324">
        <v>6130.833333333333</v>
      </c>
      <c r="F81" s="324">
        <v>6069.0666666666666</v>
      </c>
      <c r="G81" s="324">
        <v>5960.6333333333332</v>
      </c>
      <c r="H81" s="324">
        <v>6301.0333333333328</v>
      </c>
      <c r="I81" s="324">
        <v>6409.4666666666672</v>
      </c>
      <c r="J81" s="324">
        <v>6471.2333333333327</v>
      </c>
      <c r="K81" s="323">
        <v>6347.7</v>
      </c>
      <c r="L81" s="323">
        <v>6177.5</v>
      </c>
      <c r="M81" s="323">
        <v>9.2859999999999998E-2</v>
      </c>
      <c r="N81" s="1"/>
      <c r="O81" s="1"/>
    </row>
    <row r="82" spans="1:15" ht="12.75" customHeight="1">
      <c r="A82" s="30">
        <v>72</v>
      </c>
      <c r="B82" s="342" t="s">
        <v>323</v>
      </c>
      <c r="C82" s="323">
        <v>982.75</v>
      </c>
      <c r="D82" s="324">
        <v>988.56666666666661</v>
      </c>
      <c r="E82" s="324">
        <v>972.43333333333317</v>
      </c>
      <c r="F82" s="324">
        <v>962.11666666666656</v>
      </c>
      <c r="G82" s="324">
        <v>945.98333333333312</v>
      </c>
      <c r="H82" s="324">
        <v>998.88333333333321</v>
      </c>
      <c r="I82" s="324">
        <v>1015.0166666666667</v>
      </c>
      <c r="J82" s="324">
        <v>1025.3333333333333</v>
      </c>
      <c r="K82" s="323">
        <v>1004.7</v>
      </c>
      <c r="L82" s="323">
        <v>978.25</v>
      </c>
      <c r="M82" s="323">
        <v>2.3912599999999999</v>
      </c>
      <c r="N82" s="1"/>
      <c r="O82" s="1"/>
    </row>
    <row r="83" spans="1:15" ht="12.75" customHeight="1">
      <c r="A83" s="30">
        <v>73</v>
      </c>
      <c r="B83" s="342" t="s">
        <v>78</v>
      </c>
      <c r="C83" s="323">
        <v>14585.75</v>
      </c>
      <c r="D83" s="324">
        <v>14501.533333333333</v>
      </c>
      <c r="E83" s="324">
        <v>14305.066666666666</v>
      </c>
      <c r="F83" s="324">
        <v>14024.383333333333</v>
      </c>
      <c r="G83" s="324">
        <v>13827.916666666666</v>
      </c>
      <c r="H83" s="324">
        <v>14782.216666666665</v>
      </c>
      <c r="I83" s="324">
        <v>14978.683333333332</v>
      </c>
      <c r="J83" s="324">
        <v>15259.366666666665</v>
      </c>
      <c r="K83" s="323">
        <v>14698</v>
      </c>
      <c r="L83" s="323">
        <v>14220.85</v>
      </c>
      <c r="M83" s="323">
        <v>0.95718999999999999</v>
      </c>
      <c r="N83" s="1"/>
      <c r="O83" s="1"/>
    </row>
    <row r="84" spans="1:15" ht="12.75" customHeight="1">
      <c r="A84" s="30">
        <v>74</v>
      </c>
      <c r="B84" s="342" t="s">
        <v>80</v>
      </c>
      <c r="C84" s="323">
        <v>364.2</v>
      </c>
      <c r="D84" s="324">
        <v>362.75</v>
      </c>
      <c r="E84" s="324">
        <v>359.3</v>
      </c>
      <c r="F84" s="324">
        <v>354.40000000000003</v>
      </c>
      <c r="G84" s="324">
        <v>350.95000000000005</v>
      </c>
      <c r="H84" s="324">
        <v>367.65</v>
      </c>
      <c r="I84" s="324">
        <v>371.1</v>
      </c>
      <c r="J84" s="324">
        <v>375.99999999999994</v>
      </c>
      <c r="K84" s="323">
        <v>366.2</v>
      </c>
      <c r="L84" s="323">
        <v>357.85</v>
      </c>
      <c r="M84" s="323">
        <v>114.13836000000001</v>
      </c>
      <c r="N84" s="1"/>
      <c r="O84" s="1"/>
    </row>
    <row r="85" spans="1:15" ht="12.75" customHeight="1">
      <c r="A85" s="30">
        <v>75</v>
      </c>
      <c r="B85" s="342" t="s">
        <v>324</v>
      </c>
      <c r="C85" s="323">
        <v>529.15</v>
      </c>
      <c r="D85" s="324">
        <v>516.91666666666663</v>
      </c>
      <c r="E85" s="324">
        <v>493.83333333333326</v>
      </c>
      <c r="F85" s="324">
        <v>458.51666666666665</v>
      </c>
      <c r="G85" s="324">
        <v>435.43333333333328</v>
      </c>
      <c r="H85" s="324">
        <v>552.23333333333323</v>
      </c>
      <c r="I85" s="324">
        <v>575.31666666666649</v>
      </c>
      <c r="J85" s="324">
        <v>610.63333333333321</v>
      </c>
      <c r="K85" s="323">
        <v>540</v>
      </c>
      <c r="L85" s="323">
        <v>481.6</v>
      </c>
      <c r="M85" s="323">
        <v>14.888109999999999</v>
      </c>
      <c r="N85" s="1"/>
      <c r="O85" s="1"/>
    </row>
    <row r="86" spans="1:15" ht="12.75" customHeight="1">
      <c r="A86" s="30">
        <v>76</v>
      </c>
      <c r="B86" s="342" t="s">
        <v>81</v>
      </c>
      <c r="C86" s="323">
        <v>3355.95</v>
      </c>
      <c r="D86" s="324">
        <v>3339.5</v>
      </c>
      <c r="E86" s="324">
        <v>3317</v>
      </c>
      <c r="F86" s="324">
        <v>3278.05</v>
      </c>
      <c r="G86" s="324">
        <v>3255.55</v>
      </c>
      <c r="H86" s="324">
        <v>3378.45</v>
      </c>
      <c r="I86" s="324">
        <v>3400.95</v>
      </c>
      <c r="J86" s="324">
        <v>3439.8999999999996</v>
      </c>
      <c r="K86" s="323">
        <v>3362</v>
      </c>
      <c r="L86" s="323">
        <v>3300.55</v>
      </c>
      <c r="M86" s="323">
        <v>4.3621800000000004</v>
      </c>
      <c r="N86" s="1"/>
      <c r="O86" s="1"/>
    </row>
    <row r="87" spans="1:15" ht="12.75" customHeight="1">
      <c r="A87" s="30">
        <v>77</v>
      </c>
      <c r="B87" s="342" t="s">
        <v>311</v>
      </c>
      <c r="C87" s="323">
        <v>2826.6</v>
      </c>
      <c r="D87" s="324">
        <v>2871.0833333333335</v>
      </c>
      <c r="E87" s="324">
        <v>2736.0666666666671</v>
      </c>
      <c r="F87" s="324">
        <v>2645.5333333333338</v>
      </c>
      <c r="G87" s="324">
        <v>2510.5166666666673</v>
      </c>
      <c r="H87" s="324">
        <v>2961.6166666666668</v>
      </c>
      <c r="I87" s="324">
        <v>3096.6333333333332</v>
      </c>
      <c r="J87" s="324">
        <v>3187.1666666666665</v>
      </c>
      <c r="K87" s="323">
        <v>3006.1</v>
      </c>
      <c r="L87" s="323">
        <v>2780.55</v>
      </c>
      <c r="M87" s="323">
        <v>25.340330000000002</v>
      </c>
      <c r="N87" s="1"/>
      <c r="O87" s="1"/>
    </row>
    <row r="88" spans="1:15" ht="12.75" customHeight="1">
      <c r="A88" s="30">
        <v>78</v>
      </c>
      <c r="B88" s="342" t="s">
        <v>321</v>
      </c>
      <c r="C88" s="323">
        <v>443.95</v>
      </c>
      <c r="D88" s="324">
        <v>445.91666666666669</v>
      </c>
      <c r="E88" s="324">
        <v>438.33333333333337</v>
      </c>
      <c r="F88" s="324">
        <v>432.7166666666667</v>
      </c>
      <c r="G88" s="324">
        <v>425.13333333333338</v>
      </c>
      <c r="H88" s="324">
        <v>451.53333333333336</v>
      </c>
      <c r="I88" s="324">
        <v>459.11666666666673</v>
      </c>
      <c r="J88" s="324">
        <v>464.73333333333335</v>
      </c>
      <c r="K88" s="323">
        <v>453.5</v>
      </c>
      <c r="L88" s="323">
        <v>440.3</v>
      </c>
      <c r="M88" s="323">
        <v>24.950710000000001</v>
      </c>
      <c r="N88" s="1"/>
      <c r="O88" s="1"/>
    </row>
    <row r="89" spans="1:15" ht="12.75" customHeight="1">
      <c r="A89" s="30">
        <v>79</v>
      </c>
      <c r="B89" s="342" t="s">
        <v>412</v>
      </c>
      <c r="C89" s="323">
        <v>767.05</v>
      </c>
      <c r="D89" s="324">
        <v>768</v>
      </c>
      <c r="E89" s="324">
        <v>756.75</v>
      </c>
      <c r="F89" s="324">
        <v>746.45</v>
      </c>
      <c r="G89" s="324">
        <v>735.2</v>
      </c>
      <c r="H89" s="324">
        <v>778.3</v>
      </c>
      <c r="I89" s="324">
        <v>789.55</v>
      </c>
      <c r="J89" s="324">
        <v>799.84999999999991</v>
      </c>
      <c r="K89" s="323">
        <v>779.25</v>
      </c>
      <c r="L89" s="323">
        <v>757.7</v>
      </c>
      <c r="M89" s="323">
        <v>5.94353</v>
      </c>
      <c r="N89" s="1"/>
      <c r="O89" s="1"/>
    </row>
    <row r="90" spans="1:15" ht="12.75" customHeight="1">
      <c r="A90" s="30">
        <v>80</v>
      </c>
      <c r="B90" s="342" t="s">
        <v>342</v>
      </c>
      <c r="C90" s="323">
        <v>2373.35</v>
      </c>
      <c r="D90" s="324">
        <v>2382.6333333333332</v>
      </c>
      <c r="E90" s="324">
        <v>2340.7166666666662</v>
      </c>
      <c r="F90" s="324">
        <v>2308.083333333333</v>
      </c>
      <c r="G90" s="324">
        <v>2266.1666666666661</v>
      </c>
      <c r="H90" s="324">
        <v>2415.2666666666664</v>
      </c>
      <c r="I90" s="324">
        <v>2457.1833333333334</v>
      </c>
      <c r="J90" s="324">
        <v>2489.8166666666666</v>
      </c>
      <c r="K90" s="323">
        <v>2424.5500000000002</v>
      </c>
      <c r="L90" s="323">
        <v>2350</v>
      </c>
      <c r="M90" s="323">
        <v>8.7315500000000004</v>
      </c>
      <c r="N90" s="1"/>
      <c r="O90" s="1"/>
    </row>
    <row r="91" spans="1:15" ht="12.75" customHeight="1">
      <c r="A91" s="30">
        <v>81</v>
      </c>
      <c r="B91" s="342" t="s">
        <v>82</v>
      </c>
      <c r="C91" s="323">
        <v>226.05</v>
      </c>
      <c r="D91" s="324">
        <v>227.28333333333333</v>
      </c>
      <c r="E91" s="324">
        <v>223.81666666666666</v>
      </c>
      <c r="F91" s="324">
        <v>221.58333333333334</v>
      </c>
      <c r="G91" s="324">
        <v>218.11666666666667</v>
      </c>
      <c r="H91" s="324">
        <v>229.51666666666665</v>
      </c>
      <c r="I91" s="324">
        <v>232.98333333333329</v>
      </c>
      <c r="J91" s="324">
        <v>235.21666666666664</v>
      </c>
      <c r="K91" s="323">
        <v>230.75</v>
      </c>
      <c r="L91" s="323">
        <v>225.05</v>
      </c>
      <c r="M91" s="323">
        <v>104.95295</v>
      </c>
      <c r="N91" s="1"/>
      <c r="O91" s="1"/>
    </row>
    <row r="92" spans="1:15" ht="12.75" customHeight="1">
      <c r="A92" s="30">
        <v>82</v>
      </c>
      <c r="B92" s="342" t="s">
        <v>328</v>
      </c>
      <c r="C92" s="323">
        <v>609.75</v>
      </c>
      <c r="D92" s="324">
        <v>611.2833333333333</v>
      </c>
      <c r="E92" s="324">
        <v>600.56666666666661</v>
      </c>
      <c r="F92" s="324">
        <v>591.38333333333333</v>
      </c>
      <c r="G92" s="324">
        <v>580.66666666666663</v>
      </c>
      <c r="H92" s="324">
        <v>620.46666666666658</v>
      </c>
      <c r="I92" s="324">
        <v>631.18333333333328</v>
      </c>
      <c r="J92" s="324">
        <v>640.36666666666656</v>
      </c>
      <c r="K92" s="323">
        <v>622</v>
      </c>
      <c r="L92" s="323">
        <v>602.1</v>
      </c>
      <c r="M92" s="323">
        <v>7.88598</v>
      </c>
      <c r="N92" s="1"/>
      <c r="O92" s="1"/>
    </row>
    <row r="93" spans="1:15" ht="12.75" customHeight="1">
      <c r="A93" s="30">
        <v>83</v>
      </c>
      <c r="B93" s="342" t="s">
        <v>329</v>
      </c>
      <c r="C93" s="323">
        <v>738.65</v>
      </c>
      <c r="D93" s="324">
        <v>742.5</v>
      </c>
      <c r="E93" s="324">
        <v>730.3</v>
      </c>
      <c r="F93" s="324">
        <v>721.94999999999993</v>
      </c>
      <c r="G93" s="324">
        <v>709.74999999999989</v>
      </c>
      <c r="H93" s="324">
        <v>750.85</v>
      </c>
      <c r="I93" s="324">
        <v>763.05000000000007</v>
      </c>
      <c r="J93" s="324">
        <v>771.40000000000009</v>
      </c>
      <c r="K93" s="323">
        <v>754.7</v>
      </c>
      <c r="L93" s="323">
        <v>734.15</v>
      </c>
      <c r="M93" s="323">
        <v>1.84711</v>
      </c>
      <c r="N93" s="1"/>
      <c r="O93" s="1"/>
    </row>
    <row r="94" spans="1:15" ht="12.75" customHeight="1">
      <c r="A94" s="30">
        <v>84</v>
      </c>
      <c r="B94" s="342" t="s">
        <v>331</v>
      </c>
      <c r="C94" s="323">
        <v>775.95</v>
      </c>
      <c r="D94" s="324">
        <v>781.66666666666663</v>
      </c>
      <c r="E94" s="324">
        <v>764.33333333333326</v>
      </c>
      <c r="F94" s="324">
        <v>752.71666666666658</v>
      </c>
      <c r="G94" s="324">
        <v>735.38333333333321</v>
      </c>
      <c r="H94" s="324">
        <v>793.2833333333333</v>
      </c>
      <c r="I94" s="324">
        <v>810.61666666666656</v>
      </c>
      <c r="J94" s="324">
        <v>822.23333333333335</v>
      </c>
      <c r="K94" s="323">
        <v>799</v>
      </c>
      <c r="L94" s="323">
        <v>770.05</v>
      </c>
      <c r="M94" s="323">
        <v>1.4665900000000001</v>
      </c>
      <c r="N94" s="1"/>
      <c r="O94" s="1"/>
    </row>
    <row r="95" spans="1:15" ht="12.75" customHeight="1">
      <c r="A95" s="30">
        <v>85</v>
      </c>
      <c r="B95" s="342" t="s">
        <v>249</v>
      </c>
      <c r="C95" s="323">
        <v>105.95</v>
      </c>
      <c r="D95" s="324">
        <v>106.2</v>
      </c>
      <c r="E95" s="324">
        <v>104.9</v>
      </c>
      <c r="F95" s="324">
        <v>103.85000000000001</v>
      </c>
      <c r="G95" s="324">
        <v>102.55000000000001</v>
      </c>
      <c r="H95" s="324">
        <v>107.25</v>
      </c>
      <c r="I95" s="324">
        <v>108.54999999999998</v>
      </c>
      <c r="J95" s="324">
        <v>109.6</v>
      </c>
      <c r="K95" s="323">
        <v>107.5</v>
      </c>
      <c r="L95" s="323">
        <v>105.15</v>
      </c>
      <c r="M95" s="323">
        <v>25.183229999999998</v>
      </c>
      <c r="N95" s="1"/>
      <c r="O95" s="1"/>
    </row>
    <row r="96" spans="1:15" ht="12.75" customHeight="1">
      <c r="A96" s="30">
        <v>86</v>
      </c>
      <c r="B96" s="342" t="s">
        <v>325</v>
      </c>
      <c r="C96" s="323">
        <v>400.75</v>
      </c>
      <c r="D96" s="324">
        <v>400.91666666666669</v>
      </c>
      <c r="E96" s="324">
        <v>393.93333333333339</v>
      </c>
      <c r="F96" s="324">
        <v>387.11666666666673</v>
      </c>
      <c r="G96" s="324">
        <v>380.13333333333344</v>
      </c>
      <c r="H96" s="324">
        <v>407.73333333333335</v>
      </c>
      <c r="I96" s="324">
        <v>414.71666666666658</v>
      </c>
      <c r="J96" s="324">
        <v>421.5333333333333</v>
      </c>
      <c r="K96" s="323">
        <v>407.9</v>
      </c>
      <c r="L96" s="323">
        <v>394.1</v>
      </c>
      <c r="M96" s="323">
        <v>4.0492600000000003</v>
      </c>
      <c r="N96" s="1"/>
      <c r="O96" s="1"/>
    </row>
    <row r="97" spans="1:15" ht="12.75" customHeight="1">
      <c r="A97" s="30">
        <v>87</v>
      </c>
      <c r="B97" s="342" t="s">
        <v>334</v>
      </c>
      <c r="C97" s="323">
        <v>1533.7</v>
      </c>
      <c r="D97" s="324">
        <v>1547.8666666666668</v>
      </c>
      <c r="E97" s="324">
        <v>1515.8333333333335</v>
      </c>
      <c r="F97" s="324">
        <v>1497.9666666666667</v>
      </c>
      <c r="G97" s="324">
        <v>1465.9333333333334</v>
      </c>
      <c r="H97" s="324">
        <v>1565.7333333333336</v>
      </c>
      <c r="I97" s="324">
        <v>1597.7666666666669</v>
      </c>
      <c r="J97" s="324">
        <v>1615.6333333333337</v>
      </c>
      <c r="K97" s="323">
        <v>1579.9</v>
      </c>
      <c r="L97" s="323">
        <v>1530</v>
      </c>
      <c r="M97" s="323">
        <v>9.5427900000000001</v>
      </c>
      <c r="N97" s="1"/>
      <c r="O97" s="1"/>
    </row>
    <row r="98" spans="1:15" ht="12.75" customHeight="1">
      <c r="A98" s="30">
        <v>88</v>
      </c>
      <c r="B98" s="342" t="s">
        <v>332</v>
      </c>
      <c r="C98" s="323">
        <v>999.75</v>
      </c>
      <c r="D98" s="324">
        <v>1004.8166666666666</v>
      </c>
      <c r="E98" s="324">
        <v>991.83333333333326</v>
      </c>
      <c r="F98" s="324">
        <v>983.91666666666663</v>
      </c>
      <c r="G98" s="324">
        <v>970.93333333333328</v>
      </c>
      <c r="H98" s="324">
        <v>1012.7333333333332</v>
      </c>
      <c r="I98" s="324">
        <v>1025.7166666666667</v>
      </c>
      <c r="J98" s="324">
        <v>1033.6333333333332</v>
      </c>
      <c r="K98" s="323">
        <v>1017.8</v>
      </c>
      <c r="L98" s="323">
        <v>996.9</v>
      </c>
      <c r="M98" s="323">
        <v>1.31457</v>
      </c>
      <c r="N98" s="1"/>
      <c r="O98" s="1"/>
    </row>
    <row r="99" spans="1:15" ht="12.75" customHeight="1">
      <c r="A99" s="30">
        <v>89</v>
      </c>
      <c r="B99" s="342" t="s">
        <v>333</v>
      </c>
      <c r="C99" s="323">
        <v>18.55</v>
      </c>
      <c r="D99" s="324">
        <v>18.583333333333332</v>
      </c>
      <c r="E99" s="324">
        <v>18.466666666666665</v>
      </c>
      <c r="F99" s="324">
        <v>18.383333333333333</v>
      </c>
      <c r="G99" s="324">
        <v>18.266666666666666</v>
      </c>
      <c r="H99" s="324">
        <v>18.666666666666664</v>
      </c>
      <c r="I99" s="324">
        <v>18.783333333333331</v>
      </c>
      <c r="J99" s="324">
        <v>18.866666666666664</v>
      </c>
      <c r="K99" s="323">
        <v>18.7</v>
      </c>
      <c r="L99" s="323">
        <v>18.5</v>
      </c>
      <c r="M99" s="323">
        <v>17.634139999999999</v>
      </c>
      <c r="N99" s="1"/>
      <c r="O99" s="1"/>
    </row>
    <row r="100" spans="1:15" ht="12.75" customHeight="1">
      <c r="A100" s="30">
        <v>90</v>
      </c>
      <c r="B100" s="342" t="s">
        <v>335</v>
      </c>
      <c r="C100" s="323">
        <v>674.65</v>
      </c>
      <c r="D100" s="324">
        <v>679.4</v>
      </c>
      <c r="E100" s="324">
        <v>656.8</v>
      </c>
      <c r="F100" s="324">
        <v>638.94999999999993</v>
      </c>
      <c r="G100" s="324">
        <v>616.34999999999991</v>
      </c>
      <c r="H100" s="324">
        <v>697.25</v>
      </c>
      <c r="I100" s="324">
        <v>719.85000000000014</v>
      </c>
      <c r="J100" s="324">
        <v>737.7</v>
      </c>
      <c r="K100" s="323">
        <v>702</v>
      </c>
      <c r="L100" s="323">
        <v>661.55</v>
      </c>
      <c r="M100" s="323">
        <v>36.488250000000001</v>
      </c>
      <c r="N100" s="1"/>
      <c r="O100" s="1"/>
    </row>
    <row r="101" spans="1:15" ht="12.75" customHeight="1">
      <c r="A101" s="30">
        <v>91</v>
      </c>
      <c r="B101" s="342" t="s">
        <v>336</v>
      </c>
      <c r="C101" s="323">
        <v>821.45</v>
      </c>
      <c r="D101" s="324">
        <v>831.16666666666663</v>
      </c>
      <c r="E101" s="324">
        <v>799.58333333333326</v>
      </c>
      <c r="F101" s="324">
        <v>777.71666666666658</v>
      </c>
      <c r="G101" s="324">
        <v>746.13333333333321</v>
      </c>
      <c r="H101" s="324">
        <v>853.0333333333333</v>
      </c>
      <c r="I101" s="324">
        <v>884.61666666666656</v>
      </c>
      <c r="J101" s="324">
        <v>906.48333333333335</v>
      </c>
      <c r="K101" s="323">
        <v>862.75</v>
      </c>
      <c r="L101" s="323">
        <v>809.3</v>
      </c>
      <c r="M101" s="323">
        <v>11.7249</v>
      </c>
      <c r="N101" s="1"/>
      <c r="O101" s="1"/>
    </row>
    <row r="102" spans="1:15" ht="12.75" customHeight="1">
      <c r="A102" s="30">
        <v>92</v>
      </c>
      <c r="B102" s="342" t="s">
        <v>337</v>
      </c>
      <c r="C102" s="323">
        <v>4714.8999999999996</v>
      </c>
      <c r="D102" s="324">
        <v>4713.5666666666666</v>
      </c>
      <c r="E102" s="324">
        <v>4628.1333333333332</v>
      </c>
      <c r="F102" s="324">
        <v>4541.3666666666668</v>
      </c>
      <c r="G102" s="324">
        <v>4455.9333333333334</v>
      </c>
      <c r="H102" s="324">
        <v>4800.333333333333</v>
      </c>
      <c r="I102" s="324">
        <v>4885.7666666666655</v>
      </c>
      <c r="J102" s="324">
        <v>4972.5333333333328</v>
      </c>
      <c r="K102" s="323">
        <v>4799</v>
      </c>
      <c r="L102" s="323">
        <v>4626.8</v>
      </c>
      <c r="M102" s="323">
        <v>0.25068000000000001</v>
      </c>
      <c r="N102" s="1"/>
      <c r="O102" s="1"/>
    </row>
    <row r="103" spans="1:15" ht="12.75" customHeight="1">
      <c r="A103" s="30">
        <v>93</v>
      </c>
      <c r="B103" s="342" t="s">
        <v>248</v>
      </c>
      <c r="C103" s="323">
        <v>73.599999999999994</v>
      </c>
      <c r="D103" s="324">
        <v>74.100000000000009</v>
      </c>
      <c r="E103" s="324">
        <v>72.800000000000011</v>
      </c>
      <c r="F103" s="324">
        <v>72</v>
      </c>
      <c r="G103" s="324">
        <v>70.7</v>
      </c>
      <c r="H103" s="324">
        <v>74.90000000000002</v>
      </c>
      <c r="I103" s="324">
        <v>76.2</v>
      </c>
      <c r="J103" s="324">
        <v>77.000000000000028</v>
      </c>
      <c r="K103" s="323">
        <v>75.400000000000006</v>
      </c>
      <c r="L103" s="323">
        <v>73.3</v>
      </c>
      <c r="M103" s="323">
        <v>48.411520000000003</v>
      </c>
      <c r="N103" s="1"/>
      <c r="O103" s="1"/>
    </row>
    <row r="104" spans="1:15" ht="12.75" customHeight="1">
      <c r="A104" s="30">
        <v>94</v>
      </c>
      <c r="B104" s="342" t="s">
        <v>330</v>
      </c>
      <c r="C104" s="323">
        <v>617.29999999999995</v>
      </c>
      <c r="D104" s="324">
        <v>619.05000000000007</v>
      </c>
      <c r="E104" s="324">
        <v>613.25000000000011</v>
      </c>
      <c r="F104" s="324">
        <v>609.20000000000005</v>
      </c>
      <c r="G104" s="324">
        <v>603.40000000000009</v>
      </c>
      <c r="H104" s="324">
        <v>623.10000000000014</v>
      </c>
      <c r="I104" s="324">
        <v>628.90000000000009</v>
      </c>
      <c r="J104" s="324">
        <v>632.95000000000016</v>
      </c>
      <c r="K104" s="323">
        <v>624.85</v>
      </c>
      <c r="L104" s="323">
        <v>615</v>
      </c>
      <c r="M104" s="323">
        <v>1.91405</v>
      </c>
      <c r="N104" s="1"/>
      <c r="O104" s="1"/>
    </row>
    <row r="105" spans="1:15" ht="12.75" customHeight="1">
      <c r="A105" s="30">
        <v>95</v>
      </c>
      <c r="B105" s="342" t="s">
        <v>829</v>
      </c>
      <c r="C105" s="323">
        <v>168.1</v>
      </c>
      <c r="D105" s="324">
        <v>168.53333333333333</v>
      </c>
      <c r="E105" s="324">
        <v>163.61666666666667</v>
      </c>
      <c r="F105" s="324">
        <v>159.13333333333335</v>
      </c>
      <c r="G105" s="324">
        <v>154.2166666666667</v>
      </c>
      <c r="H105" s="324">
        <v>173.01666666666665</v>
      </c>
      <c r="I105" s="324">
        <v>177.93333333333334</v>
      </c>
      <c r="J105" s="324">
        <v>182.41666666666663</v>
      </c>
      <c r="K105" s="323">
        <v>173.45</v>
      </c>
      <c r="L105" s="323">
        <v>164.05</v>
      </c>
      <c r="M105" s="323">
        <v>14.79998</v>
      </c>
      <c r="N105" s="1"/>
      <c r="O105" s="1"/>
    </row>
    <row r="106" spans="1:15" ht="12.75" customHeight="1">
      <c r="A106" s="30">
        <v>96</v>
      </c>
      <c r="B106" s="342" t="s">
        <v>338</v>
      </c>
      <c r="C106" s="323">
        <v>267.60000000000002</v>
      </c>
      <c r="D106" s="324">
        <v>270.63333333333333</v>
      </c>
      <c r="E106" s="324">
        <v>262.06666666666666</v>
      </c>
      <c r="F106" s="324">
        <v>256.53333333333336</v>
      </c>
      <c r="G106" s="324">
        <v>247.9666666666667</v>
      </c>
      <c r="H106" s="324">
        <v>276.16666666666663</v>
      </c>
      <c r="I106" s="324">
        <v>284.73333333333323</v>
      </c>
      <c r="J106" s="324">
        <v>290.26666666666659</v>
      </c>
      <c r="K106" s="323">
        <v>279.2</v>
      </c>
      <c r="L106" s="323">
        <v>265.10000000000002</v>
      </c>
      <c r="M106" s="323">
        <v>3.50196</v>
      </c>
      <c r="N106" s="1"/>
      <c r="O106" s="1"/>
    </row>
    <row r="107" spans="1:15" ht="12.75" customHeight="1">
      <c r="A107" s="30">
        <v>97</v>
      </c>
      <c r="B107" s="342" t="s">
        <v>339</v>
      </c>
      <c r="C107" s="323">
        <v>418.15</v>
      </c>
      <c r="D107" s="324">
        <v>415.56666666666661</v>
      </c>
      <c r="E107" s="324">
        <v>405.18333333333322</v>
      </c>
      <c r="F107" s="324">
        <v>392.21666666666664</v>
      </c>
      <c r="G107" s="324">
        <v>381.83333333333326</v>
      </c>
      <c r="H107" s="324">
        <v>428.53333333333319</v>
      </c>
      <c r="I107" s="324">
        <v>438.91666666666663</v>
      </c>
      <c r="J107" s="324">
        <v>451.88333333333316</v>
      </c>
      <c r="K107" s="323">
        <v>425.95</v>
      </c>
      <c r="L107" s="323">
        <v>402.6</v>
      </c>
      <c r="M107" s="323">
        <v>23.439979999999998</v>
      </c>
      <c r="N107" s="1"/>
      <c r="O107" s="1"/>
    </row>
    <row r="108" spans="1:15" ht="12.75" customHeight="1">
      <c r="A108" s="30">
        <v>98</v>
      </c>
      <c r="B108" s="342" t="s">
        <v>83</v>
      </c>
      <c r="C108" s="323">
        <v>719.85</v>
      </c>
      <c r="D108" s="324">
        <v>715.9666666666667</v>
      </c>
      <c r="E108" s="324">
        <v>707.98333333333335</v>
      </c>
      <c r="F108" s="324">
        <v>696.11666666666667</v>
      </c>
      <c r="G108" s="324">
        <v>688.13333333333333</v>
      </c>
      <c r="H108" s="324">
        <v>727.83333333333337</v>
      </c>
      <c r="I108" s="324">
        <v>735.81666666666672</v>
      </c>
      <c r="J108" s="324">
        <v>747.68333333333339</v>
      </c>
      <c r="K108" s="323">
        <v>723.95</v>
      </c>
      <c r="L108" s="323">
        <v>704.1</v>
      </c>
      <c r="M108" s="323">
        <v>25.917829999999999</v>
      </c>
      <c r="N108" s="1"/>
      <c r="O108" s="1"/>
    </row>
    <row r="109" spans="1:15" ht="12.75" customHeight="1">
      <c r="A109" s="30">
        <v>99</v>
      </c>
      <c r="B109" s="342" t="s">
        <v>340</v>
      </c>
      <c r="C109" s="323">
        <v>609.20000000000005</v>
      </c>
      <c r="D109" s="324">
        <v>607.15</v>
      </c>
      <c r="E109" s="324">
        <v>599.29999999999995</v>
      </c>
      <c r="F109" s="324">
        <v>589.4</v>
      </c>
      <c r="G109" s="324">
        <v>581.54999999999995</v>
      </c>
      <c r="H109" s="324">
        <v>617.04999999999995</v>
      </c>
      <c r="I109" s="324">
        <v>624.90000000000009</v>
      </c>
      <c r="J109" s="324">
        <v>634.79999999999995</v>
      </c>
      <c r="K109" s="323">
        <v>615</v>
      </c>
      <c r="L109" s="323">
        <v>597.25</v>
      </c>
      <c r="M109" s="323">
        <v>3.75406</v>
      </c>
      <c r="N109" s="1"/>
      <c r="O109" s="1"/>
    </row>
    <row r="110" spans="1:15" ht="12.75" customHeight="1">
      <c r="A110" s="30">
        <v>100</v>
      </c>
      <c r="B110" s="342" t="s">
        <v>84</v>
      </c>
      <c r="C110" s="323">
        <v>1048.5</v>
      </c>
      <c r="D110" s="324">
        <v>1053.5333333333335</v>
      </c>
      <c r="E110" s="324">
        <v>1040.666666666667</v>
      </c>
      <c r="F110" s="324">
        <v>1032.8333333333335</v>
      </c>
      <c r="G110" s="324">
        <v>1019.9666666666669</v>
      </c>
      <c r="H110" s="324">
        <v>1061.366666666667</v>
      </c>
      <c r="I110" s="324">
        <v>1074.2333333333333</v>
      </c>
      <c r="J110" s="324">
        <v>1082.0666666666671</v>
      </c>
      <c r="K110" s="323">
        <v>1066.4000000000001</v>
      </c>
      <c r="L110" s="323">
        <v>1045.7</v>
      </c>
      <c r="M110" s="323">
        <v>37.127299999999998</v>
      </c>
      <c r="N110" s="1"/>
      <c r="O110" s="1"/>
    </row>
    <row r="111" spans="1:15" ht="12.75" customHeight="1">
      <c r="A111" s="30">
        <v>101</v>
      </c>
      <c r="B111" s="342" t="s">
        <v>85</v>
      </c>
      <c r="C111" s="323">
        <v>176.55</v>
      </c>
      <c r="D111" s="324">
        <v>177.35</v>
      </c>
      <c r="E111" s="324">
        <v>174.7</v>
      </c>
      <c r="F111" s="324">
        <v>172.85</v>
      </c>
      <c r="G111" s="324">
        <v>170.2</v>
      </c>
      <c r="H111" s="324">
        <v>179.2</v>
      </c>
      <c r="I111" s="324">
        <v>181.85000000000002</v>
      </c>
      <c r="J111" s="324">
        <v>183.7</v>
      </c>
      <c r="K111" s="323">
        <v>180</v>
      </c>
      <c r="L111" s="323">
        <v>175.5</v>
      </c>
      <c r="M111" s="323">
        <v>200.52772999999999</v>
      </c>
      <c r="N111" s="1"/>
      <c r="O111" s="1"/>
    </row>
    <row r="112" spans="1:15" ht="12.75" customHeight="1">
      <c r="A112" s="30">
        <v>102</v>
      </c>
      <c r="B112" s="342" t="s">
        <v>341</v>
      </c>
      <c r="C112" s="323">
        <v>304.60000000000002</v>
      </c>
      <c r="D112" s="324">
        <v>305.51666666666665</v>
      </c>
      <c r="E112" s="324">
        <v>301.08333333333331</v>
      </c>
      <c r="F112" s="324">
        <v>297.56666666666666</v>
      </c>
      <c r="G112" s="324">
        <v>293.13333333333333</v>
      </c>
      <c r="H112" s="324">
        <v>309.0333333333333</v>
      </c>
      <c r="I112" s="324">
        <v>313.4666666666667</v>
      </c>
      <c r="J112" s="324">
        <v>316.98333333333329</v>
      </c>
      <c r="K112" s="323">
        <v>309.95</v>
      </c>
      <c r="L112" s="323">
        <v>302</v>
      </c>
      <c r="M112" s="323">
        <v>3.0017399999999999</v>
      </c>
      <c r="N112" s="1"/>
      <c r="O112" s="1"/>
    </row>
    <row r="113" spans="1:15" ht="12.75" customHeight="1">
      <c r="A113" s="30">
        <v>103</v>
      </c>
      <c r="B113" s="342" t="s">
        <v>87</v>
      </c>
      <c r="C113" s="323">
        <v>4411.05</v>
      </c>
      <c r="D113" s="324">
        <v>4403.6833333333334</v>
      </c>
      <c r="E113" s="324">
        <v>4372.3666666666668</v>
      </c>
      <c r="F113" s="324">
        <v>4333.6833333333334</v>
      </c>
      <c r="G113" s="324">
        <v>4302.3666666666668</v>
      </c>
      <c r="H113" s="324">
        <v>4442.3666666666668</v>
      </c>
      <c r="I113" s="324">
        <v>4473.6833333333343</v>
      </c>
      <c r="J113" s="324">
        <v>4512.3666666666668</v>
      </c>
      <c r="K113" s="323">
        <v>4435</v>
      </c>
      <c r="L113" s="323">
        <v>4365</v>
      </c>
      <c r="M113" s="323">
        <v>9.6141799999999993</v>
      </c>
      <c r="N113" s="1"/>
      <c r="O113" s="1"/>
    </row>
    <row r="114" spans="1:15" ht="12.75" customHeight="1">
      <c r="A114" s="30">
        <v>104</v>
      </c>
      <c r="B114" s="342" t="s">
        <v>88</v>
      </c>
      <c r="C114" s="323">
        <v>1533.75</v>
      </c>
      <c r="D114" s="324">
        <v>1531.5833333333333</v>
      </c>
      <c r="E114" s="324">
        <v>1522.1666666666665</v>
      </c>
      <c r="F114" s="324">
        <v>1510.5833333333333</v>
      </c>
      <c r="G114" s="324">
        <v>1501.1666666666665</v>
      </c>
      <c r="H114" s="324">
        <v>1543.1666666666665</v>
      </c>
      <c r="I114" s="324">
        <v>1552.583333333333</v>
      </c>
      <c r="J114" s="324">
        <v>1564.1666666666665</v>
      </c>
      <c r="K114" s="323">
        <v>1541</v>
      </c>
      <c r="L114" s="323">
        <v>1520</v>
      </c>
      <c r="M114" s="323">
        <v>4.8225100000000003</v>
      </c>
      <c r="N114" s="1"/>
      <c r="O114" s="1"/>
    </row>
    <row r="115" spans="1:15" ht="12.75" customHeight="1">
      <c r="A115" s="30">
        <v>105</v>
      </c>
      <c r="B115" s="342" t="s">
        <v>89</v>
      </c>
      <c r="C115" s="323">
        <v>616.1</v>
      </c>
      <c r="D115" s="324">
        <v>616.93333333333328</v>
      </c>
      <c r="E115" s="324">
        <v>611.86666666666656</v>
      </c>
      <c r="F115" s="324">
        <v>607.63333333333333</v>
      </c>
      <c r="G115" s="324">
        <v>602.56666666666661</v>
      </c>
      <c r="H115" s="324">
        <v>621.16666666666652</v>
      </c>
      <c r="I115" s="324">
        <v>626.23333333333335</v>
      </c>
      <c r="J115" s="324">
        <v>630.46666666666647</v>
      </c>
      <c r="K115" s="323">
        <v>622</v>
      </c>
      <c r="L115" s="323">
        <v>612.70000000000005</v>
      </c>
      <c r="M115" s="323">
        <v>8.6527999999999992</v>
      </c>
      <c r="N115" s="1"/>
      <c r="O115" s="1"/>
    </row>
    <row r="116" spans="1:15" ht="12.75" customHeight="1">
      <c r="A116" s="30">
        <v>106</v>
      </c>
      <c r="B116" s="342" t="s">
        <v>90</v>
      </c>
      <c r="C116" s="323">
        <v>849.45</v>
      </c>
      <c r="D116" s="324">
        <v>835.5</v>
      </c>
      <c r="E116" s="324">
        <v>815.25</v>
      </c>
      <c r="F116" s="324">
        <v>781.05</v>
      </c>
      <c r="G116" s="324">
        <v>760.8</v>
      </c>
      <c r="H116" s="324">
        <v>869.7</v>
      </c>
      <c r="I116" s="324">
        <v>889.95</v>
      </c>
      <c r="J116" s="324">
        <v>924.15000000000009</v>
      </c>
      <c r="K116" s="323">
        <v>855.75</v>
      </c>
      <c r="L116" s="323">
        <v>801.3</v>
      </c>
      <c r="M116" s="323">
        <v>11.24743</v>
      </c>
      <c r="N116" s="1"/>
      <c r="O116" s="1"/>
    </row>
    <row r="117" spans="1:15" ht="12.75" customHeight="1">
      <c r="A117" s="30">
        <v>107</v>
      </c>
      <c r="B117" s="342" t="s">
        <v>343</v>
      </c>
      <c r="C117" s="323">
        <v>760.9</v>
      </c>
      <c r="D117" s="324">
        <v>774.30000000000007</v>
      </c>
      <c r="E117" s="324">
        <v>737.60000000000014</v>
      </c>
      <c r="F117" s="324">
        <v>714.30000000000007</v>
      </c>
      <c r="G117" s="324">
        <v>677.60000000000014</v>
      </c>
      <c r="H117" s="324">
        <v>797.60000000000014</v>
      </c>
      <c r="I117" s="324">
        <v>834.30000000000018</v>
      </c>
      <c r="J117" s="324">
        <v>857.60000000000014</v>
      </c>
      <c r="K117" s="323">
        <v>811</v>
      </c>
      <c r="L117" s="323">
        <v>751</v>
      </c>
      <c r="M117" s="323">
        <v>4.1816000000000004</v>
      </c>
      <c r="N117" s="1"/>
      <c r="O117" s="1"/>
    </row>
    <row r="118" spans="1:15" ht="12.75" customHeight="1">
      <c r="A118" s="30">
        <v>108</v>
      </c>
      <c r="B118" s="342" t="s">
        <v>326</v>
      </c>
      <c r="C118" s="323">
        <v>2873.55</v>
      </c>
      <c r="D118" s="324">
        <v>2874.4833333333336</v>
      </c>
      <c r="E118" s="324">
        <v>2849.0666666666671</v>
      </c>
      <c r="F118" s="324">
        <v>2824.5833333333335</v>
      </c>
      <c r="G118" s="324">
        <v>2799.166666666667</v>
      </c>
      <c r="H118" s="324">
        <v>2898.9666666666672</v>
      </c>
      <c r="I118" s="324">
        <v>2924.3833333333332</v>
      </c>
      <c r="J118" s="324">
        <v>2948.8666666666672</v>
      </c>
      <c r="K118" s="323">
        <v>2899.9</v>
      </c>
      <c r="L118" s="323">
        <v>2850</v>
      </c>
      <c r="M118" s="323">
        <v>0.14616000000000001</v>
      </c>
      <c r="N118" s="1"/>
      <c r="O118" s="1"/>
    </row>
    <row r="119" spans="1:15" ht="12.75" customHeight="1">
      <c r="A119" s="30">
        <v>109</v>
      </c>
      <c r="B119" s="342" t="s">
        <v>250</v>
      </c>
      <c r="C119" s="323">
        <v>390.5</v>
      </c>
      <c r="D119" s="324">
        <v>392.4666666666667</v>
      </c>
      <c r="E119" s="324">
        <v>384.63333333333338</v>
      </c>
      <c r="F119" s="324">
        <v>378.76666666666671</v>
      </c>
      <c r="G119" s="324">
        <v>370.93333333333339</v>
      </c>
      <c r="H119" s="324">
        <v>398.33333333333337</v>
      </c>
      <c r="I119" s="324">
        <v>406.16666666666663</v>
      </c>
      <c r="J119" s="324">
        <v>412.03333333333336</v>
      </c>
      <c r="K119" s="323">
        <v>400.3</v>
      </c>
      <c r="L119" s="323">
        <v>386.6</v>
      </c>
      <c r="M119" s="323">
        <v>32.194130000000001</v>
      </c>
      <c r="N119" s="1"/>
      <c r="O119" s="1"/>
    </row>
    <row r="120" spans="1:15" ht="12.75" customHeight="1">
      <c r="A120" s="30">
        <v>110</v>
      </c>
      <c r="B120" s="342" t="s">
        <v>327</v>
      </c>
      <c r="C120" s="323">
        <v>221.35</v>
      </c>
      <c r="D120" s="324">
        <v>219.95000000000002</v>
      </c>
      <c r="E120" s="324">
        <v>215.90000000000003</v>
      </c>
      <c r="F120" s="324">
        <v>210.45000000000002</v>
      </c>
      <c r="G120" s="324">
        <v>206.40000000000003</v>
      </c>
      <c r="H120" s="324">
        <v>225.40000000000003</v>
      </c>
      <c r="I120" s="324">
        <v>229.45000000000005</v>
      </c>
      <c r="J120" s="324">
        <v>234.90000000000003</v>
      </c>
      <c r="K120" s="323">
        <v>224</v>
      </c>
      <c r="L120" s="323">
        <v>214.5</v>
      </c>
      <c r="M120" s="323">
        <v>4.9203200000000002</v>
      </c>
      <c r="N120" s="1"/>
      <c r="O120" s="1"/>
    </row>
    <row r="121" spans="1:15" ht="12.75" customHeight="1">
      <c r="A121" s="30">
        <v>111</v>
      </c>
      <c r="B121" s="342" t="s">
        <v>91</v>
      </c>
      <c r="C121" s="323">
        <v>120.65</v>
      </c>
      <c r="D121" s="324">
        <v>121.18333333333332</v>
      </c>
      <c r="E121" s="324">
        <v>119.56666666666665</v>
      </c>
      <c r="F121" s="324">
        <v>118.48333333333332</v>
      </c>
      <c r="G121" s="324">
        <v>116.86666666666665</v>
      </c>
      <c r="H121" s="324">
        <v>122.26666666666665</v>
      </c>
      <c r="I121" s="324">
        <v>123.88333333333333</v>
      </c>
      <c r="J121" s="324">
        <v>124.96666666666665</v>
      </c>
      <c r="K121" s="323">
        <v>122.8</v>
      </c>
      <c r="L121" s="323">
        <v>120.1</v>
      </c>
      <c r="M121" s="323">
        <v>29.49099</v>
      </c>
      <c r="N121" s="1"/>
      <c r="O121" s="1"/>
    </row>
    <row r="122" spans="1:15" ht="12.75" customHeight="1">
      <c r="A122" s="30">
        <v>112</v>
      </c>
      <c r="B122" s="342" t="s">
        <v>92</v>
      </c>
      <c r="C122" s="323">
        <v>1023.3</v>
      </c>
      <c r="D122" s="324">
        <v>1025.8833333333334</v>
      </c>
      <c r="E122" s="324">
        <v>1009.5666666666668</v>
      </c>
      <c r="F122" s="324">
        <v>995.83333333333337</v>
      </c>
      <c r="G122" s="324">
        <v>979.51666666666677</v>
      </c>
      <c r="H122" s="324">
        <v>1039.6166666666668</v>
      </c>
      <c r="I122" s="324">
        <v>1055.9333333333334</v>
      </c>
      <c r="J122" s="324">
        <v>1069.666666666667</v>
      </c>
      <c r="K122" s="323">
        <v>1042.2</v>
      </c>
      <c r="L122" s="323">
        <v>1012.15</v>
      </c>
      <c r="M122" s="323">
        <v>7.6948499999999997</v>
      </c>
      <c r="N122" s="1"/>
      <c r="O122" s="1"/>
    </row>
    <row r="123" spans="1:15" ht="12.75" customHeight="1">
      <c r="A123" s="30">
        <v>113</v>
      </c>
      <c r="B123" s="342" t="s">
        <v>344</v>
      </c>
      <c r="C123" s="323">
        <v>897.4</v>
      </c>
      <c r="D123" s="324">
        <v>901.1</v>
      </c>
      <c r="E123" s="324">
        <v>887.2</v>
      </c>
      <c r="F123" s="324">
        <v>877</v>
      </c>
      <c r="G123" s="324">
        <v>863.1</v>
      </c>
      <c r="H123" s="324">
        <v>911.30000000000007</v>
      </c>
      <c r="I123" s="324">
        <v>925.19999999999993</v>
      </c>
      <c r="J123" s="324">
        <v>935.40000000000009</v>
      </c>
      <c r="K123" s="323">
        <v>915</v>
      </c>
      <c r="L123" s="323">
        <v>890.9</v>
      </c>
      <c r="M123" s="323">
        <v>1.96736</v>
      </c>
      <c r="N123" s="1"/>
      <c r="O123" s="1"/>
    </row>
    <row r="124" spans="1:15" ht="12.75" customHeight="1">
      <c r="A124" s="30">
        <v>114</v>
      </c>
      <c r="B124" s="342" t="s">
        <v>93</v>
      </c>
      <c r="C124" s="323">
        <v>560.25</v>
      </c>
      <c r="D124" s="324">
        <v>562.19999999999993</v>
      </c>
      <c r="E124" s="324">
        <v>553.69999999999982</v>
      </c>
      <c r="F124" s="324">
        <v>547.14999999999986</v>
      </c>
      <c r="G124" s="324">
        <v>538.64999999999975</v>
      </c>
      <c r="H124" s="324">
        <v>568.74999999999989</v>
      </c>
      <c r="I124" s="324">
        <v>577.25000000000011</v>
      </c>
      <c r="J124" s="324">
        <v>583.79999999999995</v>
      </c>
      <c r="K124" s="323">
        <v>570.70000000000005</v>
      </c>
      <c r="L124" s="323">
        <v>555.65</v>
      </c>
      <c r="M124" s="323">
        <v>19.883700000000001</v>
      </c>
      <c r="N124" s="1"/>
      <c r="O124" s="1"/>
    </row>
    <row r="125" spans="1:15" ht="12.75" customHeight="1">
      <c r="A125" s="30">
        <v>115</v>
      </c>
      <c r="B125" s="342" t="s">
        <v>251</v>
      </c>
      <c r="C125" s="323">
        <v>1460.25</v>
      </c>
      <c r="D125" s="324">
        <v>1478.0833333333333</v>
      </c>
      <c r="E125" s="324">
        <v>1432.7666666666664</v>
      </c>
      <c r="F125" s="324">
        <v>1405.2833333333331</v>
      </c>
      <c r="G125" s="324">
        <v>1359.9666666666662</v>
      </c>
      <c r="H125" s="324">
        <v>1505.5666666666666</v>
      </c>
      <c r="I125" s="324">
        <v>1550.8833333333337</v>
      </c>
      <c r="J125" s="324">
        <v>1578.3666666666668</v>
      </c>
      <c r="K125" s="323">
        <v>1523.4</v>
      </c>
      <c r="L125" s="323">
        <v>1450.6</v>
      </c>
      <c r="M125" s="323">
        <v>3.5251100000000002</v>
      </c>
      <c r="N125" s="1"/>
      <c r="O125" s="1"/>
    </row>
    <row r="126" spans="1:15" ht="12.75" customHeight="1">
      <c r="A126" s="30">
        <v>116</v>
      </c>
      <c r="B126" s="342" t="s">
        <v>349</v>
      </c>
      <c r="C126" s="323">
        <v>252.85</v>
      </c>
      <c r="D126" s="324">
        <v>254.95000000000002</v>
      </c>
      <c r="E126" s="324">
        <v>250.05</v>
      </c>
      <c r="F126" s="324">
        <v>247.25</v>
      </c>
      <c r="G126" s="324">
        <v>242.35</v>
      </c>
      <c r="H126" s="324">
        <v>257.75</v>
      </c>
      <c r="I126" s="324">
        <v>262.65000000000009</v>
      </c>
      <c r="J126" s="324">
        <v>265.45000000000005</v>
      </c>
      <c r="K126" s="323">
        <v>259.85000000000002</v>
      </c>
      <c r="L126" s="323">
        <v>252.15</v>
      </c>
      <c r="M126" s="323">
        <v>6.5902900000000004</v>
      </c>
      <c r="N126" s="1"/>
      <c r="O126" s="1"/>
    </row>
    <row r="127" spans="1:15" ht="12.75" customHeight="1">
      <c r="A127" s="30">
        <v>117</v>
      </c>
      <c r="B127" s="342" t="s">
        <v>345</v>
      </c>
      <c r="C127" s="323">
        <v>71.45</v>
      </c>
      <c r="D127" s="324">
        <v>72.05</v>
      </c>
      <c r="E127" s="324">
        <v>70.399999999999991</v>
      </c>
      <c r="F127" s="324">
        <v>69.349999999999994</v>
      </c>
      <c r="G127" s="324">
        <v>67.699999999999989</v>
      </c>
      <c r="H127" s="324">
        <v>73.099999999999994</v>
      </c>
      <c r="I127" s="324">
        <v>74.75</v>
      </c>
      <c r="J127" s="324">
        <v>75.8</v>
      </c>
      <c r="K127" s="323">
        <v>73.7</v>
      </c>
      <c r="L127" s="323">
        <v>71</v>
      </c>
      <c r="M127" s="323">
        <v>12.1388</v>
      </c>
      <c r="N127" s="1"/>
      <c r="O127" s="1"/>
    </row>
    <row r="128" spans="1:15" ht="12.75" customHeight="1">
      <c r="A128" s="30">
        <v>118</v>
      </c>
      <c r="B128" s="342" t="s">
        <v>346</v>
      </c>
      <c r="C128" s="323">
        <v>1065.4000000000001</v>
      </c>
      <c r="D128" s="324">
        <v>1064.1166666666668</v>
      </c>
      <c r="E128" s="324">
        <v>1050.2333333333336</v>
      </c>
      <c r="F128" s="324">
        <v>1035.0666666666668</v>
      </c>
      <c r="G128" s="324">
        <v>1021.1833333333336</v>
      </c>
      <c r="H128" s="324">
        <v>1079.2833333333335</v>
      </c>
      <c r="I128" s="324">
        <v>1093.1666666666667</v>
      </c>
      <c r="J128" s="324">
        <v>1108.3333333333335</v>
      </c>
      <c r="K128" s="323">
        <v>1078</v>
      </c>
      <c r="L128" s="323">
        <v>1048.95</v>
      </c>
      <c r="M128" s="323">
        <v>1.1960999999999999</v>
      </c>
      <c r="N128" s="1"/>
      <c r="O128" s="1"/>
    </row>
    <row r="129" spans="1:15" ht="12.75" customHeight="1">
      <c r="A129" s="30">
        <v>119</v>
      </c>
      <c r="B129" s="342" t="s">
        <v>94</v>
      </c>
      <c r="C129" s="323">
        <v>2228.9</v>
      </c>
      <c r="D129" s="324">
        <v>2231.2833333333333</v>
      </c>
      <c r="E129" s="324">
        <v>2207.6166666666668</v>
      </c>
      <c r="F129" s="324">
        <v>2186.3333333333335</v>
      </c>
      <c r="G129" s="324">
        <v>2162.666666666667</v>
      </c>
      <c r="H129" s="324">
        <v>2252.5666666666666</v>
      </c>
      <c r="I129" s="324">
        <v>2276.2333333333336</v>
      </c>
      <c r="J129" s="324">
        <v>2297.5166666666664</v>
      </c>
      <c r="K129" s="323">
        <v>2254.9499999999998</v>
      </c>
      <c r="L129" s="323">
        <v>2210</v>
      </c>
      <c r="M129" s="323">
        <v>16.13841</v>
      </c>
      <c r="N129" s="1"/>
      <c r="O129" s="1"/>
    </row>
    <row r="130" spans="1:15" ht="12.75" customHeight="1">
      <c r="A130" s="30">
        <v>120</v>
      </c>
      <c r="B130" s="342" t="s">
        <v>347</v>
      </c>
      <c r="C130" s="323">
        <v>285.35000000000002</v>
      </c>
      <c r="D130" s="324">
        <v>285.45</v>
      </c>
      <c r="E130" s="324">
        <v>282.89999999999998</v>
      </c>
      <c r="F130" s="324">
        <v>280.45</v>
      </c>
      <c r="G130" s="324">
        <v>277.89999999999998</v>
      </c>
      <c r="H130" s="324">
        <v>287.89999999999998</v>
      </c>
      <c r="I130" s="324">
        <v>290.45000000000005</v>
      </c>
      <c r="J130" s="324">
        <v>292.89999999999998</v>
      </c>
      <c r="K130" s="323">
        <v>288</v>
      </c>
      <c r="L130" s="323">
        <v>283</v>
      </c>
      <c r="M130" s="323">
        <v>22.98939</v>
      </c>
      <c r="N130" s="1"/>
      <c r="O130" s="1"/>
    </row>
    <row r="131" spans="1:15" ht="12.75" customHeight="1">
      <c r="A131" s="30">
        <v>121</v>
      </c>
      <c r="B131" s="342" t="s">
        <v>252</v>
      </c>
      <c r="C131" s="323">
        <v>73.349999999999994</v>
      </c>
      <c r="D131" s="324">
        <v>73.033333333333331</v>
      </c>
      <c r="E131" s="324">
        <v>71.566666666666663</v>
      </c>
      <c r="F131" s="324">
        <v>69.783333333333331</v>
      </c>
      <c r="G131" s="324">
        <v>68.316666666666663</v>
      </c>
      <c r="H131" s="324">
        <v>74.816666666666663</v>
      </c>
      <c r="I131" s="324">
        <v>76.283333333333331</v>
      </c>
      <c r="J131" s="324">
        <v>78.066666666666663</v>
      </c>
      <c r="K131" s="323">
        <v>74.5</v>
      </c>
      <c r="L131" s="323">
        <v>71.25</v>
      </c>
      <c r="M131" s="323">
        <v>75.507990000000007</v>
      </c>
      <c r="N131" s="1"/>
      <c r="O131" s="1"/>
    </row>
    <row r="132" spans="1:15" ht="12.75" customHeight="1">
      <c r="A132" s="30">
        <v>122</v>
      </c>
      <c r="B132" s="342" t="s">
        <v>348</v>
      </c>
      <c r="C132" s="323">
        <v>727.45</v>
      </c>
      <c r="D132" s="324">
        <v>726.1</v>
      </c>
      <c r="E132" s="324">
        <v>722.25</v>
      </c>
      <c r="F132" s="324">
        <v>717.05</v>
      </c>
      <c r="G132" s="324">
        <v>713.19999999999993</v>
      </c>
      <c r="H132" s="324">
        <v>731.30000000000007</v>
      </c>
      <c r="I132" s="324">
        <v>735.1500000000002</v>
      </c>
      <c r="J132" s="324">
        <v>740.35000000000014</v>
      </c>
      <c r="K132" s="323">
        <v>729.95</v>
      </c>
      <c r="L132" s="323">
        <v>720.9</v>
      </c>
      <c r="M132" s="323">
        <v>0.17784</v>
      </c>
      <c r="N132" s="1"/>
      <c r="O132" s="1"/>
    </row>
    <row r="133" spans="1:15" ht="12.75" customHeight="1">
      <c r="A133" s="30">
        <v>123</v>
      </c>
      <c r="B133" s="342" t="s">
        <v>95</v>
      </c>
      <c r="C133" s="323">
        <v>4504.3500000000004</v>
      </c>
      <c r="D133" s="324">
        <v>4485.2</v>
      </c>
      <c r="E133" s="324">
        <v>4450.5</v>
      </c>
      <c r="F133" s="324">
        <v>4396.6500000000005</v>
      </c>
      <c r="G133" s="324">
        <v>4361.9500000000007</v>
      </c>
      <c r="H133" s="324">
        <v>4539.0499999999993</v>
      </c>
      <c r="I133" s="324">
        <v>4573.7499999999982</v>
      </c>
      <c r="J133" s="324">
        <v>4627.5999999999985</v>
      </c>
      <c r="K133" s="323">
        <v>4519.8999999999996</v>
      </c>
      <c r="L133" s="323">
        <v>4431.3500000000004</v>
      </c>
      <c r="M133" s="323">
        <v>4.3832700000000004</v>
      </c>
      <c r="N133" s="1"/>
      <c r="O133" s="1"/>
    </row>
    <row r="134" spans="1:15" ht="12.75" customHeight="1">
      <c r="A134" s="30">
        <v>124</v>
      </c>
      <c r="B134" s="342" t="s">
        <v>253</v>
      </c>
      <c r="C134" s="323">
        <v>4478.6000000000004</v>
      </c>
      <c r="D134" s="324">
        <v>4492.5333333333338</v>
      </c>
      <c r="E134" s="324">
        <v>4440.0666666666675</v>
      </c>
      <c r="F134" s="324">
        <v>4401.5333333333338</v>
      </c>
      <c r="G134" s="324">
        <v>4349.0666666666675</v>
      </c>
      <c r="H134" s="324">
        <v>4531.0666666666675</v>
      </c>
      <c r="I134" s="324">
        <v>4583.5333333333328</v>
      </c>
      <c r="J134" s="324">
        <v>4622.0666666666675</v>
      </c>
      <c r="K134" s="323">
        <v>4545</v>
      </c>
      <c r="L134" s="323">
        <v>4454</v>
      </c>
      <c r="M134" s="323">
        <v>8.1655099999999994</v>
      </c>
      <c r="N134" s="1"/>
      <c r="O134" s="1"/>
    </row>
    <row r="135" spans="1:15" ht="12.75" customHeight="1">
      <c r="A135" s="30">
        <v>125</v>
      </c>
      <c r="B135" s="342" t="s">
        <v>97</v>
      </c>
      <c r="C135" s="323">
        <v>363.05</v>
      </c>
      <c r="D135" s="324">
        <v>361.7833333333333</v>
      </c>
      <c r="E135" s="324">
        <v>358.61666666666662</v>
      </c>
      <c r="F135" s="324">
        <v>354.18333333333334</v>
      </c>
      <c r="G135" s="324">
        <v>351.01666666666665</v>
      </c>
      <c r="H135" s="324">
        <v>366.21666666666658</v>
      </c>
      <c r="I135" s="324">
        <v>369.38333333333333</v>
      </c>
      <c r="J135" s="324">
        <v>373.81666666666655</v>
      </c>
      <c r="K135" s="323">
        <v>364.95</v>
      </c>
      <c r="L135" s="323">
        <v>357.35</v>
      </c>
      <c r="M135" s="323">
        <v>89.902339999999995</v>
      </c>
      <c r="N135" s="1"/>
      <c r="O135" s="1"/>
    </row>
    <row r="136" spans="1:15" ht="12.75" customHeight="1">
      <c r="A136" s="30">
        <v>126</v>
      </c>
      <c r="B136" s="342" t="s">
        <v>244</v>
      </c>
      <c r="C136" s="323">
        <v>4192.75</v>
      </c>
      <c r="D136" s="324">
        <v>4199.2833333333338</v>
      </c>
      <c r="E136" s="324">
        <v>4159.5666666666675</v>
      </c>
      <c r="F136" s="324">
        <v>4126.3833333333341</v>
      </c>
      <c r="G136" s="324">
        <v>4086.6666666666679</v>
      </c>
      <c r="H136" s="324">
        <v>4232.4666666666672</v>
      </c>
      <c r="I136" s="324">
        <v>4272.1833333333325</v>
      </c>
      <c r="J136" s="324">
        <v>4305.3666666666668</v>
      </c>
      <c r="K136" s="323">
        <v>4239</v>
      </c>
      <c r="L136" s="323">
        <v>4166.1000000000004</v>
      </c>
      <c r="M136" s="323">
        <v>6.0802399999999999</v>
      </c>
      <c r="N136" s="1"/>
      <c r="O136" s="1"/>
    </row>
    <row r="137" spans="1:15" ht="12.75" customHeight="1">
      <c r="A137" s="30">
        <v>127</v>
      </c>
      <c r="B137" s="342" t="s">
        <v>98</v>
      </c>
      <c r="C137" s="323">
        <v>4042.15</v>
      </c>
      <c r="D137" s="324">
        <v>4012.7833333333328</v>
      </c>
      <c r="E137" s="324">
        <v>3975.5666666666657</v>
      </c>
      <c r="F137" s="324">
        <v>3908.9833333333327</v>
      </c>
      <c r="G137" s="324">
        <v>3871.7666666666655</v>
      </c>
      <c r="H137" s="324">
        <v>4079.3666666666659</v>
      </c>
      <c r="I137" s="324">
        <v>4116.583333333333</v>
      </c>
      <c r="J137" s="324">
        <v>4183.1666666666661</v>
      </c>
      <c r="K137" s="323">
        <v>4050</v>
      </c>
      <c r="L137" s="323">
        <v>3946.2</v>
      </c>
      <c r="M137" s="323">
        <v>7.7258699999999996</v>
      </c>
      <c r="N137" s="1"/>
      <c r="O137" s="1"/>
    </row>
    <row r="138" spans="1:15" ht="12.75" customHeight="1">
      <c r="A138" s="30">
        <v>128</v>
      </c>
      <c r="B138" s="342" t="s">
        <v>563</v>
      </c>
      <c r="C138" s="323">
        <v>2330.0500000000002</v>
      </c>
      <c r="D138" s="324">
        <v>2366.1</v>
      </c>
      <c r="E138" s="324">
        <v>2277.9499999999998</v>
      </c>
      <c r="F138" s="324">
        <v>2225.85</v>
      </c>
      <c r="G138" s="324">
        <v>2137.6999999999998</v>
      </c>
      <c r="H138" s="324">
        <v>2418.1999999999998</v>
      </c>
      <c r="I138" s="324">
        <v>2506.3500000000004</v>
      </c>
      <c r="J138" s="324">
        <v>2558.4499999999998</v>
      </c>
      <c r="K138" s="323">
        <v>2454.25</v>
      </c>
      <c r="L138" s="323">
        <v>2314</v>
      </c>
      <c r="M138" s="323">
        <v>0.46095999999999998</v>
      </c>
      <c r="N138" s="1"/>
      <c r="O138" s="1"/>
    </row>
    <row r="139" spans="1:15" ht="12.75" customHeight="1">
      <c r="A139" s="30">
        <v>129</v>
      </c>
      <c r="B139" s="342" t="s">
        <v>353</v>
      </c>
      <c r="C139" s="323">
        <v>55</v>
      </c>
      <c r="D139" s="324">
        <v>55.016666666666673</v>
      </c>
      <c r="E139" s="324">
        <v>54.333333333333343</v>
      </c>
      <c r="F139" s="324">
        <v>53.666666666666671</v>
      </c>
      <c r="G139" s="324">
        <v>52.983333333333341</v>
      </c>
      <c r="H139" s="324">
        <v>55.683333333333344</v>
      </c>
      <c r="I139" s="324">
        <v>56.366666666666667</v>
      </c>
      <c r="J139" s="324">
        <v>57.033333333333346</v>
      </c>
      <c r="K139" s="323">
        <v>55.7</v>
      </c>
      <c r="L139" s="323">
        <v>54.35</v>
      </c>
      <c r="M139" s="323">
        <v>14.057259999999999</v>
      </c>
      <c r="N139" s="1"/>
      <c r="O139" s="1"/>
    </row>
    <row r="140" spans="1:15" ht="12.75" customHeight="1">
      <c r="A140" s="30">
        <v>130</v>
      </c>
      <c r="B140" s="342" t="s">
        <v>99</v>
      </c>
      <c r="C140" s="323">
        <v>2436.9499999999998</v>
      </c>
      <c r="D140" s="324">
        <v>2425.0833333333335</v>
      </c>
      <c r="E140" s="324">
        <v>2387.166666666667</v>
      </c>
      <c r="F140" s="324">
        <v>2337.3833333333337</v>
      </c>
      <c r="G140" s="324">
        <v>2299.4666666666672</v>
      </c>
      <c r="H140" s="324">
        <v>2474.8666666666668</v>
      </c>
      <c r="I140" s="324">
        <v>2512.7833333333338</v>
      </c>
      <c r="J140" s="324">
        <v>2562.5666666666666</v>
      </c>
      <c r="K140" s="323">
        <v>2463</v>
      </c>
      <c r="L140" s="323">
        <v>2375.3000000000002</v>
      </c>
      <c r="M140" s="323">
        <v>12.29513</v>
      </c>
      <c r="N140" s="1"/>
      <c r="O140" s="1"/>
    </row>
    <row r="141" spans="1:15" ht="12.75" customHeight="1">
      <c r="A141" s="30">
        <v>131</v>
      </c>
      <c r="B141" s="342" t="s">
        <v>350</v>
      </c>
      <c r="C141" s="323">
        <v>433.4</v>
      </c>
      <c r="D141" s="324">
        <v>433.48333333333335</v>
      </c>
      <c r="E141" s="324">
        <v>428.4666666666667</v>
      </c>
      <c r="F141" s="324">
        <v>423.53333333333336</v>
      </c>
      <c r="G141" s="324">
        <v>418.51666666666671</v>
      </c>
      <c r="H141" s="324">
        <v>438.41666666666669</v>
      </c>
      <c r="I141" s="324">
        <v>443.43333333333334</v>
      </c>
      <c r="J141" s="324">
        <v>448.36666666666667</v>
      </c>
      <c r="K141" s="323">
        <v>438.5</v>
      </c>
      <c r="L141" s="323">
        <v>428.55</v>
      </c>
      <c r="M141" s="323">
        <v>4.1106800000000003</v>
      </c>
      <c r="N141" s="1"/>
      <c r="O141" s="1"/>
    </row>
    <row r="142" spans="1:15" ht="12.75" customHeight="1">
      <c r="A142" s="30">
        <v>132</v>
      </c>
      <c r="B142" s="342" t="s">
        <v>351</v>
      </c>
      <c r="C142" s="323">
        <v>139.25</v>
      </c>
      <c r="D142" s="324">
        <v>136.95000000000002</v>
      </c>
      <c r="E142" s="324">
        <v>131.90000000000003</v>
      </c>
      <c r="F142" s="324">
        <v>124.55000000000001</v>
      </c>
      <c r="G142" s="324">
        <v>119.50000000000003</v>
      </c>
      <c r="H142" s="324">
        <v>144.30000000000004</v>
      </c>
      <c r="I142" s="324">
        <v>149.35000000000005</v>
      </c>
      <c r="J142" s="324">
        <v>156.70000000000005</v>
      </c>
      <c r="K142" s="323">
        <v>142</v>
      </c>
      <c r="L142" s="323">
        <v>129.6</v>
      </c>
      <c r="M142" s="323">
        <v>17.256959999999999</v>
      </c>
      <c r="N142" s="1"/>
      <c r="O142" s="1"/>
    </row>
    <row r="143" spans="1:15" ht="12.75" customHeight="1">
      <c r="A143" s="30">
        <v>133</v>
      </c>
      <c r="B143" s="342" t="s">
        <v>354</v>
      </c>
      <c r="C143" s="323">
        <v>300.10000000000002</v>
      </c>
      <c r="D143" s="324">
        <v>301.78333333333336</v>
      </c>
      <c r="E143" s="324">
        <v>296.81666666666672</v>
      </c>
      <c r="F143" s="324">
        <v>293.53333333333336</v>
      </c>
      <c r="G143" s="324">
        <v>288.56666666666672</v>
      </c>
      <c r="H143" s="324">
        <v>305.06666666666672</v>
      </c>
      <c r="I143" s="324">
        <v>310.0333333333333</v>
      </c>
      <c r="J143" s="324">
        <v>313.31666666666672</v>
      </c>
      <c r="K143" s="323">
        <v>306.75</v>
      </c>
      <c r="L143" s="323">
        <v>298.5</v>
      </c>
      <c r="M143" s="323">
        <v>3.3516699999999999</v>
      </c>
      <c r="N143" s="1"/>
      <c r="O143" s="1"/>
    </row>
    <row r="144" spans="1:15" ht="12.75" customHeight="1">
      <c r="A144" s="30">
        <v>134</v>
      </c>
      <c r="B144" s="342" t="s">
        <v>254</v>
      </c>
      <c r="C144" s="323">
        <v>481.8</v>
      </c>
      <c r="D144" s="324">
        <v>481.61666666666662</v>
      </c>
      <c r="E144" s="324">
        <v>473.23333333333323</v>
      </c>
      <c r="F144" s="324">
        <v>464.66666666666663</v>
      </c>
      <c r="G144" s="324">
        <v>456.28333333333325</v>
      </c>
      <c r="H144" s="324">
        <v>490.18333333333322</v>
      </c>
      <c r="I144" s="324">
        <v>498.56666666666655</v>
      </c>
      <c r="J144" s="324">
        <v>507.13333333333321</v>
      </c>
      <c r="K144" s="323">
        <v>490</v>
      </c>
      <c r="L144" s="323">
        <v>473.05</v>
      </c>
      <c r="M144" s="323">
        <v>4.9815800000000001</v>
      </c>
      <c r="N144" s="1"/>
      <c r="O144" s="1"/>
    </row>
    <row r="145" spans="1:15" ht="12.75" customHeight="1">
      <c r="A145" s="30">
        <v>135</v>
      </c>
      <c r="B145" s="342" t="s">
        <v>255</v>
      </c>
      <c r="C145" s="323">
        <v>1190.0999999999999</v>
      </c>
      <c r="D145" s="324">
        <v>1200.1666666666667</v>
      </c>
      <c r="E145" s="324">
        <v>1153.3833333333334</v>
      </c>
      <c r="F145" s="324">
        <v>1116.6666666666667</v>
      </c>
      <c r="G145" s="324">
        <v>1069.8833333333334</v>
      </c>
      <c r="H145" s="324">
        <v>1236.8833333333334</v>
      </c>
      <c r="I145" s="324">
        <v>1283.6666666666667</v>
      </c>
      <c r="J145" s="324">
        <v>1320.3833333333334</v>
      </c>
      <c r="K145" s="323">
        <v>1246.95</v>
      </c>
      <c r="L145" s="323">
        <v>1163.45</v>
      </c>
      <c r="M145" s="323">
        <v>1.43191</v>
      </c>
      <c r="N145" s="1"/>
      <c r="O145" s="1"/>
    </row>
    <row r="146" spans="1:15" ht="12.75" customHeight="1">
      <c r="A146" s="30">
        <v>136</v>
      </c>
      <c r="B146" s="342" t="s">
        <v>355</v>
      </c>
      <c r="C146" s="323">
        <v>61.35</v>
      </c>
      <c r="D146" s="324">
        <v>61.733333333333327</v>
      </c>
      <c r="E146" s="324">
        <v>60.466666666666654</v>
      </c>
      <c r="F146" s="324">
        <v>59.583333333333329</v>
      </c>
      <c r="G146" s="324">
        <v>58.316666666666656</v>
      </c>
      <c r="H146" s="324">
        <v>62.616666666666653</v>
      </c>
      <c r="I146" s="324">
        <v>63.883333333333319</v>
      </c>
      <c r="J146" s="324">
        <v>64.766666666666652</v>
      </c>
      <c r="K146" s="323">
        <v>63</v>
      </c>
      <c r="L146" s="323">
        <v>60.85</v>
      </c>
      <c r="M146" s="323">
        <v>37.501179999999998</v>
      </c>
      <c r="N146" s="1"/>
      <c r="O146" s="1"/>
    </row>
    <row r="147" spans="1:15" ht="12.75" customHeight="1">
      <c r="A147" s="30">
        <v>137</v>
      </c>
      <c r="B147" s="342" t="s">
        <v>352</v>
      </c>
      <c r="C147" s="323">
        <v>160.30000000000001</v>
      </c>
      <c r="D147" s="324">
        <v>162.36666666666667</v>
      </c>
      <c r="E147" s="324">
        <v>155.43333333333334</v>
      </c>
      <c r="F147" s="324">
        <v>150.56666666666666</v>
      </c>
      <c r="G147" s="324">
        <v>143.63333333333333</v>
      </c>
      <c r="H147" s="324">
        <v>167.23333333333335</v>
      </c>
      <c r="I147" s="324">
        <v>174.16666666666669</v>
      </c>
      <c r="J147" s="324">
        <v>179.03333333333336</v>
      </c>
      <c r="K147" s="323">
        <v>169.3</v>
      </c>
      <c r="L147" s="323">
        <v>157.5</v>
      </c>
      <c r="M147" s="323">
        <v>7.0007299999999999</v>
      </c>
      <c r="N147" s="1"/>
      <c r="O147" s="1"/>
    </row>
    <row r="148" spans="1:15" ht="12.75" customHeight="1">
      <c r="A148" s="30">
        <v>138</v>
      </c>
      <c r="B148" s="342" t="s">
        <v>356</v>
      </c>
      <c r="C148" s="323">
        <v>109.15</v>
      </c>
      <c r="D148" s="324">
        <v>109.23333333333333</v>
      </c>
      <c r="E148" s="324">
        <v>108.36666666666667</v>
      </c>
      <c r="F148" s="324">
        <v>107.58333333333334</v>
      </c>
      <c r="G148" s="324">
        <v>106.71666666666668</v>
      </c>
      <c r="H148" s="324">
        <v>110.01666666666667</v>
      </c>
      <c r="I148" s="324">
        <v>110.88333333333331</v>
      </c>
      <c r="J148" s="324">
        <v>111.66666666666666</v>
      </c>
      <c r="K148" s="323">
        <v>110.1</v>
      </c>
      <c r="L148" s="323">
        <v>108.45</v>
      </c>
      <c r="M148" s="323">
        <v>7.7138400000000003</v>
      </c>
      <c r="N148" s="1"/>
      <c r="O148" s="1"/>
    </row>
    <row r="149" spans="1:15" ht="12.75" customHeight="1">
      <c r="A149" s="30">
        <v>139</v>
      </c>
      <c r="B149" s="342" t="s">
        <v>830</v>
      </c>
      <c r="C149" s="323">
        <v>53.5</v>
      </c>
      <c r="D149" s="324">
        <v>54.166666666666664</v>
      </c>
      <c r="E149" s="324">
        <v>52.233333333333327</v>
      </c>
      <c r="F149" s="324">
        <v>50.966666666666661</v>
      </c>
      <c r="G149" s="324">
        <v>49.033333333333324</v>
      </c>
      <c r="H149" s="324">
        <v>55.43333333333333</v>
      </c>
      <c r="I149" s="324">
        <v>57.366666666666667</v>
      </c>
      <c r="J149" s="324">
        <v>58.633333333333333</v>
      </c>
      <c r="K149" s="323">
        <v>56.1</v>
      </c>
      <c r="L149" s="323">
        <v>52.9</v>
      </c>
      <c r="M149" s="323">
        <v>11.12701</v>
      </c>
      <c r="N149" s="1"/>
      <c r="O149" s="1"/>
    </row>
    <row r="150" spans="1:15" ht="12.75" customHeight="1">
      <c r="A150" s="30">
        <v>140</v>
      </c>
      <c r="B150" s="342" t="s">
        <v>357</v>
      </c>
      <c r="C150" s="323">
        <v>714.75</v>
      </c>
      <c r="D150" s="324">
        <v>722.11666666666667</v>
      </c>
      <c r="E150" s="324">
        <v>699.23333333333335</v>
      </c>
      <c r="F150" s="324">
        <v>683.7166666666667</v>
      </c>
      <c r="G150" s="324">
        <v>660.83333333333337</v>
      </c>
      <c r="H150" s="324">
        <v>737.63333333333333</v>
      </c>
      <c r="I150" s="324">
        <v>760.51666666666677</v>
      </c>
      <c r="J150" s="324">
        <v>776.0333333333333</v>
      </c>
      <c r="K150" s="323">
        <v>745</v>
      </c>
      <c r="L150" s="323">
        <v>706.6</v>
      </c>
      <c r="M150" s="323">
        <v>0.75824999999999998</v>
      </c>
      <c r="N150" s="1"/>
      <c r="O150" s="1"/>
    </row>
    <row r="151" spans="1:15" ht="12.75" customHeight="1">
      <c r="A151" s="30">
        <v>141</v>
      </c>
      <c r="B151" s="342" t="s">
        <v>100</v>
      </c>
      <c r="C151" s="323">
        <v>1837.5</v>
      </c>
      <c r="D151" s="324">
        <v>1837.05</v>
      </c>
      <c r="E151" s="324">
        <v>1830.1</v>
      </c>
      <c r="F151" s="324">
        <v>1822.7</v>
      </c>
      <c r="G151" s="324">
        <v>1815.75</v>
      </c>
      <c r="H151" s="324">
        <v>1844.4499999999998</v>
      </c>
      <c r="I151" s="324">
        <v>1851.4</v>
      </c>
      <c r="J151" s="324">
        <v>1858.7999999999997</v>
      </c>
      <c r="K151" s="323">
        <v>1844</v>
      </c>
      <c r="L151" s="323">
        <v>1829.65</v>
      </c>
      <c r="M151" s="323">
        <v>6.7465700000000002</v>
      </c>
      <c r="N151" s="1"/>
      <c r="O151" s="1"/>
    </row>
    <row r="152" spans="1:15" ht="12.75" customHeight="1">
      <c r="A152" s="30">
        <v>142</v>
      </c>
      <c r="B152" s="342" t="s">
        <v>101</v>
      </c>
      <c r="C152" s="323">
        <v>156.30000000000001</v>
      </c>
      <c r="D152" s="324">
        <v>156.81666666666669</v>
      </c>
      <c r="E152" s="324">
        <v>154.73333333333338</v>
      </c>
      <c r="F152" s="324">
        <v>153.16666666666669</v>
      </c>
      <c r="G152" s="324">
        <v>151.08333333333337</v>
      </c>
      <c r="H152" s="324">
        <v>158.38333333333338</v>
      </c>
      <c r="I152" s="324">
        <v>160.4666666666667</v>
      </c>
      <c r="J152" s="324">
        <v>162.03333333333339</v>
      </c>
      <c r="K152" s="323">
        <v>158.9</v>
      </c>
      <c r="L152" s="323">
        <v>155.25</v>
      </c>
      <c r="M152" s="323">
        <v>21.974160000000001</v>
      </c>
      <c r="N152" s="1"/>
      <c r="O152" s="1"/>
    </row>
    <row r="153" spans="1:15" ht="12.75" customHeight="1">
      <c r="A153" s="30">
        <v>143</v>
      </c>
      <c r="B153" s="342" t="s">
        <v>831</v>
      </c>
      <c r="C153" s="323">
        <v>131.55000000000001</v>
      </c>
      <c r="D153" s="324">
        <v>131.58333333333334</v>
      </c>
      <c r="E153" s="324">
        <v>128.31666666666669</v>
      </c>
      <c r="F153" s="324">
        <v>125.08333333333334</v>
      </c>
      <c r="G153" s="324">
        <v>121.81666666666669</v>
      </c>
      <c r="H153" s="324">
        <v>134.81666666666669</v>
      </c>
      <c r="I153" s="324">
        <v>138.08333333333334</v>
      </c>
      <c r="J153" s="324">
        <v>141.31666666666669</v>
      </c>
      <c r="K153" s="323">
        <v>134.85</v>
      </c>
      <c r="L153" s="323">
        <v>128.35</v>
      </c>
      <c r="M153" s="323">
        <v>4.7982100000000001</v>
      </c>
      <c r="N153" s="1"/>
      <c r="O153" s="1"/>
    </row>
    <row r="154" spans="1:15" ht="12.75" customHeight="1">
      <c r="A154" s="30">
        <v>144</v>
      </c>
      <c r="B154" s="342" t="s">
        <v>358</v>
      </c>
      <c r="C154" s="323">
        <v>262.05</v>
      </c>
      <c r="D154" s="324">
        <v>262.28333333333336</v>
      </c>
      <c r="E154" s="324">
        <v>259.61666666666673</v>
      </c>
      <c r="F154" s="324">
        <v>257.18333333333339</v>
      </c>
      <c r="G154" s="324">
        <v>254.51666666666677</v>
      </c>
      <c r="H154" s="324">
        <v>264.7166666666667</v>
      </c>
      <c r="I154" s="324">
        <v>267.38333333333333</v>
      </c>
      <c r="J154" s="324">
        <v>269.81666666666666</v>
      </c>
      <c r="K154" s="323">
        <v>264.95</v>
      </c>
      <c r="L154" s="323">
        <v>259.85000000000002</v>
      </c>
      <c r="M154" s="323">
        <v>1.4017599999999999</v>
      </c>
      <c r="N154" s="1"/>
      <c r="O154" s="1"/>
    </row>
    <row r="155" spans="1:15" ht="12.75" customHeight="1">
      <c r="A155" s="30">
        <v>145</v>
      </c>
      <c r="B155" s="342" t="s">
        <v>102</v>
      </c>
      <c r="C155" s="323">
        <v>98.05</v>
      </c>
      <c r="D155" s="324">
        <v>98.7</v>
      </c>
      <c r="E155" s="324">
        <v>97.100000000000009</v>
      </c>
      <c r="F155" s="324">
        <v>96.15</v>
      </c>
      <c r="G155" s="324">
        <v>94.550000000000011</v>
      </c>
      <c r="H155" s="324">
        <v>99.65</v>
      </c>
      <c r="I155" s="324">
        <v>101.25</v>
      </c>
      <c r="J155" s="324">
        <v>102.2</v>
      </c>
      <c r="K155" s="323">
        <v>100.3</v>
      </c>
      <c r="L155" s="323">
        <v>97.75</v>
      </c>
      <c r="M155" s="323">
        <v>187.89950999999999</v>
      </c>
      <c r="N155" s="1"/>
      <c r="O155" s="1"/>
    </row>
    <row r="156" spans="1:15" ht="12.75" customHeight="1">
      <c r="A156" s="30">
        <v>146</v>
      </c>
      <c r="B156" s="342" t="s">
        <v>360</v>
      </c>
      <c r="C156" s="323">
        <v>396.25</v>
      </c>
      <c r="D156" s="324">
        <v>397.86666666666662</v>
      </c>
      <c r="E156" s="324">
        <v>390.48333333333323</v>
      </c>
      <c r="F156" s="324">
        <v>384.71666666666664</v>
      </c>
      <c r="G156" s="324">
        <v>377.33333333333326</v>
      </c>
      <c r="H156" s="324">
        <v>403.63333333333321</v>
      </c>
      <c r="I156" s="324">
        <v>411.01666666666654</v>
      </c>
      <c r="J156" s="324">
        <v>416.78333333333319</v>
      </c>
      <c r="K156" s="323">
        <v>405.25</v>
      </c>
      <c r="L156" s="323">
        <v>392.1</v>
      </c>
      <c r="M156" s="323">
        <v>2.7150500000000002</v>
      </c>
      <c r="N156" s="1"/>
      <c r="O156" s="1"/>
    </row>
    <row r="157" spans="1:15" ht="12.75" customHeight="1">
      <c r="A157" s="30">
        <v>147</v>
      </c>
      <c r="B157" s="342" t="s">
        <v>359</v>
      </c>
      <c r="C157" s="323">
        <v>4005.15</v>
      </c>
      <c r="D157" s="324">
        <v>4015.0333333333333</v>
      </c>
      <c r="E157" s="324">
        <v>3980.1666666666665</v>
      </c>
      <c r="F157" s="324">
        <v>3955.1833333333334</v>
      </c>
      <c r="G157" s="324">
        <v>3920.3166666666666</v>
      </c>
      <c r="H157" s="324">
        <v>4040.0166666666664</v>
      </c>
      <c r="I157" s="324">
        <v>4074.8833333333332</v>
      </c>
      <c r="J157" s="324">
        <v>4099.8666666666668</v>
      </c>
      <c r="K157" s="323">
        <v>4049.9</v>
      </c>
      <c r="L157" s="323">
        <v>3990.05</v>
      </c>
      <c r="M157" s="323">
        <v>0.12346</v>
      </c>
      <c r="N157" s="1"/>
      <c r="O157" s="1"/>
    </row>
    <row r="158" spans="1:15" ht="12.75" customHeight="1">
      <c r="A158" s="30">
        <v>148</v>
      </c>
      <c r="B158" s="342" t="s">
        <v>361</v>
      </c>
      <c r="C158" s="323">
        <v>155.94999999999999</v>
      </c>
      <c r="D158" s="324">
        <v>157.5</v>
      </c>
      <c r="E158" s="324">
        <v>152.94999999999999</v>
      </c>
      <c r="F158" s="324">
        <v>149.94999999999999</v>
      </c>
      <c r="G158" s="324">
        <v>145.39999999999998</v>
      </c>
      <c r="H158" s="324">
        <v>160.5</v>
      </c>
      <c r="I158" s="324">
        <v>165.05</v>
      </c>
      <c r="J158" s="324">
        <v>168.05</v>
      </c>
      <c r="K158" s="323">
        <v>162.05000000000001</v>
      </c>
      <c r="L158" s="323">
        <v>154.5</v>
      </c>
      <c r="M158" s="323">
        <v>13.47456</v>
      </c>
      <c r="N158" s="1"/>
      <c r="O158" s="1"/>
    </row>
    <row r="159" spans="1:15" ht="12.75" customHeight="1">
      <c r="A159" s="30">
        <v>149</v>
      </c>
      <c r="B159" s="342" t="s">
        <v>378</v>
      </c>
      <c r="C159" s="323">
        <v>3066.4</v>
      </c>
      <c r="D159" s="324">
        <v>3029.15</v>
      </c>
      <c r="E159" s="324">
        <v>2987.25</v>
      </c>
      <c r="F159" s="324">
        <v>2908.1</v>
      </c>
      <c r="G159" s="324">
        <v>2866.2</v>
      </c>
      <c r="H159" s="324">
        <v>3108.3</v>
      </c>
      <c r="I159" s="324">
        <v>3150.2000000000007</v>
      </c>
      <c r="J159" s="324">
        <v>3229.3500000000004</v>
      </c>
      <c r="K159" s="323">
        <v>3071.05</v>
      </c>
      <c r="L159" s="323">
        <v>2950</v>
      </c>
      <c r="M159" s="323">
        <v>0.75275999999999998</v>
      </c>
      <c r="N159" s="1"/>
      <c r="O159" s="1"/>
    </row>
    <row r="160" spans="1:15" ht="12.75" customHeight="1">
      <c r="A160" s="30">
        <v>150</v>
      </c>
      <c r="B160" s="342" t="s">
        <v>256</v>
      </c>
      <c r="C160" s="323">
        <v>254.45</v>
      </c>
      <c r="D160" s="324">
        <v>255.33333333333334</v>
      </c>
      <c r="E160" s="324">
        <v>250.4666666666667</v>
      </c>
      <c r="F160" s="324">
        <v>246.48333333333335</v>
      </c>
      <c r="G160" s="324">
        <v>241.6166666666667</v>
      </c>
      <c r="H160" s="324">
        <v>259.31666666666672</v>
      </c>
      <c r="I160" s="324">
        <v>264.18333333333328</v>
      </c>
      <c r="J160" s="324">
        <v>268.16666666666669</v>
      </c>
      <c r="K160" s="323">
        <v>260.2</v>
      </c>
      <c r="L160" s="323">
        <v>251.35</v>
      </c>
      <c r="M160" s="323">
        <v>28.136520000000001</v>
      </c>
      <c r="N160" s="1"/>
      <c r="O160" s="1"/>
    </row>
    <row r="161" spans="1:15" ht="12.75" customHeight="1">
      <c r="A161" s="30">
        <v>151</v>
      </c>
      <c r="B161" s="342" t="s">
        <v>364</v>
      </c>
      <c r="C161" s="323">
        <v>38.65</v>
      </c>
      <c r="D161" s="324">
        <v>39.799999999999997</v>
      </c>
      <c r="E161" s="324">
        <v>37.149999999999991</v>
      </c>
      <c r="F161" s="324">
        <v>35.649999999999991</v>
      </c>
      <c r="G161" s="324">
        <v>32.999999999999986</v>
      </c>
      <c r="H161" s="324">
        <v>41.3</v>
      </c>
      <c r="I161" s="324">
        <v>43.95</v>
      </c>
      <c r="J161" s="324">
        <v>45.45</v>
      </c>
      <c r="K161" s="323">
        <v>42.45</v>
      </c>
      <c r="L161" s="323">
        <v>38.299999999999997</v>
      </c>
      <c r="M161" s="323">
        <v>114.84547999999999</v>
      </c>
      <c r="N161" s="1"/>
      <c r="O161" s="1"/>
    </row>
    <row r="162" spans="1:15" ht="12.75" customHeight="1">
      <c r="A162" s="30">
        <v>152</v>
      </c>
      <c r="B162" s="342" t="s">
        <v>362</v>
      </c>
      <c r="C162" s="323">
        <v>125.65</v>
      </c>
      <c r="D162" s="324">
        <v>126.28333333333335</v>
      </c>
      <c r="E162" s="324">
        <v>124.7166666666667</v>
      </c>
      <c r="F162" s="324">
        <v>123.78333333333335</v>
      </c>
      <c r="G162" s="324">
        <v>122.2166666666667</v>
      </c>
      <c r="H162" s="324">
        <v>127.2166666666667</v>
      </c>
      <c r="I162" s="324">
        <v>128.78333333333333</v>
      </c>
      <c r="J162" s="324">
        <v>129.7166666666667</v>
      </c>
      <c r="K162" s="323">
        <v>127.85</v>
      </c>
      <c r="L162" s="323">
        <v>125.35</v>
      </c>
      <c r="M162" s="323">
        <v>23.01566</v>
      </c>
      <c r="N162" s="1"/>
      <c r="O162" s="1"/>
    </row>
    <row r="163" spans="1:15" ht="12.75" customHeight="1">
      <c r="A163" s="30">
        <v>153</v>
      </c>
      <c r="B163" s="342" t="s">
        <v>377</v>
      </c>
      <c r="C163" s="323">
        <v>251.65</v>
      </c>
      <c r="D163" s="324">
        <v>255.43333333333331</v>
      </c>
      <c r="E163" s="324">
        <v>246.21666666666664</v>
      </c>
      <c r="F163" s="324">
        <v>240.78333333333333</v>
      </c>
      <c r="G163" s="324">
        <v>231.56666666666666</v>
      </c>
      <c r="H163" s="324">
        <v>260.86666666666662</v>
      </c>
      <c r="I163" s="324">
        <v>270.08333333333326</v>
      </c>
      <c r="J163" s="324">
        <v>275.51666666666659</v>
      </c>
      <c r="K163" s="323">
        <v>264.64999999999998</v>
      </c>
      <c r="L163" s="323">
        <v>250</v>
      </c>
      <c r="M163" s="323">
        <v>24.964639999999999</v>
      </c>
      <c r="N163" s="1"/>
      <c r="O163" s="1"/>
    </row>
    <row r="164" spans="1:15" ht="12.75" customHeight="1">
      <c r="A164" s="30">
        <v>154</v>
      </c>
      <c r="B164" s="342" t="s">
        <v>103</v>
      </c>
      <c r="C164" s="323">
        <v>151.30000000000001</v>
      </c>
      <c r="D164" s="324">
        <v>152.01666666666668</v>
      </c>
      <c r="E164" s="324">
        <v>149.88333333333335</v>
      </c>
      <c r="F164" s="324">
        <v>148.46666666666667</v>
      </c>
      <c r="G164" s="324">
        <v>146.33333333333334</v>
      </c>
      <c r="H164" s="324">
        <v>153.43333333333337</v>
      </c>
      <c r="I164" s="324">
        <v>155.56666666666669</v>
      </c>
      <c r="J164" s="324">
        <v>156.98333333333338</v>
      </c>
      <c r="K164" s="323">
        <v>154.15</v>
      </c>
      <c r="L164" s="323">
        <v>150.6</v>
      </c>
      <c r="M164" s="323">
        <v>180.44254000000001</v>
      </c>
      <c r="N164" s="1"/>
      <c r="O164" s="1"/>
    </row>
    <row r="165" spans="1:15" ht="12.75" customHeight="1">
      <c r="A165" s="30">
        <v>155</v>
      </c>
      <c r="B165" s="342" t="s">
        <v>366</v>
      </c>
      <c r="C165" s="323">
        <v>2887</v>
      </c>
      <c r="D165" s="324">
        <v>2898.25</v>
      </c>
      <c r="E165" s="324">
        <v>2850.75</v>
      </c>
      <c r="F165" s="324">
        <v>2814.5</v>
      </c>
      <c r="G165" s="324">
        <v>2767</v>
      </c>
      <c r="H165" s="324">
        <v>2934.5</v>
      </c>
      <c r="I165" s="324">
        <v>2982</v>
      </c>
      <c r="J165" s="324">
        <v>3018.25</v>
      </c>
      <c r="K165" s="323">
        <v>2945.75</v>
      </c>
      <c r="L165" s="323">
        <v>2862</v>
      </c>
      <c r="M165" s="323">
        <v>0.38434000000000001</v>
      </c>
      <c r="N165" s="1"/>
      <c r="O165" s="1"/>
    </row>
    <row r="166" spans="1:15" ht="12.75" customHeight="1">
      <c r="A166" s="30">
        <v>156</v>
      </c>
      <c r="B166" s="342" t="s">
        <v>367</v>
      </c>
      <c r="C166" s="323">
        <v>2727.55</v>
      </c>
      <c r="D166" s="324">
        <v>2736.7333333333336</v>
      </c>
      <c r="E166" s="324">
        <v>2696.4666666666672</v>
      </c>
      <c r="F166" s="324">
        <v>2665.3833333333337</v>
      </c>
      <c r="G166" s="324">
        <v>2625.1166666666672</v>
      </c>
      <c r="H166" s="324">
        <v>2767.8166666666671</v>
      </c>
      <c r="I166" s="324">
        <v>2808.0833333333335</v>
      </c>
      <c r="J166" s="324">
        <v>2839.166666666667</v>
      </c>
      <c r="K166" s="323">
        <v>2777</v>
      </c>
      <c r="L166" s="323">
        <v>2705.65</v>
      </c>
      <c r="M166" s="323">
        <v>0.10297000000000001</v>
      </c>
      <c r="N166" s="1"/>
      <c r="O166" s="1"/>
    </row>
    <row r="167" spans="1:15" ht="12.75" customHeight="1">
      <c r="A167" s="30">
        <v>157</v>
      </c>
      <c r="B167" s="342" t="s">
        <v>373</v>
      </c>
      <c r="C167" s="323">
        <v>345.4</v>
      </c>
      <c r="D167" s="324">
        <v>351.0333333333333</v>
      </c>
      <c r="E167" s="324">
        <v>334.86666666666662</v>
      </c>
      <c r="F167" s="324">
        <v>324.33333333333331</v>
      </c>
      <c r="G167" s="324">
        <v>308.16666666666663</v>
      </c>
      <c r="H167" s="324">
        <v>361.56666666666661</v>
      </c>
      <c r="I167" s="324">
        <v>377.73333333333335</v>
      </c>
      <c r="J167" s="324">
        <v>388.26666666666659</v>
      </c>
      <c r="K167" s="323">
        <v>367.2</v>
      </c>
      <c r="L167" s="323">
        <v>340.5</v>
      </c>
      <c r="M167" s="323">
        <v>4.5590700000000002</v>
      </c>
      <c r="N167" s="1"/>
      <c r="O167" s="1"/>
    </row>
    <row r="168" spans="1:15" ht="12.75" customHeight="1">
      <c r="A168" s="30">
        <v>158</v>
      </c>
      <c r="B168" s="342" t="s">
        <v>368</v>
      </c>
      <c r="C168" s="323">
        <v>119.4</v>
      </c>
      <c r="D168" s="324">
        <v>121.06666666666666</v>
      </c>
      <c r="E168" s="324">
        <v>116.33333333333333</v>
      </c>
      <c r="F168" s="324">
        <v>113.26666666666667</v>
      </c>
      <c r="G168" s="324">
        <v>108.53333333333333</v>
      </c>
      <c r="H168" s="324">
        <v>124.13333333333333</v>
      </c>
      <c r="I168" s="324">
        <v>128.86666666666667</v>
      </c>
      <c r="J168" s="324">
        <v>131.93333333333334</v>
      </c>
      <c r="K168" s="323">
        <v>125.8</v>
      </c>
      <c r="L168" s="323">
        <v>118</v>
      </c>
      <c r="M168" s="323">
        <v>18.17726</v>
      </c>
      <c r="N168" s="1"/>
      <c r="O168" s="1"/>
    </row>
    <row r="169" spans="1:15" ht="12.75" customHeight="1">
      <c r="A169" s="30">
        <v>159</v>
      </c>
      <c r="B169" s="342" t="s">
        <v>369</v>
      </c>
      <c r="C169" s="323">
        <v>4870</v>
      </c>
      <c r="D169" s="324">
        <v>4915.5666666666666</v>
      </c>
      <c r="E169" s="324">
        <v>4806.1333333333332</v>
      </c>
      <c r="F169" s="324">
        <v>4742.2666666666664</v>
      </c>
      <c r="G169" s="324">
        <v>4632.833333333333</v>
      </c>
      <c r="H169" s="324">
        <v>4979.4333333333334</v>
      </c>
      <c r="I169" s="324">
        <v>5088.8666666666659</v>
      </c>
      <c r="J169" s="324">
        <v>5152.7333333333336</v>
      </c>
      <c r="K169" s="323">
        <v>5025</v>
      </c>
      <c r="L169" s="323">
        <v>4851.7</v>
      </c>
      <c r="M169" s="323">
        <v>0.14885999999999999</v>
      </c>
      <c r="N169" s="1"/>
      <c r="O169" s="1"/>
    </row>
    <row r="170" spans="1:15" ht="12.75" customHeight="1">
      <c r="A170" s="30">
        <v>160</v>
      </c>
      <c r="B170" s="342" t="s">
        <v>257</v>
      </c>
      <c r="C170" s="323">
        <v>3300.15</v>
      </c>
      <c r="D170" s="324">
        <v>3303.3833333333332</v>
      </c>
      <c r="E170" s="324">
        <v>3281.7666666666664</v>
      </c>
      <c r="F170" s="324">
        <v>3263.3833333333332</v>
      </c>
      <c r="G170" s="324">
        <v>3241.7666666666664</v>
      </c>
      <c r="H170" s="324">
        <v>3321.7666666666664</v>
      </c>
      <c r="I170" s="324">
        <v>3343.3833333333332</v>
      </c>
      <c r="J170" s="324">
        <v>3361.7666666666664</v>
      </c>
      <c r="K170" s="323">
        <v>3325</v>
      </c>
      <c r="L170" s="323">
        <v>3285</v>
      </c>
      <c r="M170" s="323">
        <v>0.80135999999999996</v>
      </c>
      <c r="N170" s="1"/>
      <c r="O170" s="1"/>
    </row>
    <row r="171" spans="1:15" ht="12.75" customHeight="1">
      <c r="A171" s="30">
        <v>161</v>
      </c>
      <c r="B171" s="342" t="s">
        <v>370</v>
      </c>
      <c r="C171" s="323">
        <v>1571.5</v>
      </c>
      <c r="D171" s="324">
        <v>1579.75</v>
      </c>
      <c r="E171" s="324">
        <v>1547.9</v>
      </c>
      <c r="F171" s="324">
        <v>1524.3000000000002</v>
      </c>
      <c r="G171" s="324">
        <v>1492.4500000000003</v>
      </c>
      <c r="H171" s="324">
        <v>1603.35</v>
      </c>
      <c r="I171" s="324">
        <v>1635.1999999999998</v>
      </c>
      <c r="J171" s="324">
        <v>1658.7999999999997</v>
      </c>
      <c r="K171" s="323">
        <v>1611.6</v>
      </c>
      <c r="L171" s="323">
        <v>1556.15</v>
      </c>
      <c r="M171" s="323">
        <v>1.10232</v>
      </c>
      <c r="N171" s="1"/>
      <c r="O171" s="1"/>
    </row>
    <row r="172" spans="1:15" ht="12.75" customHeight="1">
      <c r="A172" s="30">
        <v>162</v>
      </c>
      <c r="B172" s="342" t="s">
        <v>104</v>
      </c>
      <c r="C172" s="323">
        <v>443.85</v>
      </c>
      <c r="D172" s="324">
        <v>446.2833333333333</v>
      </c>
      <c r="E172" s="324">
        <v>439.96666666666658</v>
      </c>
      <c r="F172" s="324">
        <v>436.08333333333326</v>
      </c>
      <c r="G172" s="324">
        <v>429.76666666666654</v>
      </c>
      <c r="H172" s="324">
        <v>450.16666666666663</v>
      </c>
      <c r="I172" s="324">
        <v>456.48333333333335</v>
      </c>
      <c r="J172" s="324">
        <v>460.36666666666667</v>
      </c>
      <c r="K172" s="323">
        <v>452.6</v>
      </c>
      <c r="L172" s="323">
        <v>442.4</v>
      </c>
      <c r="M172" s="323">
        <v>6.8059599999999998</v>
      </c>
      <c r="N172" s="1"/>
      <c r="O172" s="1"/>
    </row>
    <row r="173" spans="1:15" ht="12.75" customHeight="1">
      <c r="A173" s="30">
        <v>163</v>
      </c>
      <c r="B173" s="342" t="s">
        <v>365</v>
      </c>
      <c r="C173" s="323">
        <v>4392.45</v>
      </c>
      <c r="D173" s="324">
        <v>4395.5666666666666</v>
      </c>
      <c r="E173" s="324">
        <v>4319.1333333333332</v>
      </c>
      <c r="F173" s="324">
        <v>4245.8166666666666</v>
      </c>
      <c r="G173" s="324">
        <v>4169.3833333333332</v>
      </c>
      <c r="H173" s="324">
        <v>4468.8833333333332</v>
      </c>
      <c r="I173" s="324">
        <v>4545.3166666666657</v>
      </c>
      <c r="J173" s="324">
        <v>4618.6333333333332</v>
      </c>
      <c r="K173" s="323">
        <v>4472</v>
      </c>
      <c r="L173" s="323">
        <v>4322.25</v>
      </c>
      <c r="M173" s="323">
        <v>0.35004999999999997</v>
      </c>
      <c r="N173" s="1"/>
      <c r="O173" s="1"/>
    </row>
    <row r="174" spans="1:15" ht="12.75" customHeight="1">
      <c r="A174" s="30">
        <v>164</v>
      </c>
      <c r="B174" s="342" t="s">
        <v>379</v>
      </c>
      <c r="C174" s="323">
        <v>759.3</v>
      </c>
      <c r="D174" s="324">
        <v>743.98333333333323</v>
      </c>
      <c r="E174" s="324">
        <v>719.36666666666645</v>
      </c>
      <c r="F174" s="324">
        <v>679.43333333333317</v>
      </c>
      <c r="G174" s="324">
        <v>654.81666666666638</v>
      </c>
      <c r="H174" s="324">
        <v>783.91666666666652</v>
      </c>
      <c r="I174" s="324">
        <v>808.5333333333333</v>
      </c>
      <c r="J174" s="324">
        <v>848.46666666666658</v>
      </c>
      <c r="K174" s="323">
        <v>768.6</v>
      </c>
      <c r="L174" s="323">
        <v>704.05</v>
      </c>
      <c r="M174" s="323">
        <v>113.45565999999999</v>
      </c>
      <c r="N174" s="1"/>
      <c r="O174" s="1"/>
    </row>
    <row r="175" spans="1:15" ht="12.75" customHeight="1">
      <c r="A175" s="30">
        <v>165</v>
      </c>
      <c r="B175" s="342" t="s">
        <v>371</v>
      </c>
      <c r="C175" s="323">
        <v>1038.4000000000001</v>
      </c>
      <c r="D175" s="324">
        <v>1033.6333333333334</v>
      </c>
      <c r="E175" s="324">
        <v>1027.2666666666669</v>
      </c>
      <c r="F175" s="324">
        <v>1016.1333333333334</v>
      </c>
      <c r="G175" s="324">
        <v>1009.7666666666669</v>
      </c>
      <c r="H175" s="324">
        <v>1044.7666666666669</v>
      </c>
      <c r="I175" s="324">
        <v>1051.1333333333332</v>
      </c>
      <c r="J175" s="324">
        <v>1062.2666666666669</v>
      </c>
      <c r="K175" s="323">
        <v>1040</v>
      </c>
      <c r="L175" s="323">
        <v>1022.5</v>
      </c>
      <c r="M175" s="323">
        <v>0.38991999999999999</v>
      </c>
      <c r="N175" s="1"/>
      <c r="O175" s="1"/>
    </row>
    <row r="176" spans="1:15" ht="12.75" customHeight="1">
      <c r="A176" s="30">
        <v>166</v>
      </c>
      <c r="B176" s="342" t="s">
        <v>258</v>
      </c>
      <c r="C176" s="323">
        <v>477</v>
      </c>
      <c r="D176" s="324">
        <v>478.09999999999997</v>
      </c>
      <c r="E176" s="324">
        <v>474.14999999999992</v>
      </c>
      <c r="F176" s="324">
        <v>471.29999999999995</v>
      </c>
      <c r="G176" s="324">
        <v>467.34999999999991</v>
      </c>
      <c r="H176" s="324">
        <v>480.94999999999993</v>
      </c>
      <c r="I176" s="324">
        <v>484.9</v>
      </c>
      <c r="J176" s="324">
        <v>487.74999999999994</v>
      </c>
      <c r="K176" s="323">
        <v>482.05</v>
      </c>
      <c r="L176" s="323">
        <v>475.25</v>
      </c>
      <c r="M176" s="323">
        <v>1.0130399999999999</v>
      </c>
      <c r="N176" s="1"/>
      <c r="O176" s="1"/>
    </row>
    <row r="177" spans="1:15" ht="12.75" customHeight="1">
      <c r="A177" s="30">
        <v>167</v>
      </c>
      <c r="B177" s="342" t="s">
        <v>107</v>
      </c>
      <c r="C177" s="323">
        <v>746.5</v>
      </c>
      <c r="D177" s="324">
        <v>750.26666666666677</v>
      </c>
      <c r="E177" s="324">
        <v>735.63333333333355</v>
      </c>
      <c r="F177" s="324">
        <v>724.76666666666677</v>
      </c>
      <c r="G177" s="324">
        <v>710.13333333333355</v>
      </c>
      <c r="H177" s="324">
        <v>761.13333333333355</v>
      </c>
      <c r="I177" s="324">
        <v>775.76666666666677</v>
      </c>
      <c r="J177" s="324">
        <v>786.63333333333355</v>
      </c>
      <c r="K177" s="323">
        <v>764.9</v>
      </c>
      <c r="L177" s="323">
        <v>739.4</v>
      </c>
      <c r="M177" s="323">
        <v>18.726179999999999</v>
      </c>
      <c r="N177" s="1"/>
      <c r="O177" s="1"/>
    </row>
    <row r="178" spans="1:15" ht="12.75" customHeight="1">
      <c r="A178" s="30">
        <v>168</v>
      </c>
      <c r="B178" s="342" t="s">
        <v>259</v>
      </c>
      <c r="C178" s="323">
        <v>497.8</v>
      </c>
      <c r="D178" s="324">
        <v>500.88333333333338</v>
      </c>
      <c r="E178" s="324">
        <v>490.76666666666677</v>
      </c>
      <c r="F178" s="324">
        <v>483.73333333333341</v>
      </c>
      <c r="G178" s="324">
        <v>473.61666666666679</v>
      </c>
      <c r="H178" s="324">
        <v>507.91666666666674</v>
      </c>
      <c r="I178" s="324">
        <v>518.03333333333342</v>
      </c>
      <c r="J178" s="324">
        <v>525.06666666666672</v>
      </c>
      <c r="K178" s="323">
        <v>511</v>
      </c>
      <c r="L178" s="323">
        <v>493.85</v>
      </c>
      <c r="M178" s="323">
        <v>5.2176999999999998</v>
      </c>
      <c r="N178" s="1"/>
      <c r="O178" s="1"/>
    </row>
    <row r="179" spans="1:15" ht="12.75" customHeight="1">
      <c r="A179" s="30">
        <v>169</v>
      </c>
      <c r="B179" s="342" t="s">
        <v>108</v>
      </c>
      <c r="C179" s="323">
        <v>1596.4</v>
      </c>
      <c r="D179" s="324">
        <v>1581.8666666666668</v>
      </c>
      <c r="E179" s="324">
        <v>1559.5333333333335</v>
      </c>
      <c r="F179" s="324">
        <v>1522.6666666666667</v>
      </c>
      <c r="G179" s="324">
        <v>1500.3333333333335</v>
      </c>
      <c r="H179" s="324">
        <v>1618.7333333333336</v>
      </c>
      <c r="I179" s="324">
        <v>1641.0666666666666</v>
      </c>
      <c r="J179" s="324">
        <v>1677.9333333333336</v>
      </c>
      <c r="K179" s="323">
        <v>1604.2</v>
      </c>
      <c r="L179" s="323">
        <v>1545</v>
      </c>
      <c r="M179" s="323">
        <v>16.520399999999999</v>
      </c>
      <c r="N179" s="1"/>
      <c r="O179" s="1"/>
    </row>
    <row r="180" spans="1:15" ht="12.75" customHeight="1">
      <c r="A180" s="30">
        <v>170</v>
      </c>
      <c r="B180" s="342" t="s">
        <v>380</v>
      </c>
      <c r="C180" s="323">
        <v>83.35</v>
      </c>
      <c r="D180" s="324">
        <v>82.933333333333337</v>
      </c>
      <c r="E180" s="324">
        <v>81.916666666666671</v>
      </c>
      <c r="F180" s="324">
        <v>80.483333333333334</v>
      </c>
      <c r="G180" s="324">
        <v>79.466666666666669</v>
      </c>
      <c r="H180" s="324">
        <v>84.366666666666674</v>
      </c>
      <c r="I180" s="324">
        <v>85.383333333333326</v>
      </c>
      <c r="J180" s="324">
        <v>86.816666666666677</v>
      </c>
      <c r="K180" s="323">
        <v>83.95</v>
      </c>
      <c r="L180" s="323">
        <v>81.5</v>
      </c>
      <c r="M180" s="323">
        <v>5.1002299999999998</v>
      </c>
      <c r="N180" s="1"/>
      <c r="O180" s="1"/>
    </row>
    <row r="181" spans="1:15" ht="12.75" customHeight="1">
      <c r="A181" s="30">
        <v>171</v>
      </c>
      <c r="B181" s="342" t="s">
        <v>109</v>
      </c>
      <c r="C181" s="323">
        <v>305.64999999999998</v>
      </c>
      <c r="D181" s="324">
        <v>307.15000000000003</v>
      </c>
      <c r="E181" s="324">
        <v>303.50000000000006</v>
      </c>
      <c r="F181" s="324">
        <v>301.35000000000002</v>
      </c>
      <c r="G181" s="324">
        <v>297.70000000000005</v>
      </c>
      <c r="H181" s="324">
        <v>309.30000000000007</v>
      </c>
      <c r="I181" s="324">
        <v>312.95000000000005</v>
      </c>
      <c r="J181" s="324">
        <v>315.10000000000008</v>
      </c>
      <c r="K181" s="323">
        <v>310.8</v>
      </c>
      <c r="L181" s="323">
        <v>305</v>
      </c>
      <c r="M181" s="323">
        <v>6.6143999999999998</v>
      </c>
      <c r="N181" s="1"/>
      <c r="O181" s="1"/>
    </row>
    <row r="182" spans="1:15" ht="12.75" customHeight="1">
      <c r="A182" s="30">
        <v>172</v>
      </c>
      <c r="B182" s="342" t="s">
        <v>372</v>
      </c>
      <c r="C182" s="323">
        <v>491.95</v>
      </c>
      <c r="D182" s="324">
        <v>494.61666666666662</v>
      </c>
      <c r="E182" s="324">
        <v>487.33333333333326</v>
      </c>
      <c r="F182" s="324">
        <v>482.71666666666664</v>
      </c>
      <c r="G182" s="324">
        <v>475.43333333333328</v>
      </c>
      <c r="H182" s="324">
        <v>499.23333333333323</v>
      </c>
      <c r="I182" s="324">
        <v>506.51666666666665</v>
      </c>
      <c r="J182" s="324">
        <v>511.13333333333321</v>
      </c>
      <c r="K182" s="323">
        <v>501.9</v>
      </c>
      <c r="L182" s="323">
        <v>490</v>
      </c>
      <c r="M182" s="323">
        <v>6.3647</v>
      </c>
      <c r="N182" s="1"/>
      <c r="O182" s="1"/>
    </row>
    <row r="183" spans="1:15" ht="12.75" customHeight="1">
      <c r="A183" s="30">
        <v>173</v>
      </c>
      <c r="B183" s="342" t="s">
        <v>110</v>
      </c>
      <c r="C183" s="323">
        <v>1619.85</v>
      </c>
      <c r="D183" s="324">
        <v>1629.5333333333335</v>
      </c>
      <c r="E183" s="324">
        <v>1602.3166666666671</v>
      </c>
      <c r="F183" s="324">
        <v>1584.7833333333335</v>
      </c>
      <c r="G183" s="324">
        <v>1557.5666666666671</v>
      </c>
      <c r="H183" s="324">
        <v>1647.0666666666671</v>
      </c>
      <c r="I183" s="324">
        <v>1674.2833333333338</v>
      </c>
      <c r="J183" s="324">
        <v>1691.8166666666671</v>
      </c>
      <c r="K183" s="323">
        <v>1656.75</v>
      </c>
      <c r="L183" s="323">
        <v>1612</v>
      </c>
      <c r="M183" s="323">
        <v>27.281980000000001</v>
      </c>
      <c r="N183" s="1"/>
      <c r="O183" s="1"/>
    </row>
    <row r="184" spans="1:15" ht="12.75" customHeight="1">
      <c r="A184" s="30">
        <v>174</v>
      </c>
      <c r="B184" s="342" t="s">
        <v>374</v>
      </c>
      <c r="C184" s="323">
        <v>177.3</v>
      </c>
      <c r="D184" s="324">
        <v>174.23333333333335</v>
      </c>
      <c r="E184" s="324">
        <v>168.01666666666671</v>
      </c>
      <c r="F184" s="324">
        <v>158.73333333333335</v>
      </c>
      <c r="G184" s="324">
        <v>152.51666666666671</v>
      </c>
      <c r="H184" s="324">
        <v>183.51666666666671</v>
      </c>
      <c r="I184" s="324">
        <v>189.73333333333335</v>
      </c>
      <c r="J184" s="324">
        <v>199.01666666666671</v>
      </c>
      <c r="K184" s="323">
        <v>180.45</v>
      </c>
      <c r="L184" s="323">
        <v>164.95</v>
      </c>
      <c r="M184" s="323">
        <v>117.51102</v>
      </c>
      <c r="N184" s="1"/>
      <c r="O184" s="1"/>
    </row>
    <row r="185" spans="1:15" ht="12.75" customHeight="1">
      <c r="A185" s="30">
        <v>175</v>
      </c>
      <c r="B185" s="342" t="s">
        <v>375</v>
      </c>
      <c r="C185" s="323">
        <v>1837.9</v>
      </c>
      <c r="D185" s="324">
        <v>1868.1666666666667</v>
      </c>
      <c r="E185" s="324">
        <v>1761.3333333333335</v>
      </c>
      <c r="F185" s="324">
        <v>1684.7666666666667</v>
      </c>
      <c r="G185" s="324">
        <v>1577.9333333333334</v>
      </c>
      <c r="H185" s="324">
        <v>1944.7333333333336</v>
      </c>
      <c r="I185" s="324">
        <v>2051.5666666666671</v>
      </c>
      <c r="J185" s="324">
        <v>2128.1333333333337</v>
      </c>
      <c r="K185" s="323">
        <v>1975</v>
      </c>
      <c r="L185" s="323">
        <v>1791.6</v>
      </c>
      <c r="M185" s="323">
        <v>18.025919999999999</v>
      </c>
      <c r="N185" s="1"/>
      <c r="O185" s="1"/>
    </row>
    <row r="186" spans="1:15" ht="12.75" customHeight="1">
      <c r="A186" s="30">
        <v>176</v>
      </c>
      <c r="B186" s="342" t="s">
        <v>381</v>
      </c>
      <c r="C186" s="323">
        <v>146.80000000000001</v>
      </c>
      <c r="D186" s="324">
        <v>145.85</v>
      </c>
      <c r="E186" s="324">
        <v>142.25</v>
      </c>
      <c r="F186" s="324">
        <v>137.70000000000002</v>
      </c>
      <c r="G186" s="324">
        <v>134.10000000000002</v>
      </c>
      <c r="H186" s="324">
        <v>150.39999999999998</v>
      </c>
      <c r="I186" s="324">
        <v>153.99999999999994</v>
      </c>
      <c r="J186" s="324">
        <v>158.54999999999995</v>
      </c>
      <c r="K186" s="323">
        <v>149.44999999999999</v>
      </c>
      <c r="L186" s="323">
        <v>141.30000000000001</v>
      </c>
      <c r="M186" s="323">
        <v>85.758300000000006</v>
      </c>
      <c r="N186" s="1"/>
      <c r="O186" s="1"/>
    </row>
    <row r="187" spans="1:15" ht="12.75" customHeight="1">
      <c r="A187" s="30">
        <v>177</v>
      </c>
      <c r="B187" s="342" t="s">
        <v>260</v>
      </c>
      <c r="C187" s="323">
        <v>260.64999999999998</v>
      </c>
      <c r="D187" s="324">
        <v>260.76666666666671</v>
      </c>
      <c r="E187" s="324">
        <v>256.98333333333341</v>
      </c>
      <c r="F187" s="324">
        <v>253.31666666666672</v>
      </c>
      <c r="G187" s="324">
        <v>249.53333333333342</v>
      </c>
      <c r="H187" s="324">
        <v>264.43333333333339</v>
      </c>
      <c r="I187" s="324">
        <v>268.2166666666667</v>
      </c>
      <c r="J187" s="324">
        <v>271.88333333333338</v>
      </c>
      <c r="K187" s="323">
        <v>264.55</v>
      </c>
      <c r="L187" s="323">
        <v>257.10000000000002</v>
      </c>
      <c r="M187" s="323">
        <v>17.790620000000001</v>
      </c>
      <c r="N187" s="1"/>
      <c r="O187" s="1"/>
    </row>
    <row r="188" spans="1:15" ht="12.75" customHeight="1">
      <c r="A188" s="30">
        <v>178</v>
      </c>
      <c r="B188" s="342" t="s">
        <v>376</v>
      </c>
      <c r="C188" s="323">
        <v>740.2</v>
      </c>
      <c r="D188" s="324">
        <v>743.48333333333323</v>
      </c>
      <c r="E188" s="324">
        <v>727.81666666666649</v>
      </c>
      <c r="F188" s="324">
        <v>715.43333333333328</v>
      </c>
      <c r="G188" s="324">
        <v>699.76666666666654</v>
      </c>
      <c r="H188" s="324">
        <v>755.86666666666645</v>
      </c>
      <c r="I188" s="324">
        <v>771.53333333333319</v>
      </c>
      <c r="J188" s="324">
        <v>783.9166666666664</v>
      </c>
      <c r="K188" s="323">
        <v>759.15</v>
      </c>
      <c r="L188" s="323">
        <v>731.1</v>
      </c>
      <c r="M188" s="323">
        <v>2.7076600000000002</v>
      </c>
      <c r="N188" s="1"/>
      <c r="O188" s="1"/>
    </row>
    <row r="189" spans="1:15" ht="12.75" customHeight="1">
      <c r="A189" s="30">
        <v>179</v>
      </c>
      <c r="B189" s="342" t="s">
        <v>111</v>
      </c>
      <c r="C189" s="323">
        <v>504.8</v>
      </c>
      <c r="D189" s="324">
        <v>506.7</v>
      </c>
      <c r="E189" s="324">
        <v>501.4</v>
      </c>
      <c r="F189" s="324">
        <v>498</v>
      </c>
      <c r="G189" s="324">
        <v>492.7</v>
      </c>
      <c r="H189" s="324">
        <v>510.09999999999997</v>
      </c>
      <c r="I189" s="324">
        <v>515.40000000000009</v>
      </c>
      <c r="J189" s="324">
        <v>518.79999999999995</v>
      </c>
      <c r="K189" s="323">
        <v>512</v>
      </c>
      <c r="L189" s="323">
        <v>503.3</v>
      </c>
      <c r="M189" s="323">
        <v>28.34291</v>
      </c>
      <c r="N189" s="1"/>
      <c r="O189" s="1"/>
    </row>
    <row r="190" spans="1:15" ht="12.75" customHeight="1">
      <c r="A190" s="30">
        <v>180</v>
      </c>
      <c r="B190" s="342" t="s">
        <v>261</v>
      </c>
      <c r="C190" s="323">
        <v>1445.8</v>
      </c>
      <c r="D190" s="324">
        <v>1458.2666666666667</v>
      </c>
      <c r="E190" s="324">
        <v>1422.5333333333333</v>
      </c>
      <c r="F190" s="324">
        <v>1399.2666666666667</v>
      </c>
      <c r="G190" s="324">
        <v>1363.5333333333333</v>
      </c>
      <c r="H190" s="324">
        <v>1481.5333333333333</v>
      </c>
      <c r="I190" s="324">
        <v>1517.2666666666664</v>
      </c>
      <c r="J190" s="324">
        <v>1540.5333333333333</v>
      </c>
      <c r="K190" s="323">
        <v>1494</v>
      </c>
      <c r="L190" s="323">
        <v>1435</v>
      </c>
      <c r="M190" s="323">
        <v>12.22533</v>
      </c>
      <c r="N190" s="1"/>
      <c r="O190" s="1"/>
    </row>
    <row r="191" spans="1:15" ht="12.75" customHeight="1">
      <c r="A191" s="30">
        <v>181</v>
      </c>
      <c r="B191" s="342" t="s">
        <v>385</v>
      </c>
      <c r="C191" s="323">
        <v>1158.9000000000001</v>
      </c>
      <c r="D191" s="324">
        <v>1161.05</v>
      </c>
      <c r="E191" s="324">
        <v>1141.0999999999999</v>
      </c>
      <c r="F191" s="324">
        <v>1123.3</v>
      </c>
      <c r="G191" s="324">
        <v>1103.3499999999999</v>
      </c>
      <c r="H191" s="324">
        <v>1178.8499999999999</v>
      </c>
      <c r="I191" s="324">
        <v>1198.8000000000002</v>
      </c>
      <c r="J191" s="324">
        <v>1216.5999999999999</v>
      </c>
      <c r="K191" s="323">
        <v>1181</v>
      </c>
      <c r="L191" s="323">
        <v>1143.25</v>
      </c>
      <c r="M191" s="323">
        <v>5.4923299999999999</v>
      </c>
      <c r="N191" s="1"/>
      <c r="O191" s="1"/>
    </row>
    <row r="192" spans="1:15" ht="12.75" customHeight="1">
      <c r="A192" s="30">
        <v>182</v>
      </c>
      <c r="B192" s="342" t="s">
        <v>832</v>
      </c>
      <c r="C192" s="323">
        <v>18.899999999999999</v>
      </c>
      <c r="D192" s="324">
        <v>18.933333333333334</v>
      </c>
      <c r="E192" s="324">
        <v>18.716666666666669</v>
      </c>
      <c r="F192" s="324">
        <v>18.533333333333335</v>
      </c>
      <c r="G192" s="324">
        <v>18.31666666666667</v>
      </c>
      <c r="H192" s="324">
        <v>19.116666666666667</v>
      </c>
      <c r="I192" s="324">
        <v>19.333333333333329</v>
      </c>
      <c r="J192" s="324">
        <v>19.516666666666666</v>
      </c>
      <c r="K192" s="323">
        <v>19.149999999999999</v>
      </c>
      <c r="L192" s="323">
        <v>18.75</v>
      </c>
      <c r="M192" s="323">
        <v>25.01933</v>
      </c>
      <c r="N192" s="1"/>
      <c r="O192" s="1"/>
    </row>
    <row r="193" spans="1:15" ht="12.75" customHeight="1">
      <c r="A193" s="30">
        <v>183</v>
      </c>
      <c r="B193" s="342" t="s">
        <v>386</v>
      </c>
      <c r="C193" s="323">
        <v>1192.3</v>
      </c>
      <c r="D193" s="324">
        <v>1195.9333333333334</v>
      </c>
      <c r="E193" s="324">
        <v>1166.8666666666668</v>
      </c>
      <c r="F193" s="324">
        <v>1141.4333333333334</v>
      </c>
      <c r="G193" s="324">
        <v>1112.3666666666668</v>
      </c>
      <c r="H193" s="324">
        <v>1221.3666666666668</v>
      </c>
      <c r="I193" s="324">
        <v>1250.4333333333334</v>
      </c>
      <c r="J193" s="324">
        <v>1275.8666666666668</v>
      </c>
      <c r="K193" s="323">
        <v>1225</v>
      </c>
      <c r="L193" s="323">
        <v>1170.5</v>
      </c>
      <c r="M193" s="323">
        <v>0.77739000000000003</v>
      </c>
      <c r="N193" s="1"/>
      <c r="O193" s="1"/>
    </row>
    <row r="194" spans="1:15" ht="12.75" customHeight="1">
      <c r="A194" s="30">
        <v>184</v>
      </c>
      <c r="B194" s="342" t="s">
        <v>112</v>
      </c>
      <c r="C194" s="323">
        <v>1147.0999999999999</v>
      </c>
      <c r="D194" s="324">
        <v>1155.9166666666667</v>
      </c>
      <c r="E194" s="324">
        <v>1134.8333333333335</v>
      </c>
      <c r="F194" s="324">
        <v>1122.5666666666668</v>
      </c>
      <c r="G194" s="324">
        <v>1101.4833333333336</v>
      </c>
      <c r="H194" s="324">
        <v>1168.1833333333334</v>
      </c>
      <c r="I194" s="324">
        <v>1189.2666666666669</v>
      </c>
      <c r="J194" s="324">
        <v>1201.5333333333333</v>
      </c>
      <c r="K194" s="323">
        <v>1177</v>
      </c>
      <c r="L194" s="323">
        <v>1143.6500000000001</v>
      </c>
      <c r="M194" s="323">
        <v>19.55444</v>
      </c>
      <c r="N194" s="1"/>
      <c r="O194" s="1"/>
    </row>
    <row r="195" spans="1:15" ht="12.75" customHeight="1">
      <c r="A195" s="30">
        <v>185</v>
      </c>
      <c r="B195" s="342" t="s">
        <v>113</v>
      </c>
      <c r="C195" s="323">
        <v>1196.9000000000001</v>
      </c>
      <c r="D195" s="324">
        <v>1200.8999999999999</v>
      </c>
      <c r="E195" s="324">
        <v>1186.7999999999997</v>
      </c>
      <c r="F195" s="324">
        <v>1176.6999999999998</v>
      </c>
      <c r="G195" s="324">
        <v>1162.5999999999997</v>
      </c>
      <c r="H195" s="324">
        <v>1210.9999999999998</v>
      </c>
      <c r="I195" s="324">
        <v>1225.0999999999997</v>
      </c>
      <c r="J195" s="324">
        <v>1235.1999999999998</v>
      </c>
      <c r="K195" s="323">
        <v>1215</v>
      </c>
      <c r="L195" s="323">
        <v>1190.8</v>
      </c>
      <c r="M195" s="323">
        <v>69.877870000000001</v>
      </c>
      <c r="N195" s="1"/>
      <c r="O195" s="1"/>
    </row>
    <row r="196" spans="1:15" ht="12.75" customHeight="1">
      <c r="A196" s="30">
        <v>186</v>
      </c>
      <c r="B196" s="342" t="s">
        <v>114</v>
      </c>
      <c r="C196" s="323">
        <v>2415.25</v>
      </c>
      <c r="D196" s="324">
        <v>2395.0166666666669</v>
      </c>
      <c r="E196" s="324">
        <v>2366.2333333333336</v>
      </c>
      <c r="F196" s="324">
        <v>2317.2166666666667</v>
      </c>
      <c r="G196" s="324">
        <v>2288.4333333333334</v>
      </c>
      <c r="H196" s="324">
        <v>2444.0333333333338</v>
      </c>
      <c r="I196" s="324">
        <v>2472.8166666666675</v>
      </c>
      <c r="J196" s="324">
        <v>2521.8333333333339</v>
      </c>
      <c r="K196" s="323">
        <v>2423.8000000000002</v>
      </c>
      <c r="L196" s="323">
        <v>2346</v>
      </c>
      <c r="M196" s="323">
        <v>66.642769999999999</v>
      </c>
      <c r="N196" s="1"/>
      <c r="O196" s="1"/>
    </row>
    <row r="197" spans="1:15" ht="12.75" customHeight="1">
      <c r="A197" s="30">
        <v>187</v>
      </c>
      <c r="B197" s="342" t="s">
        <v>115</v>
      </c>
      <c r="C197" s="323">
        <v>2238</v>
      </c>
      <c r="D197" s="324">
        <v>2238.1666666666665</v>
      </c>
      <c r="E197" s="324">
        <v>2226.833333333333</v>
      </c>
      <c r="F197" s="324">
        <v>2215.6666666666665</v>
      </c>
      <c r="G197" s="324">
        <v>2204.333333333333</v>
      </c>
      <c r="H197" s="324">
        <v>2249.333333333333</v>
      </c>
      <c r="I197" s="324">
        <v>2260.6666666666661</v>
      </c>
      <c r="J197" s="324">
        <v>2271.833333333333</v>
      </c>
      <c r="K197" s="323">
        <v>2249.5</v>
      </c>
      <c r="L197" s="323">
        <v>2227</v>
      </c>
      <c r="M197" s="323">
        <v>3.7886199999999999</v>
      </c>
      <c r="N197" s="1"/>
      <c r="O197" s="1"/>
    </row>
    <row r="198" spans="1:15" ht="12.75" customHeight="1">
      <c r="A198" s="30">
        <v>188</v>
      </c>
      <c r="B198" s="342" t="s">
        <v>116</v>
      </c>
      <c r="C198" s="323">
        <v>1480.05</v>
      </c>
      <c r="D198" s="324">
        <v>1480.1333333333332</v>
      </c>
      <c r="E198" s="324">
        <v>1470.4666666666665</v>
      </c>
      <c r="F198" s="324">
        <v>1460.8833333333332</v>
      </c>
      <c r="G198" s="324">
        <v>1451.2166666666665</v>
      </c>
      <c r="H198" s="324">
        <v>1489.7166666666665</v>
      </c>
      <c r="I198" s="324">
        <v>1499.3833333333334</v>
      </c>
      <c r="J198" s="324">
        <v>1508.9666666666665</v>
      </c>
      <c r="K198" s="323">
        <v>1489.8</v>
      </c>
      <c r="L198" s="323">
        <v>1470.55</v>
      </c>
      <c r="M198" s="323">
        <v>74.119770000000003</v>
      </c>
      <c r="N198" s="1"/>
      <c r="O198" s="1"/>
    </row>
    <row r="199" spans="1:15" ht="12.75" customHeight="1">
      <c r="A199" s="30">
        <v>189</v>
      </c>
      <c r="B199" s="342" t="s">
        <v>117</v>
      </c>
      <c r="C199" s="323">
        <v>530.15</v>
      </c>
      <c r="D199" s="324">
        <v>527.85</v>
      </c>
      <c r="E199" s="324">
        <v>522.80000000000007</v>
      </c>
      <c r="F199" s="324">
        <v>515.45000000000005</v>
      </c>
      <c r="G199" s="324">
        <v>510.40000000000009</v>
      </c>
      <c r="H199" s="324">
        <v>535.20000000000005</v>
      </c>
      <c r="I199" s="324">
        <v>540.25</v>
      </c>
      <c r="J199" s="324">
        <v>547.6</v>
      </c>
      <c r="K199" s="323">
        <v>532.9</v>
      </c>
      <c r="L199" s="323">
        <v>520.5</v>
      </c>
      <c r="M199" s="323">
        <v>113.03982999999999</v>
      </c>
      <c r="N199" s="1"/>
      <c r="O199" s="1"/>
    </row>
    <row r="200" spans="1:15" ht="12.75" customHeight="1">
      <c r="A200" s="30">
        <v>190</v>
      </c>
      <c r="B200" s="342" t="s">
        <v>383</v>
      </c>
      <c r="C200" s="323">
        <v>1264.3</v>
      </c>
      <c r="D200" s="324">
        <v>1275.0166666666667</v>
      </c>
      <c r="E200" s="324">
        <v>1249.2833333333333</v>
      </c>
      <c r="F200" s="324">
        <v>1234.2666666666667</v>
      </c>
      <c r="G200" s="324">
        <v>1208.5333333333333</v>
      </c>
      <c r="H200" s="324">
        <v>1290.0333333333333</v>
      </c>
      <c r="I200" s="324">
        <v>1315.7666666666664</v>
      </c>
      <c r="J200" s="324">
        <v>1330.7833333333333</v>
      </c>
      <c r="K200" s="323">
        <v>1300.75</v>
      </c>
      <c r="L200" s="323">
        <v>1260</v>
      </c>
      <c r="M200" s="323">
        <v>3.1172399999999998</v>
      </c>
      <c r="N200" s="1"/>
      <c r="O200" s="1"/>
    </row>
    <row r="201" spans="1:15" ht="12.75" customHeight="1">
      <c r="A201" s="30">
        <v>191</v>
      </c>
      <c r="B201" s="342" t="s">
        <v>387</v>
      </c>
      <c r="C201" s="323">
        <v>197.5</v>
      </c>
      <c r="D201" s="324">
        <v>199.6</v>
      </c>
      <c r="E201" s="324">
        <v>194.25</v>
      </c>
      <c r="F201" s="324">
        <v>191</v>
      </c>
      <c r="G201" s="324">
        <v>185.65</v>
      </c>
      <c r="H201" s="324">
        <v>202.85</v>
      </c>
      <c r="I201" s="324">
        <v>208.19999999999996</v>
      </c>
      <c r="J201" s="324">
        <v>211.45</v>
      </c>
      <c r="K201" s="323">
        <v>204.95</v>
      </c>
      <c r="L201" s="323">
        <v>196.35</v>
      </c>
      <c r="M201" s="323">
        <v>3.1075900000000001</v>
      </c>
      <c r="N201" s="1"/>
      <c r="O201" s="1"/>
    </row>
    <row r="202" spans="1:15" ht="12.75" customHeight="1">
      <c r="A202" s="30">
        <v>192</v>
      </c>
      <c r="B202" s="342" t="s">
        <v>388</v>
      </c>
      <c r="C202" s="323">
        <v>122.15</v>
      </c>
      <c r="D202" s="324">
        <v>120.18333333333334</v>
      </c>
      <c r="E202" s="324">
        <v>113.86666666666667</v>
      </c>
      <c r="F202" s="324">
        <v>105.58333333333334</v>
      </c>
      <c r="G202" s="324">
        <v>99.26666666666668</v>
      </c>
      <c r="H202" s="324">
        <v>128.46666666666667</v>
      </c>
      <c r="I202" s="324">
        <v>134.78333333333333</v>
      </c>
      <c r="J202" s="324">
        <v>143.06666666666666</v>
      </c>
      <c r="K202" s="323">
        <v>126.5</v>
      </c>
      <c r="L202" s="323">
        <v>111.9</v>
      </c>
      <c r="M202" s="323">
        <v>64.505560000000003</v>
      </c>
      <c r="N202" s="1"/>
      <c r="O202" s="1"/>
    </row>
    <row r="203" spans="1:15" ht="12.75" customHeight="1">
      <c r="A203" s="30">
        <v>193</v>
      </c>
      <c r="B203" s="342" t="s">
        <v>118</v>
      </c>
      <c r="C203" s="323">
        <v>2419.9</v>
      </c>
      <c r="D203" s="324">
        <v>2408.0499999999997</v>
      </c>
      <c r="E203" s="324">
        <v>2386.8499999999995</v>
      </c>
      <c r="F203" s="324">
        <v>2353.7999999999997</v>
      </c>
      <c r="G203" s="324">
        <v>2332.5999999999995</v>
      </c>
      <c r="H203" s="324">
        <v>2441.0999999999995</v>
      </c>
      <c r="I203" s="324">
        <v>2462.2999999999993</v>
      </c>
      <c r="J203" s="324">
        <v>2495.3499999999995</v>
      </c>
      <c r="K203" s="323">
        <v>2429.25</v>
      </c>
      <c r="L203" s="323">
        <v>2375</v>
      </c>
      <c r="M203" s="323">
        <v>7.8175699999999999</v>
      </c>
      <c r="N203" s="1"/>
      <c r="O203" s="1"/>
    </row>
    <row r="204" spans="1:15" ht="12.75" customHeight="1">
      <c r="A204" s="30">
        <v>194</v>
      </c>
      <c r="B204" s="342" t="s">
        <v>384</v>
      </c>
      <c r="C204" s="323">
        <v>75</v>
      </c>
      <c r="D204" s="324">
        <v>74.8</v>
      </c>
      <c r="E204" s="324">
        <v>73.599999999999994</v>
      </c>
      <c r="F204" s="324">
        <v>72.2</v>
      </c>
      <c r="G204" s="324">
        <v>71</v>
      </c>
      <c r="H204" s="324">
        <v>76.199999999999989</v>
      </c>
      <c r="I204" s="324">
        <v>77.400000000000006</v>
      </c>
      <c r="J204" s="324">
        <v>78.799999999999983</v>
      </c>
      <c r="K204" s="323">
        <v>76</v>
      </c>
      <c r="L204" s="323">
        <v>73.400000000000006</v>
      </c>
      <c r="M204" s="323">
        <v>119.63424999999999</v>
      </c>
      <c r="N204" s="1"/>
      <c r="O204" s="1"/>
    </row>
    <row r="205" spans="1:15" ht="12.75" customHeight="1">
      <c r="A205" s="30">
        <v>195</v>
      </c>
      <c r="B205" s="342" t="s">
        <v>833</v>
      </c>
      <c r="C205" s="323">
        <v>1110.3499999999999</v>
      </c>
      <c r="D205" s="324">
        <v>1119.0833333333333</v>
      </c>
      <c r="E205" s="324">
        <v>1098.2666666666664</v>
      </c>
      <c r="F205" s="324">
        <v>1086.1833333333332</v>
      </c>
      <c r="G205" s="324">
        <v>1065.3666666666663</v>
      </c>
      <c r="H205" s="324">
        <v>1131.1666666666665</v>
      </c>
      <c r="I205" s="324">
        <v>1151.9833333333336</v>
      </c>
      <c r="J205" s="324">
        <v>1164.0666666666666</v>
      </c>
      <c r="K205" s="323">
        <v>1139.9000000000001</v>
      </c>
      <c r="L205" s="323">
        <v>1107</v>
      </c>
      <c r="M205" s="323">
        <v>0.73926999999999998</v>
      </c>
      <c r="N205" s="1"/>
      <c r="O205" s="1"/>
    </row>
    <row r="206" spans="1:15" ht="12.75" customHeight="1">
      <c r="A206" s="30">
        <v>196</v>
      </c>
      <c r="B206" s="342" t="s">
        <v>822</v>
      </c>
      <c r="C206" s="323">
        <v>408.45</v>
      </c>
      <c r="D206" s="324">
        <v>404.81666666666666</v>
      </c>
      <c r="E206" s="324">
        <v>397.63333333333333</v>
      </c>
      <c r="F206" s="324">
        <v>386.81666666666666</v>
      </c>
      <c r="G206" s="324">
        <v>379.63333333333333</v>
      </c>
      <c r="H206" s="324">
        <v>415.63333333333333</v>
      </c>
      <c r="I206" s="324">
        <v>422.81666666666661</v>
      </c>
      <c r="J206" s="324">
        <v>433.63333333333333</v>
      </c>
      <c r="K206" s="323">
        <v>412</v>
      </c>
      <c r="L206" s="323">
        <v>394</v>
      </c>
      <c r="M206" s="323">
        <v>2.2401599999999999</v>
      </c>
      <c r="N206" s="1"/>
      <c r="O206" s="1"/>
    </row>
    <row r="207" spans="1:15" ht="12.75" customHeight="1">
      <c r="A207" s="30">
        <v>197</v>
      </c>
      <c r="B207" s="342" t="s">
        <v>120</v>
      </c>
      <c r="C207" s="323">
        <v>576.79999999999995</v>
      </c>
      <c r="D207" s="324">
        <v>578.34999999999991</v>
      </c>
      <c r="E207" s="324">
        <v>572.29999999999984</v>
      </c>
      <c r="F207" s="324">
        <v>567.79999999999995</v>
      </c>
      <c r="G207" s="324">
        <v>561.74999999999989</v>
      </c>
      <c r="H207" s="324">
        <v>582.8499999999998</v>
      </c>
      <c r="I207" s="324">
        <v>588.9</v>
      </c>
      <c r="J207" s="324">
        <v>593.39999999999975</v>
      </c>
      <c r="K207" s="323">
        <v>584.4</v>
      </c>
      <c r="L207" s="323">
        <v>573.85</v>
      </c>
      <c r="M207" s="323">
        <v>115.81453999999999</v>
      </c>
      <c r="N207" s="1"/>
      <c r="O207" s="1"/>
    </row>
    <row r="208" spans="1:15" ht="12.75" customHeight="1">
      <c r="A208" s="30">
        <v>198</v>
      </c>
      <c r="B208" s="342" t="s">
        <v>389</v>
      </c>
      <c r="C208" s="323">
        <v>117.5</v>
      </c>
      <c r="D208" s="324">
        <v>117.53333333333335</v>
      </c>
      <c r="E208" s="324">
        <v>116.06666666666669</v>
      </c>
      <c r="F208" s="324">
        <v>114.63333333333334</v>
      </c>
      <c r="G208" s="324">
        <v>113.16666666666669</v>
      </c>
      <c r="H208" s="324">
        <v>118.9666666666667</v>
      </c>
      <c r="I208" s="324">
        <v>120.43333333333337</v>
      </c>
      <c r="J208" s="324">
        <v>121.8666666666667</v>
      </c>
      <c r="K208" s="323">
        <v>119</v>
      </c>
      <c r="L208" s="323">
        <v>116.1</v>
      </c>
      <c r="M208" s="323">
        <v>60.124850000000002</v>
      </c>
      <c r="N208" s="1"/>
      <c r="O208" s="1"/>
    </row>
    <row r="209" spans="1:15" ht="12.75" customHeight="1">
      <c r="A209" s="30">
        <v>199</v>
      </c>
      <c r="B209" s="342" t="s">
        <v>121</v>
      </c>
      <c r="C209" s="323">
        <v>281.45</v>
      </c>
      <c r="D209" s="324">
        <v>280.5</v>
      </c>
      <c r="E209" s="324">
        <v>277.75</v>
      </c>
      <c r="F209" s="324">
        <v>274.05</v>
      </c>
      <c r="G209" s="324">
        <v>271.3</v>
      </c>
      <c r="H209" s="324">
        <v>284.2</v>
      </c>
      <c r="I209" s="324">
        <v>286.95</v>
      </c>
      <c r="J209" s="324">
        <v>290.64999999999998</v>
      </c>
      <c r="K209" s="323">
        <v>283.25</v>
      </c>
      <c r="L209" s="323">
        <v>276.8</v>
      </c>
      <c r="M209" s="323">
        <v>58.061579999999999</v>
      </c>
      <c r="N209" s="1"/>
      <c r="O209" s="1"/>
    </row>
    <row r="210" spans="1:15" ht="12.75" customHeight="1">
      <c r="A210" s="30">
        <v>200</v>
      </c>
      <c r="B210" s="342" t="s">
        <v>122</v>
      </c>
      <c r="C210" s="323">
        <v>2102.0500000000002</v>
      </c>
      <c r="D210" s="324">
        <v>2100.3666666666668</v>
      </c>
      <c r="E210" s="324">
        <v>2084.0333333333338</v>
      </c>
      <c r="F210" s="324">
        <v>2066.0166666666669</v>
      </c>
      <c r="G210" s="324">
        <v>2049.6833333333338</v>
      </c>
      <c r="H210" s="324">
        <v>2118.3833333333337</v>
      </c>
      <c r="I210" s="324">
        <v>2134.7166666666667</v>
      </c>
      <c r="J210" s="324">
        <v>2152.7333333333336</v>
      </c>
      <c r="K210" s="323">
        <v>2116.6999999999998</v>
      </c>
      <c r="L210" s="323">
        <v>2082.35</v>
      </c>
      <c r="M210" s="323">
        <v>29.95889</v>
      </c>
      <c r="N210" s="1"/>
      <c r="O210" s="1"/>
    </row>
    <row r="211" spans="1:15" ht="12.75" customHeight="1">
      <c r="A211" s="30">
        <v>201</v>
      </c>
      <c r="B211" s="342" t="s">
        <v>262</v>
      </c>
      <c r="C211" s="323">
        <v>310.05</v>
      </c>
      <c r="D211" s="324">
        <v>311.35000000000002</v>
      </c>
      <c r="E211" s="324">
        <v>307.80000000000007</v>
      </c>
      <c r="F211" s="324">
        <v>305.55000000000007</v>
      </c>
      <c r="G211" s="324">
        <v>302.00000000000011</v>
      </c>
      <c r="H211" s="324">
        <v>313.60000000000002</v>
      </c>
      <c r="I211" s="324">
        <v>317.14999999999998</v>
      </c>
      <c r="J211" s="324">
        <v>319.39999999999998</v>
      </c>
      <c r="K211" s="323">
        <v>314.89999999999998</v>
      </c>
      <c r="L211" s="323">
        <v>309.10000000000002</v>
      </c>
      <c r="M211" s="323">
        <v>12.97589</v>
      </c>
      <c r="N211" s="1"/>
      <c r="O211" s="1"/>
    </row>
    <row r="212" spans="1:15" ht="12.75" customHeight="1">
      <c r="A212" s="30">
        <v>202</v>
      </c>
      <c r="B212" s="342" t="s">
        <v>834</v>
      </c>
      <c r="C212" s="323">
        <v>744.2</v>
      </c>
      <c r="D212" s="324">
        <v>737.36666666666667</v>
      </c>
      <c r="E212" s="324">
        <v>724.83333333333337</v>
      </c>
      <c r="F212" s="324">
        <v>705.4666666666667</v>
      </c>
      <c r="G212" s="324">
        <v>692.93333333333339</v>
      </c>
      <c r="H212" s="324">
        <v>756.73333333333335</v>
      </c>
      <c r="I212" s="324">
        <v>769.26666666666665</v>
      </c>
      <c r="J212" s="324">
        <v>788.63333333333333</v>
      </c>
      <c r="K212" s="323">
        <v>749.9</v>
      </c>
      <c r="L212" s="323">
        <v>718</v>
      </c>
      <c r="M212" s="323">
        <v>0.72350999999999999</v>
      </c>
      <c r="N212" s="1"/>
      <c r="O212" s="1"/>
    </row>
    <row r="213" spans="1:15" ht="12.75" customHeight="1">
      <c r="A213" s="30">
        <v>203</v>
      </c>
      <c r="B213" s="342" t="s">
        <v>390</v>
      </c>
      <c r="C213" s="323">
        <v>39412.9</v>
      </c>
      <c r="D213" s="324">
        <v>39705.283333333333</v>
      </c>
      <c r="E213" s="324">
        <v>38557.616666666669</v>
      </c>
      <c r="F213" s="324">
        <v>37702.333333333336</v>
      </c>
      <c r="G213" s="324">
        <v>36554.666666666672</v>
      </c>
      <c r="H213" s="324">
        <v>40560.566666666666</v>
      </c>
      <c r="I213" s="324">
        <v>41708.233333333337</v>
      </c>
      <c r="J213" s="324">
        <v>42563.516666666663</v>
      </c>
      <c r="K213" s="323">
        <v>40852.949999999997</v>
      </c>
      <c r="L213" s="323">
        <v>38850</v>
      </c>
      <c r="M213" s="323">
        <v>7.4410000000000004E-2</v>
      </c>
      <c r="N213" s="1"/>
      <c r="O213" s="1"/>
    </row>
    <row r="214" spans="1:15" ht="12.75" customHeight="1">
      <c r="A214" s="30">
        <v>204</v>
      </c>
      <c r="B214" s="342" t="s">
        <v>391</v>
      </c>
      <c r="C214" s="323">
        <v>35.200000000000003</v>
      </c>
      <c r="D214" s="324">
        <v>35.183333333333337</v>
      </c>
      <c r="E214" s="324">
        <v>34.616666666666674</v>
      </c>
      <c r="F214" s="324">
        <v>34.033333333333339</v>
      </c>
      <c r="G214" s="324">
        <v>33.466666666666676</v>
      </c>
      <c r="H214" s="324">
        <v>35.766666666666673</v>
      </c>
      <c r="I214" s="324">
        <v>36.333333333333336</v>
      </c>
      <c r="J214" s="324">
        <v>36.916666666666671</v>
      </c>
      <c r="K214" s="323">
        <v>35.75</v>
      </c>
      <c r="L214" s="323">
        <v>34.6</v>
      </c>
      <c r="M214" s="323">
        <v>21.68627</v>
      </c>
      <c r="N214" s="1"/>
      <c r="O214" s="1"/>
    </row>
    <row r="215" spans="1:15" ht="12.75" customHeight="1">
      <c r="A215" s="30">
        <v>205</v>
      </c>
      <c r="B215" s="342" t="s">
        <v>403</v>
      </c>
      <c r="C215" s="323">
        <v>111</v>
      </c>
      <c r="D215" s="324">
        <v>110.76666666666665</v>
      </c>
      <c r="E215" s="324">
        <v>109.3333333333333</v>
      </c>
      <c r="F215" s="324">
        <v>107.66666666666664</v>
      </c>
      <c r="G215" s="324">
        <v>106.23333333333329</v>
      </c>
      <c r="H215" s="324">
        <v>112.43333333333331</v>
      </c>
      <c r="I215" s="324">
        <v>113.86666666666665</v>
      </c>
      <c r="J215" s="324">
        <v>115.53333333333332</v>
      </c>
      <c r="K215" s="323">
        <v>112.2</v>
      </c>
      <c r="L215" s="323">
        <v>109.1</v>
      </c>
      <c r="M215" s="323">
        <v>111.12251999999999</v>
      </c>
      <c r="N215" s="1"/>
      <c r="O215" s="1"/>
    </row>
    <row r="216" spans="1:15" ht="12.75" customHeight="1">
      <c r="A216" s="30">
        <v>206</v>
      </c>
      <c r="B216" s="342" t="s">
        <v>123</v>
      </c>
      <c r="C216" s="323">
        <v>161.1</v>
      </c>
      <c r="D216" s="324">
        <v>160.55000000000001</v>
      </c>
      <c r="E216" s="324">
        <v>159.10000000000002</v>
      </c>
      <c r="F216" s="324">
        <v>157.10000000000002</v>
      </c>
      <c r="G216" s="324">
        <v>155.65000000000003</v>
      </c>
      <c r="H216" s="324">
        <v>162.55000000000001</v>
      </c>
      <c r="I216" s="324">
        <v>164</v>
      </c>
      <c r="J216" s="324">
        <v>166</v>
      </c>
      <c r="K216" s="323">
        <v>162</v>
      </c>
      <c r="L216" s="323">
        <v>158.55000000000001</v>
      </c>
      <c r="M216" s="323">
        <v>145.50814</v>
      </c>
      <c r="N216" s="1"/>
      <c r="O216" s="1"/>
    </row>
    <row r="217" spans="1:15" ht="12.75" customHeight="1">
      <c r="A217" s="30">
        <v>207</v>
      </c>
      <c r="B217" s="342" t="s">
        <v>124</v>
      </c>
      <c r="C217" s="323">
        <v>720.1</v>
      </c>
      <c r="D217" s="324">
        <v>720.43333333333339</v>
      </c>
      <c r="E217" s="324">
        <v>715.86666666666679</v>
      </c>
      <c r="F217" s="324">
        <v>711.63333333333344</v>
      </c>
      <c r="G217" s="324">
        <v>707.06666666666683</v>
      </c>
      <c r="H217" s="324">
        <v>724.66666666666674</v>
      </c>
      <c r="I217" s="324">
        <v>729.23333333333335</v>
      </c>
      <c r="J217" s="324">
        <v>733.4666666666667</v>
      </c>
      <c r="K217" s="323">
        <v>725</v>
      </c>
      <c r="L217" s="323">
        <v>716.2</v>
      </c>
      <c r="M217" s="323">
        <v>183.29844</v>
      </c>
      <c r="N217" s="1"/>
      <c r="O217" s="1"/>
    </row>
    <row r="218" spans="1:15" ht="12.75" customHeight="1">
      <c r="A218" s="30">
        <v>208</v>
      </c>
      <c r="B218" s="342" t="s">
        <v>125</v>
      </c>
      <c r="C218" s="323">
        <v>1269.4000000000001</v>
      </c>
      <c r="D218" s="324">
        <v>1252.6833333333334</v>
      </c>
      <c r="E218" s="324">
        <v>1231.1166666666668</v>
      </c>
      <c r="F218" s="324">
        <v>1192.8333333333335</v>
      </c>
      <c r="G218" s="324">
        <v>1171.2666666666669</v>
      </c>
      <c r="H218" s="324">
        <v>1290.9666666666667</v>
      </c>
      <c r="I218" s="324">
        <v>1312.5333333333333</v>
      </c>
      <c r="J218" s="324">
        <v>1350.8166666666666</v>
      </c>
      <c r="K218" s="323">
        <v>1274.25</v>
      </c>
      <c r="L218" s="323">
        <v>1214.4000000000001</v>
      </c>
      <c r="M218" s="323">
        <v>15.20083</v>
      </c>
      <c r="N218" s="1"/>
      <c r="O218" s="1"/>
    </row>
    <row r="219" spans="1:15" ht="12.75" customHeight="1">
      <c r="A219" s="30">
        <v>209</v>
      </c>
      <c r="B219" s="342" t="s">
        <v>126</v>
      </c>
      <c r="C219" s="323">
        <v>492.3</v>
      </c>
      <c r="D219" s="324">
        <v>485.95</v>
      </c>
      <c r="E219" s="324">
        <v>476.95</v>
      </c>
      <c r="F219" s="324">
        <v>461.6</v>
      </c>
      <c r="G219" s="324">
        <v>452.6</v>
      </c>
      <c r="H219" s="324">
        <v>501.29999999999995</v>
      </c>
      <c r="I219" s="324">
        <v>510.29999999999995</v>
      </c>
      <c r="J219" s="324">
        <v>525.64999999999986</v>
      </c>
      <c r="K219" s="323">
        <v>494.95</v>
      </c>
      <c r="L219" s="323">
        <v>470.6</v>
      </c>
      <c r="M219" s="323">
        <v>27.25253</v>
      </c>
      <c r="N219" s="1"/>
      <c r="O219" s="1"/>
    </row>
    <row r="220" spans="1:15" ht="12.75" customHeight="1">
      <c r="A220" s="30">
        <v>210</v>
      </c>
      <c r="B220" s="342" t="s">
        <v>407</v>
      </c>
      <c r="C220" s="323">
        <v>170.8</v>
      </c>
      <c r="D220" s="324">
        <v>169.9</v>
      </c>
      <c r="E220" s="324">
        <v>164.3</v>
      </c>
      <c r="F220" s="324">
        <v>157.80000000000001</v>
      </c>
      <c r="G220" s="324">
        <v>152.20000000000002</v>
      </c>
      <c r="H220" s="324">
        <v>176.4</v>
      </c>
      <c r="I220" s="324">
        <v>181.99999999999997</v>
      </c>
      <c r="J220" s="324">
        <v>188.5</v>
      </c>
      <c r="K220" s="323">
        <v>175.5</v>
      </c>
      <c r="L220" s="323">
        <v>163.4</v>
      </c>
      <c r="M220" s="323">
        <v>10.410019999999999</v>
      </c>
      <c r="N220" s="1"/>
      <c r="O220" s="1"/>
    </row>
    <row r="221" spans="1:15" ht="12.75" customHeight="1">
      <c r="A221" s="30">
        <v>211</v>
      </c>
      <c r="B221" s="342" t="s">
        <v>393</v>
      </c>
      <c r="C221" s="323">
        <v>42.85</v>
      </c>
      <c r="D221" s="324">
        <v>43.166666666666664</v>
      </c>
      <c r="E221" s="324">
        <v>42.43333333333333</v>
      </c>
      <c r="F221" s="324">
        <v>42.016666666666666</v>
      </c>
      <c r="G221" s="324">
        <v>41.283333333333331</v>
      </c>
      <c r="H221" s="324">
        <v>43.583333333333329</v>
      </c>
      <c r="I221" s="324">
        <v>44.316666666666663</v>
      </c>
      <c r="J221" s="324">
        <v>44.733333333333327</v>
      </c>
      <c r="K221" s="323">
        <v>43.9</v>
      </c>
      <c r="L221" s="323">
        <v>42.75</v>
      </c>
      <c r="M221" s="323">
        <v>63.806620000000002</v>
      </c>
      <c r="N221" s="1"/>
      <c r="O221" s="1"/>
    </row>
    <row r="222" spans="1:15" ht="12.75" customHeight="1">
      <c r="A222" s="30">
        <v>212</v>
      </c>
      <c r="B222" s="342" t="s">
        <v>127</v>
      </c>
      <c r="C222" s="323">
        <v>10.25</v>
      </c>
      <c r="D222" s="324">
        <v>10.316666666666666</v>
      </c>
      <c r="E222" s="324">
        <v>10.133333333333333</v>
      </c>
      <c r="F222" s="324">
        <v>10.016666666666666</v>
      </c>
      <c r="G222" s="324">
        <v>9.8333333333333321</v>
      </c>
      <c r="H222" s="324">
        <v>10.433333333333334</v>
      </c>
      <c r="I222" s="324">
        <v>10.616666666666667</v>
      </c>
      <c r="J222" s="324">
        <v>10.733333333333334</v>
      </c>
      <c r="K222" s="323">
        <v>10.5</v>
      </c>
      <c r="L222" s="323">
        <v>10.199999999999999</v>
      </c>
      <c r="M222" s="323">
        <v>1033.2525499999999</v>
      </c>
      <c r="N222" s="1"/>
      <c r="O222" s="1"/>
    </row>
    <row r="223" spans="1:15" ht="12.75" customHeight="1">
      <c r="A223" s="30">
        <v>213</v>
      </c>
      <c r="B223" s="342" t="s">
        <v>394</v>
      </c>
      <c r="C223" s="323">
        <v>60.65</v>
      </c>
      <c r="D223" s="324">
        <v>60.233333333333327</v>
      </c>
      <c r="E223" s="324">
        <v>59.266666666666652</v>
      </c>
      <c r="F223" s="324">
        <v>57.883333333333326</v>
      </c>
      <c r="G223" s="324">
        <v>56.91666666666665</v>
      </c>
      <c r="H223" s="324">
        <v>61.616666666666653</v>
      </c>
      <c r="I223" s="324">
        <v>62.583333333333336</v>
      </c>
      <c r="J223" s="324">
        <v>63.966666666666654</v>
      </c>
      <c r="K223" s="323">
        <v>61.2</v>
      </c>
      <c r="L223" s="323">
        <v>58.85</v>
      </c>
      <c r="M223" s="323">
        <v>122.30652000000001</v>
      </c>
      <c r="N223" s="1"/>
      <c r="O223" s="1"/>
    </row>
    <row r="224" spans="1:15" ht="12.75" customHeight="1">
      <c r="A224" s="30">
        <v>214</v>
      </c>
      <c r="B224" s="342" t="s">
        <v>128</v>
      </c>
      <c r="C224" s="323">
        <v>42.7</v>
      </c>
      <c r="D224" s="324">
        <v>42.70000000000001</v>
      </c>
      <c r="E224" s="324">
        <v>42.450000000000017</v>
      </c>
      <c r="F224" s="324">
        <v>42.20000000000001</v>
      </c>
      <c r="G224" s="324">
        <v>41.950000000000017</v>
      </c>
      <c r="H224" s="324">
        <v>42.950000000000017</v>
      </c>
      <c r="I224" s="324">
        <v>43.2</v>
      </c>
      <c r="J224" s="324">
        <v>43.450000000000017</v>
      </c>
      <c r="K224" s="323">
        <v>42.95</v>
      </c>
      <c r="L224" s="323">
        <v>42.45</v>
      </c>
      <c r="M224" s="323">
        <v>295.52260999999999</v>
      </c>
      <c r="N224" s="1"/>
      <c r="O224" s="1"/>
    </row>
    <row r="225" spans="1:15" ht="12.75" customHeight="1">
      <c r="A225" s="30">
        <v>215</v>
      </c>
      <c r="B225" s="342" t="s">
        <v>405</v>
      </c>
      <c r="C225" s="323">
        <v>223.15</v>
      </c>
      <c r="D225" s="324">
        <v>223.93333333333331</v>
      </c>
      <c r="E225" s="324">
        <v>221.66666666666663</v>
      </c>
      <c r="F225" s="324">
        <v>220.18333333333331</v>
      </c>
      <c r="G225" s="324">
        <v>217.91666666666663</v>
      </c>
      <c r="H225" s="324">
        <v>225.41666666666663</v>
      </c>
      <c r="I225" s="324">
        <v>227.68333333333334</v>
      </c>
      <c r="J225" s="324">
        <v>229.16666666666663</v>
      </c>
      <c r="K225" s="323">
        <v>226.2</v>
      </c>
      <c r="L225" s="323">
        <v>222.45</v>
      </c>
      <c r="M225" s="323">
        <v>53.248170000000002</v>
      </c>
      <c r="N225" s="1"/>
      <c r="O225" s="1"/>
    </row>
    <row r="226" spans="1:15" ht="12.75" customHeight="1">
      <c r="A226" s="30">
        <v>216</v>
      </c>
      <c r="B226" s="342" t="s">
        <v>395</v>
      </c>
      <c r="C226" s="323">
        <v>996.7</v>
      </c>
      <c r="D226" s="324">
        <v>968.56666666666661</v>
      </c>
      <c r="E226" s="324">
        <v>923.13333333333321</v>
      </c>
      <c r="F226" s="324">
        <v>849.56666666666661</v>
      </c>
      <c r="G226" s="324">
        <v>804.13333333333321</v>
      </c>
      <c r="H226" s="324">
        <v>1042.1333333333332</v>
      </c>
      <c r="I226" s="324">
        <v>1087.5666666666666</v>
      </c>
      <c r="J226" s="324">
        <v>1161.1333333333332</v>
      </c>
      <c r="K226" s="323">
        <v>1014</v>
      </c>
      <c r="L226" s="323">
        <v>895</v>
      </c>
      <c r="M226" s="323">
        <v>10.86792</v>
      </c>
      <c r="N226" s="1"/>
      <c r="O226" s="1"/>
    </row>
    <row r="227" spans="1:15" ht="12.75" customHeight="1">
      <c r="A227" s="30">
        <v>217</v>
      </c>
      <c r="B227" s="342" t="s">
        <v>129</v>
      </c>
      <c r="C227" s="323">
        <v>391.95</v>
      </c>
      <c r="D227" s="324">
        <v>393.58333333333331</v>
      </c>
      <c r="E227" s="324">
        <v>389.31666666666661</v>
      </c>
      <c r="F227" s="324">
        <v>386.68333333333328</v>
      </c>
      <c r="G227" s="324">
        <v>382.41666666666657</v>
      </c>
      <c r="H227" s="324">
        <v>396.21666666666664</v>
      </c>
      <c r="I227" s="324">
        <v>400.48333333333341</v>
      </c>
      <c r="J227" s="324">
        <v>403.11666666666667</v>
      </c>
      <c r="K227" s="323">
        <v>397.85</v>
      </c>
      <c r="L227" s="323">
        <v>390.95</v>
      </c>
      <c r="M227" s="323">
        <v>30.372789999999998</v>
      </c>
      <c r="N227" s="1"/>
      <c r="O227" s="1"/>
    </row>
    <row r="228" spans="1:15" ht="12.75" customHeight="1">
      <c r="A228" s="30">
        <v>218</v>
      </c>
      <c r="B228" s="342" t="s">
        <v>396</v>
      </c>
      <c r="C228" s="323">
        <v>287.85000000000002</v>
      </c>
      <c r="D228" s="324">
        <v>289.2</v>
      </c>
      <c r="E228" s="324">
        <v>281.75</v>
      </c>
      <c r="F228" s="324">
        <v>275.65000000000003</v>
      </c>
      <c r="G228" s="324">
        <v>268.20000000000005</v>
      </c>
      <c r="H228" s="324">
        <v>295.29999999999995</v>
      </c>
      <c r="I228" s="324">
        <v>302.74999999999989</v>
      </c>
      <c r="J228" s="324">
        <v>308.84999999999991</v>
      </c>
      <c r="K228" s="323">
        <v>296.64999999999998</v>
      </c>
      <c r="L228" s="323">
        <v>283.10000000000002</v>
      </c>
      <c r="M228" s="323">
        <v>11.526210000000001</v>
      </c>
      <c r="N228" s="1"/>
      <c r="O228" s="1"/>
    </row>
    <row r="229" spans="1:15" ht="12.75" customHeight="1">
      <c r="A229" s="30">
        <v>219</v>
      </c>
      <c r="B229" s="342" t="s">
        <v>397</v>
      </c>
      <c r="C229" s="323">
        <v>1554.05</v>
      </c>
      <c r="D229" s="324">
        <v>1544.75</v>
      </c>
      <c r="E229" s="324">
        <v>1503.05</v>
      </c>
      <c r="F229" s="324">
        <v>1452.05</v>
      </c>
      <c r="G229" s="324">
        <v>1410.35</v>
      </c>
      <c r="H229" s="324">
        <v>1595.75</v>
      </c>
      <c r="I229" s="324">
        <v>1637.4499999999998</v>
      </c>
      <c r="J229" s="324">
        <v>1688.45</v>
      </c>
      <c r="K229" s="323">
        <v>1586.45</v>
      </c>
      <c r="L229" s="323">
        <v>1493.75</v>
      </c>
      <c r="M229" s="323">
        <v>1.8411</v>
      </c>
      <c r="N229" s="1"/>
      <c r="O229" s="1"/>
    </row>
    <row r="230" spans="1:15" ht="12.75" customHeight="1">
      <c r="A230" s="30">
        <v>220</v>
      </c>
      <c r="B230" s="342" t="s">
        <v>130</v>
      </c>
      <c r="C230" s="323">
        <v>208.5</v>
      </c>
      <c r="D230" s="324">
        <v>210.46666666666667</v>
      </c>
      <c r="E230" s="324">
        <v>205.93333333333334</v>
      </c>
      <c r="F230" s="324">
        <v>203.36666666666667</v>
      </c>
      <c r="G230" s="324">
        <v>198.83333333333334</v>
      </c>
      <c r="H230" s="324">
        <v>213.03333333333333</v>
      </c>
      <c r="I230" s="324">
        <v>217.56666666666669</v>
      </c>
      <c r="J230" s="324">
        <v>220.13333333333333</v>
      </c>
      <c r="K230" s="323">
        <v>215</v>
      </c>
      <c r="L230" s="323">
        <v>207.9</v>
      </c>
      <c r="M230" s="323">
        <v>43.007820000000002</v>
      </c>
      <c r="N230" s="1"/>
      <c r="O230" s="1"/>
    </row>
    <row r="231" spans="1:15" ht="12.75" customHeight="1">
      <c r="A231" s="30">
        <v>221</v>
      </c>
      <c r="B231" s="342" t="s">
        <v>402</v>
      </c>
      <c r="C231" s="323">
        <v>214.5</v>
      </c>
      <c r="D231" s="324">
        <v>214.93333333333331</v>
      </c>
      <c r="E231" s="324">
        <v>212.56666666666661</v>
      </c>
      <c r="F231" s="324">
        <v>210.6333333333333</v>
      </c>
      <c r="G231" s="324">
        <v>208.26666666666659</v>
      </c>
      <c r="H231" s="324">
        <v>216.86666666666662</v>
      </c>
      <c r="I231" s="324">
        <v>219.23333333333335</v>
      </c>
      <c r="J231" s="324">
        <v>221.16666666666663</v>
      </c>
      <c r="K231" s="323">
        <v>217.3</v>
      </c>
      <c r="L231" s="323">
        <v>213</v>
      </c>
      <c r="M231" s="323">
        <v>40.4741</v>
      </c>
      <c r="N231" s="1"/>
      <c r="O231" s="1"/>
    </row>
    <row r="232" spans="1:15" ht="12.75" customHeight="1">
      <c r="A232" s="30">
        <v>222</v>
      </c>
      <c r="B232" s="342" t="s">
        <v>264</v>
      </c>
      <c r="C232" s="323">
        <v>4494.6000000000004</v>
      </c>
      <c r="D232" s="324">
        <v>4524.9000000000005</v>
      </c>
      <c r="E232" s="324">
        <v>4434.8000000000011</v>
      </c>
      <c r="F232" s="324">
        <v>4375.0000000000009</v>
      </c>
      <c r="G232" s="324">
        <v>4284.9000000000015</v>
      </c>
      <c r="H232" s="324">
        <v>4584.7000000000007</v>
      </c>
      <c r="I232" s="324">
        <v>4674.8000000000011</v>
      </c>
      <c r="J232" s="324">
        <v>4734.6000000000004</v>
      </c>
      <c r="K232" s="323">
        <v>4615</v>
      </c>
      <c r="L232" s="323">
        <v>4465.1000000000004</v>
      </c>
      <c r="M232" s="323">
        <v>1.41303</v>
      </c>
      <c r="N232" s="1"/>
      <c r="O232" s="1"/>
    </row>
    <row r="233" spans="1:15" ht="12.75" customHeight="1">
      <c r="A233" s="30">
        <v>223</v>
      </c>
      <c r="B233" s="342" t="s">
        <v>404</v>
      </c>
      <c r="C233" s="323">
        <v>156.55000000000001</v>
      </c>
      <c r="D233" s="324">
        <v>155.51666666666668</v>
      </c>
      <c r="E233" s="324">
        <v>154.03333333333336</v>
      </c>
      <c r="F233" s="324">
        <v>151.51666666666668</v>
      </c>
      <c r="G233" s="324">
        <v>150.03333333333336</v>
      </c>
      <c r="H233" s="324">
        <v>158.03333333333336</v>
      </c>
      <c r="I233" s="324">
        <v>159.51666666666665</v>
      </c>
      <c r="J233" s="324">
        <v>162.03333333333336</v>
      </c>
      <c r="K233" s="323">
        <v>157</v>
      </c>
      <c r="L233" s="323">
        <v>153</v>
      </c>
      <c r="M233" s="323">
        <v>34.76</v>
      </c>
      <c r="N233" s="1"/>
      <c r="O233" s="1"/>
    </row>
    <row r="234" spans="1:15" ht="12.75" customHeight="1">
      <c r="A234" s="30">
        <v>224</v>
      </c>
      <c r="B234" s="342" t="s">
        <v>131</v>
      </c>
      <c r="C234" s="323">
        <v>1897.05</v>
      </c>
      <c r="D234" s="324">
        <v>1908.0333333333335</v>
      </c>
      <c r="E234" s="324">
        <v>1872.0666666666671</v>
      </c>
      <c r="F234" s="324">
        <v>1847.0833333333335</v>
      </c>
      <c r="G234" s="324">
        <v>1811.116666666667</v>
      </c>
      <c r="H234" s="324">
        <v>1933.0166666666671</v>
      </c>
      <c r="I234" s="324">
        <v>1968.9833333333338</v>
      </c>
      <c r="J234" s="324">
        <v>1993.9666666666672</v>
      </c>
      <c r="K234" s="323">
        <v>1944</v>
      </c>
      <c r="L234" s="323">
        <v>1883.05</v>
      </c>
      <c r="M234" s="323">
        <v>12.956770000000001</v>
      </c>
      <c r="N234" s="1"/>
      <c r="O234" s="1"/>
    </row>
    <row r="235" spans="1:15" ht="12.75" customHeight="1">
      <c r="A235" s="30">
        <v>225</v>
      </c>
      <c r="B235" s="342" t="s">
        <v>835</v>
      </c>
      <c r="C235" s="323">
        <v>1636.7</v>
      </c>
      <c r="D235" s="324">
        <v>1641.5666666666666</v>
      </c>
      <c r="E235" s="324">
        <v>1624.1333333333332</v>
      </c>
      <c r="F235" s="324">
        <v>1611.5666666666666</v>
      </c>
      <c r="G235" s="324">
        <v>1594.1333333333332</v>
      </c>
      <c r="H235" s="324">
        <v>1654.1333333333332</v>
      </c>
      <c r="I235" s="324">
        <v>1671.5666666666666</v>
      </c>
      <c r="J235" s="324">
        <v>1684.1333333333332</v>
      </c>
      <c r="K235" s="323">
        <v>1659</v>
      </c>
      <c r="L235" s="323">
        <v>1629</v>
      </c>
      <c r="M235" s="323">
        <v>0.29881999999999997</v>
      </c>
      <c r="N235" s="1"/>
      <c r="O235" s="1"/>
    </row>
    <row r="236" spans="1:15" ht="12.75" customHeight="1">
      <c r="A236" s="30">
        <v>226</v>
      </c>
      <c r="B236" s="342" t="s">
        <v>408</v>
      </c>
      <c r="C236" s="323">
        <v>391.35</v>
      </c>
      <c r="D236" s="324">
        <v>391.06666666666661</v>
      </c>
      <c r="E236" s="324">
        <v>386.43333333333322</v>
      </c>
      <c r="F236" s="324">
        <v>381.51666666666659</v>
      </c>
      <c r="G236" s="324">
        <v>376.88333333333321</v>
      </c>
      <c r="H236" s="324">
        <v>395.98333333333323</v>
      </c>
      <c r="I236" s="324">
        <v>400.61666666666667</v>
      </c>
      <c r="J236" s="324">
        <v>405.53333333333325</v>
      </c>
      <c r="K236" s="323">
        <v>395.7</v>
      </c>
      <c r="L236" s="323">
        <v>386.15</v>
      </c>
      <c r="M236" s="323">
        <v>0.81401999999999997</v>
      </c>
      <c r="N236" s="1"/>
      <c r="O236" s="1"/>
    </row>
    <row r="237" spans="1:15" ht="12.75" customHeight="1">
      <c r="A237" s="30">
        <v>227</v>
      </c>
      <c r="B237" s="342" t="s">
        <v>132</v>
      </c>
      <c r="C237" s="323">
        <v>932.45</v>
      </c>
      <c r="D237" s="324">
        <v>937.16666666666663</v>
      </c>
      <c r="E237" s="324">
        <v>924.83333333333326</v>
      </c>
      <c r="F237" s="324">
        <v>917.21666666666658</v>
      </c>
      <c r="G237" s="324">
        <v>904.88333333333321</v>
      </c>
      <c r="H237" s="324">
        <v>944.7833333333333</v>
      </c>
      <c r="I237" s="324">
        <v>957.11666666666656</v>
      </c>
      <c r="J237" s="324">
        <v>964.73333333333335</v>
      </c>
      <c r="K237" s="323">
        <v>949.5</v>
      </c>
      <c r="L237" s="323">
        <v>929.55</v>
      </c>
      <c r="M237" s="323">
        <v>44.922460000000001</v>
      </c>
      <c r="N237" s="1"/>
      <c r="O237" s="1"/>
    </row>
    <row r="238" spans="1:15" ht="12.75" customHeight="1">
      <c r="A238" s="30">
        <v>228</v>
      </c>
      <c r="B238" s="342" t="s">
        <v>133</v>
      </c>
      <c r="C238" s="323">
        <v>214.7</v>
      </c>
      <c r="D238" s="324">
        <v>215.51666666666665</v>
      </c>
      <c r="E238" s="324">
        <v>212.6333333333333</v>
      </c>
      <c r="F238" s="324">
        <v>210.56666666666663</v>
      </c>
      <c r="G238" s="324">
        <v>207.68333333333328</v>
      </c>
      <c r="H238" s="324">
        <v>217.58333333333331</v>
      </c>
      <c r="I238" s="324">
        <v>220.46666666666664</v>
      </c>
      <c r="J238" s="324">
        <v>222.53333333333333</v>
      </c>
      <c r="K238" s="323">
        <v>218.4</v>
      </c>
      <c r="L238" s="323">
        <v>213.45</v>
      </c>
      <c r="M238" s="323">
        <v>50.381900000000002</v>
      </c>
      <c r="N238" s="1"/>
      <c r="O238" s="1"/>
    </row>
    <row r="239" spans="1:15" ht="12.75" customHeight="1">
      <c r="A239" s="30">
        <v>229</v>
      </c>
      <c r="B239" s="342" t="s">
        <v>409</v>
      </c>
      <c r="C239" s="323">
        <v>21</v>
      </c>
      <c r="D239" s="324">
        <v>21.066666666666666</v>
      </c>
      <c r="E239" s="324">
        <v>20.833333333333332</v>
      </c>
      <c r="F239" s="324">
        <v>20.666666666666664</v>
      </c>
      <c r="G239" s="324">
        <v>20.43333333333333</v>
      </c>
      <c r="H239" s="324">
        <v>21.233333333333334</v>
      </c>
      <c r="I239" s="324">
        <v>21.466666666666669</v>
      </c>
      <c r="J239" s="324">
        <v>21.633333333333336</v>
      </c>
      <c r="K239" s="323">
        <v>21.3</v>
      </c>
      <c r="L239" s="323">
        <v>20.9</v>
      </c>
      <c r="M239" s="323">
        <v>49.425199999999997</v>
      </c>
      <c r="N239" s="1"/>
      <c r="O239" s="1"/>
    </row>
    <row r="240" spans="1:15" ht="12.75" customHeight="1">
      <c r="A240" s="30">
        <v>230</v>
      </c>
      <c r="B240" s="342" t="s">
        <v>134</v>
      </c>
      <c r="C240" s="323">
        <v>1854.6</v>
      </c>
      <c r="D240" s="324">
        <v>1870.3166666666666</v>
      </c>
      <c r="E240" s="324">
        <v>1817.3333333333333</v>
      </c>
      <c r="F240" s="324">
        <v>1780.0666666666666</v>
      </c>
      <c r="G240" s="324">
        <v>1727.0833333333333</v>
      </c>
      <c r="H240" s="324">
        <v>1907.5833333333333</v>
      </c>
      <c r="I240" s="324">
        <v>1960.5666666666668</v>
      </c>
      <c r="J240" s="324">
        <v>1997.8333333333333</v>
      </c>
      <c r="K240" s="323">
        <v>1923.3</v>
      </c>
      <c r="L240" s="323">
        <v>1833.05</v>
      </c>
      <c r="M240" s="323">
        <v>177.31459000000001</v>
      </c>
      <c r="N240" s="1"/>
      <c r="O240" s="1"/>
    </row>
    <row r="241" spans="1:15" ht="12.75" customHeight="1">
      <c r="A241" s="30">
        <v>231</v>
      </c>
      <c r="B241" s="342" t="s">
        <v>410</v>
      </c>
      <c r="C241" s="323">
        <v>1522.3</v>
      </c>
      <c r="D241" s="324">
        <v>1517.6000000000001</v>
      </c>
      <c r="E241" s="324">
        <v>1473.7000000000003</v>
      </c>
      <c r="F241" s="324">
        <v>1425.1000000000001</v>
      </c>
      <c r="G241" s="324">
        <v>1381.2000000000003</v>
      </c>
      <c r="H241" s="324">
        <v>1566.2000000000003</v>
      </c>
      <c r="I241" s="324">
        <v>1610.1000000000004</v>
      </c>
      <c r="J241" s="324">
        <v>1658.7000000000003</v>
      </c>
      <c r="K241" s="323">
        <v>1561.5</v>
      </c>
      <c r="L241" s="323">
        <v>1469</v>
      </c>
      <c r="M241" s="323">
        <v>0.71467000000000003</v>
      </c>
      <c r="N241" s="1"/>
      <c r="O241" s="1"/>
    </row>
    <row r="242" spans="1:15" ht="12.75" customHeight="1">
      <c r="A242" s="30">
        <v>232</v>
      </c>
      <c r="B242" s="342" t="s">
        <v>411</v>
      </c>
      <c r="C242" s="323">
        <v>415.7</v>
      </c>
      <c r="D242" s="324">
        <v>414.56666666666666</v>
      </c>
      <c r="E242" s="324">
        <v>411.18333333333334</v>
      </c>
      <c r="F242" s="324">
        <v>406.66666666666669</v>
      </c>
      <c r="G242" s="324">
        <v>403.28333333333336</v>
      </c>
      <c r="H242" s="324">
        <v>419.08333333333331</v>
      </c>
      <c r="I242" s="324">
        <v>422.46666666666664</v>
      </c>
      <c r="J242" s="324">
        <v>426.98333333333329</v>
      </c>
      <c r="K242" s="323">
        <v>417.95</v>
      </c>
      <c r="L242" s="323">
        <v>410.05</v>
      </c>
      <c r="M242" s="323">
        <v>2.90435</v>
      </c>
      <c r="N242" s="1"/>
      <c r="O242" s="1"/>
    </row>
    <row r="243" spans="1:15" ht="12.75" customHeight="1">
      <c r="A243" s="30">
        <v>233</v>
      </c>
      <c r="B243" s="342" t="s">
        <v>412</v>
      </c>
      <c r="C243" s="323">
        <v>767.05</v>
      </c>
      <c r="D243" s="324">
        <v>768</v>
      </c>
      <c r="E243" s="324">
        <v>756.75</v>
      </c>
      <c r="F243" s="324">
        <v>746.45</v>
      </c>
      <c r="G243" s="324">
        <v>735.2</v>
      </c>
      <c r="H243" s="324">
        <v>778.3</v>
      </c>
      <c r="I243" s="324">
        <v>789.55</v>
      </c>
      <c r="J243" s="324">
        <v>799.84999999999991</v>
      </c>
      <c r="K243" s="323">
        <v>779.25</v>
      </c>
      <c r="L243" s="323">
        <v>757.7</v>
      </c>
      <c r="M243" s="323">
        <v>5.94353</v>
      </c>
      <c r="N243" s="1"/>
      <c r="O243" s="1"/>
    </row>
    <row r="244" spans="1:15" ht="12.75" customHeight="1">
      <c r="A244" s="30">
        <v>234</v>
      </c>
      <c r="B244" s="342" t="s">
        <v>406</v>
      </c>
      <c r="C244" s="323">
        <v>18</v>
      </c>
      <c r="D244" s="324">
        <v>18.016666666666666</v>
      </c>
      <c r="E244" s="324">
        <v>17.93333333333333</v>
      </c>
      <c r="F244" s="324">
        <v>17.866666666666664</v>
      </c>
      <c r="G244" s="324">
        <v>17.783333333333328</v>
      </c>
      <c r="H244" s="324">
        <v>18.083333333333332</v>
      </c>
      <c r="I244" s="324">
        <v>18.166666666666668</v>
      </c>
      <c r="J244" s="324">
        <v>18.233333333333334</v>
      </c>
      <c r="K244" s="323">
        <v>18.100000000000001</v>
      </c>
      <c r="L244" s="323">
        <v>17.95</v>
      </c>
      <c r="M244" s="323">
        <v>18.64424</v>
      </c>
      <c r="N244" s="1"/>
      <c r="O244" s="1"/>
    </row>
    <row r="245" spans="1:15" ht="12.75" customHeight="1">
      <c r="A245" s="30">
        <v>235</v>
      </c>
      <c r="B245" s="342" t="s">
        <v>135</v>
      </c>
      <c r="C245" s="323">
        <v>121.35</v>
      </c>
      <c r="D245" s="324">
        <v>121.45</v>
      </c>
      <c r="E245" s="324">
        <v>120</v>
      </c>
      <c r="F245" s="324">
        <v>118.64999999999999</v>
      </c>
      <c r="G245" s="324">
        <v>117.19999999999999</v>
      </c>
      <c r="H245" s="324">
        <v>122.80000000000001</v>
      </c>
      <c r="I245" s="324">
        <v>124.25000000000003</v>
      </c>
      <c r="J245" s="324">
        <v>125.60000000000002</v>
      </c>
      <c r="K245" s="323">
        <v>122.9</v>
      </c>
      <c r="L245" s="323">
        <v>120.1</v>
      </c>
      <c r="M245" s="323">
        <v>278.00074000000001</v>
      </c>
      <c r="N245" s="1"/>
      <c r="O245" s="1"/>
    </row>
    <row r="246" spans="1:15" ht="12.75" customHeight="1">
      <c r="A246" s="30">
        <v>236</v>
      </c>
      <c r="B246" s="342" t="s">
        <v>398</v>
      </c>
      <c r="C246" s="323">
        <v>406.45</v>
      </c>
      <c r="D246" s="324">
        <v>410.56666666666666</v>
      </c>
      <c r="E246" s="324">
        <v>400.13333333333333</v>
      </c>
      <c r="F246" s="324">
        <v>393.81666666666666</v>
      </c>
      <c r="G246" s="324">
        <v>383.38333333333333</v>
      </c>
      <c r="H246" s="324">
        <v>416.88333333333333</v>
      </c>
      <c r="I246" s="324">
        <v>427.31666666666661</v>
      </c>
      <c r="J246" s="324">
        <v>433.63333333333333</v>
      </c>
      <c r="K246" s="323">
        <v>421</v>
      </c>
      <c r="L246" s="323">
        <v>404.25</v>
      </c>
      <c r="M246" s="323">
        <v>5.7520899999999999</v>
      </c>
      <c r="N246" s="1"/>
      <c r="O246" s="1"/>
    </row>
    <row r="247" spans="1:15" ht="12.75" customHeight="1">
      <c r="A247" s="30">
        <v>237</v>
      </c>
      <c r="B247" s="342" t="s">
        <v>265</v>
      </c>
      <c r="C247" s="323">
        <v>1033.7</v>
      </c>
      <c r="D247" s="324">
        <v>1023.2833333333333</v>
      </c>
      <c r="E247" s="324">
        <v>1008.7666666666667</v>
      </c>
      <c r="F247" s="324">
        <v>983.83333333333337</v>
      </c>
      <c r="G247" s="324">
        <v>969.31666666666672</v>
      </c>
      <c r="H247" s="324">
        <v>1048.2166666666667</v>
      </c>
      <c r="I247" s="324">
        <v>1062.7333333333331</v>
      </c>
      <c r="J247" s="324">
        <v>1087.6666666666665</v>
      </c>
      <c r="K247" s="323">
        <v>1037.8</v>
      </c>
      <c r="L247" s="323">
        <v>998.35</v>
      </c>
      <c r="M247" s="323">
        <v>10.915050000000001</v>
      </c>
      <c r="N247" s="1"/>
      <c r="O247" s="1"/>
    </row>
    <row r="248" spans="1:15" ht="12.75" customHeight="1">
      <c r="A248" s="30">
        <v>238</v>
      </c>
      <c r="B248" s="342" t="s">
        <v>399</v>
      </c>
      <c r="C248" s="323">
        <v>228.95</v>
      </c>
      <c r="D248" s="324">
        <v>228.36666666666665</v>
      </c>
      <c r="E248" s="324">
        <v>224.0333333333333</v>
      </c>
      <c r="F248" s="324">
        <v>219.11666666666665</v>
      </c>
      <c r="G248" s="324">
        <v>214.7833333333333</v>
      </c>
      <c r="H248" s="324">
        <v>233.2833333333333</v>
      </c>
      <c r="I248" s="324">
        <v>237.61666666666662</v>
      </c>
      <c r="J248" s="324">
        <v>242.5333333333333</v>
      </c>
      <c r="K248" s="323">
        <v>232.7</v>
      </c>
      <c r="L248" s="323">
        <v>223.45</v>
      </c>
      <c r="M248" s="323">
        <v>28.650680000000001</v>
      </c>
      <c r="N248" s="1"/>
      <c r="O248" s="1"/>
    </row>
    <row r="249" spans="1:15" ht="12.75" customHeight="1">
      <c r="A249" s="30">
        <v>239</v>
      </c>
      <c r="B249" s="342" t="s">
        <v>400</v>
      </c>
      <c r="C249" s="323">
        <v>41.3</v>
      </c>
      <c r="D249" s="324">
        <v>41.366666666666667</v>
      </c>
      <c r="E249" s="324">
        <v>41.133333333333333</v>
      </c>
      <c r="F249" s="324">
        <v>40.966666666666669</v>
      </c>
      <c r="G249" s="324">
        <v>40.733333333333334</v>
      </c>
      <c r="H249" s="324">
        <v>41.533333333333331</v>
      </c>
      <c r="I249" s="324">
        <v>41.766666666666666</v>
      </c>
      <c r="J249" s="324">
        <v>41.93333333333333</v>
      </c>
      <c r="K249" s="323">
        <v>41.6</v>
      </c>
      <c r="L249" s="323">
        <v>41.2</v>
      </c>
      <c r="M249" s="323">
        <v>7.42028</v>
      </c>
      <c r="N249" s="1"/>
      <c r="O249" s="1"/>
    </row>
    <row r="250" spans="1:15" ht="12.75" customHeight="1">
      <c r="A250" s="30">
        <v>240</v>
      </c>
      <c r="B250" s="342" t="s">
        <v>136</v>
      </c>
      <c r="C250" s="323">
        <v>770.45</v>
      </c>
      <c r="D250" s="324">
        <v>772.40000000000009</v>
      </c>
      <c r="E250" s="324">
        <v>765.20000000000016</v>
      </c>
      <c r="F250" s="324">
        <v>759.95</v>
      </c>
      <c r="G250" s="324">
        <v>752.75000000000011</v>
      </c>
      <c r="H250" s="324">
        <v>777.6500000000002</v>
      </c>
      <c r="I250" s="324">
        <v>784.85</v>
      </c>
      <c r="J250" s="324">
        <v>790.10000000000025</v>
      </c>
      <c r="K250" s="323">
        <v>779.6</v>
      </c>
      <c r="L250" s="323">
        <v>767.15</v>
      </c>
      <c r="M250" s="323">
        <v>24.713809999999999</v>
      </c>
      <c r="N250" s="1"/>
      <c r="O250" s="1"/>
    </row>
    <row r="251" spans="1:15" ht="12.75" customHeight="1">
      <c r="A251" s="30">
        <v>241</v>
      </c>
      <c r="B251" s="342" t="s">
        <v>828</v>
      </c>
      <c r="C251" s="323">
        <v>22.85</v>
      </c>
      <c r="D251" s="324">
        <v>22.716666666666669</v>
      </c>
      <c r="E251" s="324">
        <v>22.233333333333338</v>
      </c>
      <c r="F251" s="324">
        <v>21.616666666666671</v>
      </c>
      <c r="G251" s="324">
        <v>21.13333333333334</v>
      </c>
      <c r="H251" s="324">
        <v>23.333333333333336</v>
      </c>
      <c r="I251" s="324">
        <v>23.81666666666667</v>
      </c>
      <c r="J251" s="324">
        <v>24.433333333333334</v>
      </c>
      <c r="K251" s="323">
        <v>23.2</v>
      </c>
      <c r="L251" s="323">
        <v>22.1</v>
      </c>
      <c r="M251" s="323">
        <v>151.92733999999999</v>
      </c>
      <c r="N251" s="1"/>
      <c r="O251" s="1"/>
    </row>
    <row r="252" spans="1:15" ht="12.75" customHeight="1">
      <c r="A252" s="30">
        <v>242</v>
      </c>
      <c r="B252" s="342" t="s">
        <v>263</v>
      </c>
      <c r="C252" s="323">
        <v>625.9</v>
      </c>
      <c r="D252" s="324">
        <v>625.9666666666667</v>
      </c>
      <c r="E252" s="324">
        <v>608.93333333333339</v>
      </c>
      <c r="F252" s="324">
        <v>591.9666666666667</v>
      </c>
      <c r="G252" s="324">
        <v>574.93333333333339</v>
      </c>
      <c r="H252" s="324">
        <v>642.93333333333339</v>
      </c>
      <c r="I252" s="324">
        <v>659.9666666666667</v>
      </c>
      <c r="J252" s="324">
        <v>676.93333333333339</v>
      </c>
      <c r="K252" s="323">
        <v>643</v>
      </c>
      <c r="L252" s="323">
        <v>609</v>
      </c>
      <c r="M252" s="323">
        <v>8.4722500000000007</v>
      </c>
      <c r="N252" s="1"/>
      <c r="O252" s="1"/>
    </row>
    <row r="253" spans="1:15" ht="12.75" customHeight="1">
      <c r="A253" s="30">
        <v>243</v>
      </c>
      <c r="B253" s="342" t="s">
        <v>137</v>
      </c>
      <c r="C253" s="323">
        <v>244.9</v>
      </c>
      <c r="D253" s="324">
        <v>244.33333333333334</v>
      </c>
      <c r="E253" s="324">
        <v>243.26666666666668</v>
      </c>
      <c r="F253" s="324">
        <v>241.63333333333333</v>
      </c>
      <c r="G253" s="324">
        <v>240.56666666666666</v>
      </c>
      <c r="H253" s="324">
        <v>245.9666666666667</v>
      </c>
      <c r="I253" s="324">
        <v>247.03333333333336</v>
      </c>
      <c r="J253" s="324">
        <v>248.66666666666671</v>
      </c>
      <c r="K253" s="323">
        <v>245.4</v>
      </c>
      <c r="L253" s="323">
        <v>242.7</v>
      </c>
      <c r="M253" s="323">
        <v>342.23739999999998</v>
      </c>
      <c r="N253" s="1"/>
      <c r="O253" s="1"/>
    </row>
    <row r="254" spans="1:15" ht="12.75" customHeight="1">
      <c r="A254" s="30">
        <v>244</v>
      </c>
      <c r="B254" s="342" t="s">
        <v>401</v>
      </c>
      <c r="C254" s="323">
        <v>102.65</v>
      </c>
      <c r="D254" s="324">
        <v>101.63333333333333</v>
      </c>
      <c r="E254" s="324">
        <v>98.366666666666646</v>
      </c>
      <c r="F254" s="324">
        <v>94.083333333333314</v>
      </c>
      <c r="G254" s="324">
        <v>90.816666666666634</v>
      </c>
      <c r="H254" s="324">
        <v>105.91666666666666</v>
      </c>
      <c r="I254" s="324">
        <v>109.18333333333334</v>
      </c>
      <c r="J254" s="324">
        <v>113.46666666666667</v>
      </c>
      <c r="K254" s="323">
        <v>104.9</v>
      </c>
      <c r="L254" s="323">
        <v>97.35</v>
      </c>
      <c r="M254" s="323">
        <v>15.38378</v>
      </c>
      <c r="N254" s="1"/>
      <c r="O254" s="1"/>
    </row>
    <row r="255" spans="1:15" ht="12.75" customHeight="1">
      <c r="A255" s="30">
        <v>245</v>
      </c>
      <c r="B255" s="342" t="s">
        <v>419</v>
      </c>
      <c r="C255" s="323">
        <v>103.1</v>
      </c>
      <c r="D255" s="324">
        <v>103.36666666666667</v>
      </c>
      <c r="E255" s="324">
        <v>102.23333333333335</v>
      </c>
      <c r="F255" s="324">
        <v>101.36666666666667</v>
      </c>
      <c r="G255" s="324">
        <v>100.23333333333335</v>
      </c>
      <c r="H255" s="324">
        <v>104.23333333333335</v>
      </c>
      <c r="I255" s="324">
        <v>105.36666666666667</v>
      </c>
      <c r="J255" s="324">
        <v>106.23333333333335</v>
      </c>
      <c r="K255" s="323">
        <v>104.5</v>
      </c>
      <c r="L255" s="323">
        <v>102.5</v>
      </c>
      <c r="M255" s="323">
        <v>4.0392299999999999</v>
      </c>
      <c r="N255" s="1"/>
      <c r="O255" s="1"/>
    </row>
    <row r="256" spans="1:15" ht="12.75" customHeight="1">
      <c r="A256" s="30">
        <v>246</v>
      </c>
      <c r="B256" s="342" t="s">
        <v>413</v>
      </c>
      <c r="C256" s="323">
        <v>1604.9</v>
      </c>
      <c r="D256" s="324">
        <v>1602.8500000000001</v>
      </c>
      <c r="E256" s="324">
        <v>1562.5500000000002</v>
      </c>
      <c r="F256" s="324">
        <v>1520.2</v>
      </c>
      <c r="G256" s="324">
        <v>1479.9</v>
      </c>
      <c r="H256" s="324">
        <v>1645.2000000000003</v>
      </c>
      <c r="I256" s="324">
        <v>1685.5</v>
      </c>
      <c r="J256" s="324">
        <v>1727.8500000000004</v>
      </c>
      <c r="K256" s="323">
        <v>1643.15</v>
      </c>
      <c r="L256" s="323">
        <v>1560.5</v>
      </c>
      <c r="M256" s="323">
        <v>2.0084</v>
      </c>
      <c r="N256" s="1"/>
      <c r="O256" s="1"/>
    </row>
    <row r="257" spans="1:15" ht="12.75" customHeight="1">
      <c r="A257" s="30">
        <v>247</v>
      </c>
      <c r="B257" s="342" t="s">
        <v>423</v>
      </c>
      <c r="C257" s="323">
        <v>1892.95</v>
      </c>
      <c r="D257" s="324">
        <v>1897.6166666666668</v>
      </c>
      <c r="E257" s="324">
        <v>1865.3333333333335</v>
      </c>
      <c r="F257" s="324">
        <v>1837.7166666666667</v>
      </c>
      <c r="G257" s="324">
        <v>1805.4333333333334</v>
      </c>
      <c r="H257" s="324">
        <v>1925.2333333333336</v>
      </c>
      <c r="I257" s="324">
        <v>1957.5166666666669</v>
      </c>
      <c r="J257" s="324">
        <v>1985.1333333333337</v>
      </c>
      <c r="K257" s="323">
        <v>1929.9</v>
      </c>
      <c r="L257" s="323">
        <v>1870</v>
      </c>
      <c r="M257" s="323">
        <v>0.17834</v>
      </c>
      <c r="N257" s="1"/>
      <c r="O257" s="1"/>
    </row>
    <row r="258" spans="1:15" ht="12.75" customHeight="1">
      <c r="A258" s="30">
        <v>248</v>
      </c>
      <c r="B258" s="342" t="s">
        <v>420</v>
      </c>
      <c r="C258" s="323">
        <v>93.05</v>
      </c>
      <c r="D258" s="324">
        <v>93.600000000000009</v>
      </c>
      <c r="E258" s="324">
        <v>90.500000000000014</v>
      </c>
      <c r="F258" s="324">
        <v>87.95</v>
      </c>
      <c r="G258" s="324">
        <v>84.850000000000009</v>
      </c>
      <c r="H258" s="324">
        <v>96.15000000000002</v>
      </c>
      <c r="I258" s="324">
        <v>99.250000000000014</v>
      </c>
      <c r="J258" s="324">
        <v>101.80000000000003</v>
      </c>
      <c r="K258" s="323">
        <v>96.7</v>
      </c>
      <c r="L258" s="323">
        <v>91.05</v>
      </c>
      <c r="M258" s="323">
        <v>79.324489999999997</v>
      </c>
      <c r="N258" s="1"/>
      <c r="O258" s="1"/>
    </row>
    <row r="259" spans="1:15" ht="12.75" customHeight="1">
      <c r="A259" s="30">
        <v>249</v>
      </c>
      <c r="B259" s="342" t="s">
        <v>138</v>
      </c>
      <c r="C259" s="323">
        <v>477.15</v>
      </c>
      <c r="D259" s="324">
        <v>477.91666666666669</v>
      </c>
      <c r="E259" s="324">
        <v>469.23333333333335</v>
      </c>
      <c r="F259" s="324">
        <v>461.31666666666666</v>
      </c>
      <c r="G259" s="324">
        <v>452.63333333333333</v>
      </c>
      <c r="H259" s="324">
        <v>485.83333333333337</v>
      </c>
      <c r="I259" s="324">
        <v>494.51666666666665</v>
      </c>
      <c r="J259" s="324">
        <v>502.43333333333339</v>
      </c>
      <c r="K259" s="323">
        <v>486.6</v>
      </c>
      <c r="L259" s="323">
        <v>470</v>
      </c>
      <c r="M259" s="323">
        <v>79.378540000000001</v>
      </c>
      <c r="N259" s="1"/>
      <c r="O259" s="1"/>
    </row>
    <row r="260" spans="1:15" ht="12.75" customHeight="1">
      <c r="A260" s="30">
        <v>250</v>
      </c>
      <c r="B260" s="342" t="s">
        <v>414</v>
      </c>
      <c r="C260" s="323">
        <v>2515</v>
      </c>
      <c r="D260" s="324">
        <v>2523.2166666666667</v>
      </c>
      <c r="E260" s="324">
        <v>2491.8833333333332</v>
      </c>
      <c r="F260" s="324">
        <v>2468.7666666666664</v>
      </c>
      <c r="G260" s="324">
        <v>2437.4333333333329</v>
      </c>
      <c r="H260" s="324">
        <v>2546.3333333333335</v>
      </c>
      <c r="I260" s="324">
        <v>2577.6666666666665</v>
      </c>
      <c r="J260" s="324">
        <v>2600.7833333333338</v>
      </c>
      <c r="K260" s="323">
        <v>2554.5500000000002</v>
      </c>
      <c r="L260" s="323">
        <v>2500.1</v>
      </c>
      <c r="M260" s="323">
        <v>3.37392</v>
      </c>
      <c r="N260" s="1"/>
      <c r="O260" s="1"/>
    </row>
    <row r="261" spans="1:15" ht="12.75" customHeight="1">
      <c r="A261" s="30">
        <v>251</v>
      </c>
      <c r="B261" s="342" t="s">
        <v>415</v>
      </c>
      <c r="C261" s="323">
        <v>435.85</v>
      </c>
      <c r="D261" s="324">
        <v>438.90000000000003</v>
      </c>
      <c r="E261" s="324">
        <v>426.95000000000005</v>
      </c>
      <c r="F261" s="324">
        <v>418.05</v>
      </c>
      <c r="G261" s="324">
        <v>406.1</v>
      </c>
      <c r="H261" s="324">
        <v>447.80000000000007</v>
      </c>
      <c r="I261" s="324">
        <v>459.75</v>
      </c>
      <c r="J261" s="324">
        <v>468.65000000000009</v>
      </c>
      <c r="K261" s="323">
        <v>450.85</v>
      </c>
      <c r="L261" s="323">
        <v>430</v>
      </c>
      <c r="M261" s="323">
        <v>5.4348000000000001</v>
      </c>
      <c r="N261" s="1"/>
      <c r="O261" s="1"/>
    </row>
    <row r="262" spans="1:15" ht="12.75" customHeight="1">
      <c r="A262" s="30">
        <v>252</v>
      </c>
      <c r="B262" s="342" t="s">
        <v>416</v>
      </c>
      <c r="C262" s="323">
        <v>300.89999999999998</v>
      </c>
      <c r="D262" s="324">
        <v>304.16666666666669</v>
      </c>
      <c r="E262" s="324">
        <v>295.28333333333336</v>
      </c>
      <c r="F262" s="324">
        <v>289.66666666666669</v>
      </c>
      <c r="G262" s="324">
        <v>280.78333333333336</v>
      </c>
      <c r="H262" s="324">
        <v>309.78333333333336</v>
      </c>
      <c r="I262" s="324">
        <v>318.66666666666669</v>
      </c>
      <c r="J262" s="324">
        <v>324.28333333333336</v>
      </c>
      <c r="K262" s="323">
        <v>313.05</v>
      </c>
      <c r="L262" s="323">
        <v>298.55</v>
      </c>
      <c r="M262" s="323">
        <v>55.989269999999998</v>
      </c>
      <c r="N262" s="1"/>
      <c r="O262" s="1"/>
    </row>
    <row r="263" spans="1:15" ht="12.75" customHeight="1">
      <c r="A263" s="30">
        <v>253</v>
      </c>
      <c r="B263" s="342" t="s">
        <v>417</v>
      </c>
      <c r="C263" s="323">
        <v>112.05</v>
      </c>
      <c r="D263" s="324">
        <v>111.03333333333335</v>
      </c>
      <c r="E263" s="324">
        <v>108.76666666666669</v>
      </c>
      <c r="F263" s="324">
        <v>105.48333333333335</v>
      </c>
      <c r="G263" s="324">
        <v>103.2166666666667</v>
      </c>
      <c r="H263" s="324">
        <v>114.31666666666669</v>
      </c>
      <c r="I263" s="324">
        <v>116.58333333333334</v>
      </c>
      <c r="J263" s="324">
        <v>119.86666666666669</v>
      </c>
      <c r="K263" s="323">
        <v>113.3</v>
      </c>
      <c r="L263" s="323">
        <v>107.75</v>
      </c>
      <c r="M263" s="323">
        <v>18.45852</v>
      </c>
      <c r="N263" s="1"/>
      <c r="O263" s="1"/>
    </row>
    <row r="264" spans="1:15" ht="12.75" customHeight="1">
      <c r="A264" s="30">
        <v>254</v>
      </c>
      <c r="B264" s="342" t="s">
        <v>418</v>
      </c>
      <c r="C264" s="323">
        <v>67.8</v>
      </c>
      <c r="D264" s="324">
        <v>67.266666666666666</v>
      </c>
      <c r="E264" s="324">
        <v>66.433333333333337</v>
      </c>
      <c r="F264" s="324">
        <v>65.066666666666677</v>
      </c>
      <c r="G264" s="324">
        <v>64.233333333333348</v>
      </c>
      <c r="H264" s="324">
        <v>68.633333333333326</v>
      </c>
      <c r="I264" s="324">
        <v>69.466666666666669</v>
      </c>
      <c r="J264" s="324">
        <v>70.833333333333314</v>
      </c>
      <c r="K264" s="323">
        <v>68.099999999999994</v>
      </c>
      <c r="L264" s="323">
        <v>65.900000000000006</v>
      </c>
      <c r="M264" s="323">
        <v>58.536749999999998</v>
      </c>
      <c r="N264" s="1"/>
      <c r="O264" s="1"/>
    </row>
    <row r="265" spans="1:15" ht="12.75" customHeight="1">
      <c r="A265" s="30">
        <v>255</v>
      </c>
      <c r="B265" s="342" t="s">
        <v>422</v>
      </c>
      <c r="C265" s="323">
        <v>187.65</v>
      </c>
      <c r="D265" s="324">
        <v>186.13333333333335</v>
      </c>
      <c r="E265" s="324">
        <v>182.9666666666667</v>
      </c>
      <c r="F265" s="324">
        <v>178.28333333333333</v>
      </c>
      <c r="G265" s="324">
        <v>175.11666666666667</v>
      </c>
      <c r="H265" s="324">
        <v>190.81666666666672</v>
      </c>
      <c r="I265" s="324">
        <v>193.98333333333341</v>
      </c>
      <c r="J265" s="324">
        <v>198.66666666666674</v>
      </c>
      <c r="K265" s="323">
        <v>189.3</v>
      </c>
      <c r="L265" s="323">
        <v>181.45</v>
      </c>
      <c r="M265" s="323">
        <v>11.891030000000001</v>
      </c>
      <c r="N265" s="1"/>
      <c r="O265" s="1"/>
    </row>
    <row r="266" spans="1:15" ht="12.75" customHeight="1">
      <c r="A266" s="30">
        <v>256</v>
      </c>
      <c r="B266" s="342" t="s">
        <v>421</v>
      </c>
      <c r="C266" s="323">
        <v>355.55</v>
      </c>
      <c r="D266" s="324">
        <v>354.86666666666662</v>
      </c>
      <c r="E266" s="324">
        <v>346.73333333333323</v>
      </c>
      <c r="F266" s="324">
        <v>337.91666666666663</v>
      </c>
      <c r="G266" s="324">
        <v>329.78333333333325</v>
      </c>
      <c r="H266" s="324">
        <v>363.68333333333322</v>
      </c>
      <c r="I266" s="324">
        <v>371.81666666666655</v>
      </c>
      <c r="J266" s="324">
        <v>380.63333333333321</v>
      </c>
      <c r="K266" s="323">
        <v>363</v>
      </c>
      <c r="L266" s="323">
        <v>346.05</v>
      </c>
      <c r="M266" s="323">
        <v>2.7455500000000002</v>
      </c>
      <c r="N266" s="1"/>
      <c r="O266" s="1"/>
    </row>
    <row r="267" spans="1:15" ht="12.75" customHeight="1">
      <c r="A267" s="30">
        <v>257</v>
      </c>
      <c r="B267" s="342" t="s">
        <v>266</v>
      </c>
      <c r="C267" s="323">
        <v>298.7</v>
      </c>
      <c r="D267" s="324">
        <v>302.95</v>
      </c>
      <c r="E267" s="324">
        <v>288.89999999999998</v>
      </c>
      <c r="F267" s="324">
        <v>279.09999999999997</v>
      </c>
      <c r="G267" s="324">
        <v>265.04999999999995</v>
      </c>
      <c r="H267" s="324">
        <v>312.75</v>
      </c>
      <c r="I267" s="324">
        <v>326.80000000000007</v>
      </c>
      <c r="J267" s="324">
        <v>336.6</v>
      </c>
      <c r="K267" s="323">
        <v>317</v>
      </c>
      <c r="L267" s="323">
        <v>293.14999999999998</v>
      </c>
      <c r="M267" s="323">
        <v>5.1429600000000004</v>
      </c>
      <c r="N267" s="1"/>
      <c r="O267" s="1"/>
    </row>
    <row r="268" spans="1:15" ht="12.75" customHeight="1">
      <c r="A268" s="30">
        <v>258</v>
      </c>
      <c r="B268" s="342" t="s">
        <v>139</v>
      </c>
      <c r="C268" s="323">
        <v>685.1</v>
      </c>
      <c r="D268" s="324">
        <v>679.4666666666667</v>
      </c>
      <c r="E268" s="324">
        <v>665.98333333333335</v>
      </c>
      <c r="F268" s="324">
        <v>646.86666666666667</v>
      </c>
      <c r="G268" s="324">
        <v>633.38333333333333</v>
      </c>
      <c r="H268" s="324">
        <v>698.58333333333337</v>
      </c>
      <c r="I268" s="324">
        <v>712.06666666666672</v>
      </c>
      <c r="J268" s="324">
        <v>731.18333333333339</v>
      </c>
      <c r="K268" s="323">
        <v>692.95</v>
      </c>
      <c r="L268" s="323">
        <v>660.35</v>
      </c>
      <c r="M268" s="323">
        <v>99.918239999999997</v>
      </c>
      <c r="N268" s="1"/>
      <c r="O268" s="1"/>
    </row>
    <row r="269" spans="1:15" ht="12.75" customHeight="1">
      <c r="A269" s="30">
        <v>259</v>
      </c>
      <c r="B269" s="342" t="s">
        <v>140</v>
      </c>
      <c r="C269" s="323">
        <v>2560.85</v>
      </c>
      <c r="D269" s="324">
        <v>2575.4166666666665</v>
      </c>
      <c r="E269" s="324">
        <v>2536.4333333333329</v>
      </c>
      <c r="F269" s="324">
        <v>2512.0166666666664</v>
      </c>
      <c r="G269" s="324">
        <v>2473.0333333333328</v>
      </c>
      <c r="H269" s="324">
        <v>2599.833333333333</v>
      </c>
      <c r="I269" s="324">
        <v>2638.8166666666666</v>
      </c>
      <c r="J269" s="324">
        <v>2663.2333333333331</v>
      </c>
      <c r="K269" s="323">
        <v>2614.4</v>
      </c>
      <c r="L269" s="323">
        <v>2551</v>
      </c>
      <c r="M269" s="323">
        <v>19.056439999999998</v>
      </c>
      <c r="N269" s="1"/>
      <c r="O269" s="1"/>
    </row>
    <row r="270" spans="1:15" ht="12.75" customHeight="1">
      <c r="A270" s="30">
        <v>260</v>
      </c>
      <c r="B270" s="342" t="s">
        <v>836</v>
      </c>
      <c r="C270" s="323">
        <v>520.15</v>
      </c>
      <c r="D270" s="324">
        <v>516.30000000000007</v>
      </c>
      <c r="E270" s="324">
        <v>505.20000000000016</v>
      </c>
      <c r="F270" s="324">
        <v>490.25000000000011</v>
      </c>
      <c r="G270" s="324">
        <v>479.1500000000002</v>
      </c>
      <c r="H270" s="324">
        <v>531.25000000000011</v>
      </c>
      <c r="I270" s="324">
        <v>542.35</v>
      </c>
      <c r="J270" s="324">
        <v>557.30000000000007</v>
      </c>
      <c r="K270" s="323">
        <v>527.4</v>
      </c>
      <c r="L270" s="323">
        <v>501.35</v>
      </c>
      <c r="M270" s="323">
        <v>14.720330000000001</v>
      </c>
      <c r="N270" s="1"/>
      <c r="O270" s="1"/>
    </row>
    <row r="271" spans="1:15" ht="12.75" customHeight="1">
      <c r="A271" s="30">
        <v>261</v>
      </c>
      <c r="B271" s="342" t="s">
        <v>837</v>
      </c>
      <c r="C271" s="323">
        <v>407.45</v>
      </c>
      <c r="D271" s="324">
        <v>410.95</v>
      </c>
      <c r="E271" s="324">
        <v>402.54999999999995</v>
      </c>
      <c r="F271" s="324">
        <v>397.65</v>
      </c>
      <c r="G271" s="324">
        <v>389.24999999999994</v>
      </c>
      <c r="H271" s="324">
        <v>415.84999999999997</v>
      </c>
      <c r="I271" s="324">
        <v>424.24999999999994</v>
      </c>
      <c r="J271" s="324">
        <v>429.15</v>
      </c>
      <c r="K271" s="323">
        <v>419.35</v>
      </c>
      <c r="L271" s="323">
        <v>406.05</v>
      </c>
      <c r="M271" s="323">
        <v>1.3642700000000001</v>
      </c>
      <c r="N271" s="1"/>
      <c r="O271" s="1"/>
    </row>
    <row r="272" spans="1:15" ht="12.75" customHeight="1">
      <c r="A272" s="30">
        <v>262</v>
      </c>
      <c r="B272" s="342" t="s">
        <v>424</v>
      </c>
      <c r="C272" s="323">
        <v>771.1</v>
      </c>
      <c r="D272" s="324">
        <v>773.5333333333333</v>
      </c>
      <c r="E272" s="324">
        <v>757.56666666666661</v>
      </c>
      <c r="F272" s="324">
        <v>744.0333333333333</v>
      </c>
      <c r="G272" s="324">
        <v>728.06666666666661</v>
      </c>
      <c r="H272" s="324">
        <v>787.06666666666661</v>
      </c>
      <c r="I272" s="324">
        <v>803.0333333333333</v>
      </c>
      <c r="J272" s="324">
        <v>816.56666666666661</v>
      </c>
      <c r="K272" s="323">
        <v>789.5</v>
      </c>
      <c r="L272" s="323">
        <v>760</v>
      </c>
      <c r="M272" s="323">
        <v>6.0602200000000002</v>
      </c>
      <c r="N272" s="1"/>
      <c r="O272" s="1"/>
    </row>
    <row r="273" spans="1:15" ht="12.75" customHeight="1">
      <c r="A273" s="30">
        <v>263</v>
      </c>
      <c r="B273" s="342" t="s">
        <v>425</v>
      </c>
      <c r="C273" s="323">
        <v>145.15</v>
      </c>
      <c r="D273" s="324">
        <v>146.08333333333334</v>
      </c>
      <c r="E273" s="324">
        <v>143.26666666666668</v>
      </c>
      <c r="F273" s="324">
        <v>141.38333333333333</v>
      </c>
      <c r="G273" s="324">
        <v>138.56666666666666</v>
      </c>
      <c r="H273" s="324">
        <v>147.9666666666667</v>
      </c>
      <c r="I273" s="324">
        <v>150.78333333333336</v>
      </c>
      <c r="J273" s="324">
        <v>152.66666666666671</v>
      </c>
      <c r="K273" s="323">
        <v>148.9</v>
      </c>
      <c r="L273" s="323">
        <v>144.19999999999999</v>
      </c>
      <c r="M273" s="323">
        <v>1.8924300000000001</v>
      </c>
      <c r="N273" s="1"/>
      <c r="O273" s="1"/>
    </row>
    <row r="274" spans="1:15" ht="12.75" customHeight="1">
      <c r="A274" s="30">
        <v>264</v>
      </c>
      <c r="B274" s="342" t="s">
        <v>432</v>
      </c>
      <c r="C274" s="323">
        <v>1061.3499999999999</v>
      </c>
      <c r="D274" s="324">
        <v>1057.8166666666668</v>
      </c>
      <c r="E274" s="324">
        <v>1040.9333333333336</v>
      </c>
      <c r="F274" s="324">
        <v>1020.5166666666669</v>
      </c>
      <c r="G274" s="324">
        <v>1003.6333333333337</v>
      </c>
      <c r="H274" s="324">
        <v>1078.2333333333336</v>
      </c>
      <c r="I274" s="324">
        <v>1095.1166666666668</v>
      </c>
      <c r="J274" s="324">
        <v>1115.5333333333335</v>
      </c>
      <c r="K274" s="323">
        <v>1074.7</v>
      </c>
      <c r="L274" s="323">
        <v>1037.4000000000001</v>
      </c>
      <c r="M274" s="323">
        <v>2.41039</v>
      </c>
      <c r="N274" s="1"/>
      <c r="O274" s="1"/>
    </row>
    <row r="275" spans="1:15" ht="12.75" customHeight="1">
      <c r="A275" s="30">
        <v>265</v>
      </c>
      <c r="B275" s="342" t="s">
        <v>433</v>
      </c>
      <c r="C275" s="323">
        <v>372.9</v>
      </c>
      <c r="D275" s="324">
        <v>374.16666666666669</v>
      </c>
      <c r="E275" s="324">
        <v>368.98333333333335</v>
      </c>
      <c r="F275" s="324">
        <v>365.06666666666666</v>
      </c>
      <c r="G275" s="324">
        <v>359.88333333333333</v>
      </c>
      <c r="H275" s="324">
        <v>378.08333333333337</v>
      </c>
      <c r="I275" s="324">
        <v>383.26666666666665</v>
      </c>
      <c r="J275" s="324">
        <v>387.18333333333339</v>
      </c>
      <c r="K275" s="323">
        <v>379.35</v>
      </c>
      <c r="L275" s="323">
        <v>370.25</v>
      </c>
      <c r="M275" s="323">
        <v>1.19703</v>
      </c>
      <c r="N275" s="1"/>
      <c r="O275" s="1"/>
    </row>
    <row r="276" spans="1:15" ht="12.75" customHeight="1">
      <c r="A276" s="30">
        <v>266</v>
      </c>
      <c r="B276" s="342" t="s">
        <v>838</v>
      </c>
      <c r="C276" s="323">
        <v>61.15</v>
      </c>
      <c r="D276" s="324">
        <v>61.449999999999996</v>
      </c>
      <c r="E276" s="324">
        <v>60.699999999999989</v>
      </c>
      <c r="F276" s="324">
        <v>60.249999999999993</v>
      </c>
      <c r="G276" s="324">
        <v>59.499999999999986</v>
      </c>
      <c r="H276" s="324">
        <v>61.899999999999991</v>
      </c>
      <c r="I276" s="324">
        <v>62.650000000000006</v>
      </c>
      <c r="J276" s="324">
        <v>63.099999999999994</v>
      </c>
      <c r="K276" s="323">
        <v>62.2</v>
      </c>
      <c r="L276" s="323">
        <v>61</v>
      </c>
      <c r="M276" s="323">
        <v>8.9566800000000004</v>
      </c>
      <c r="N276" s="1"/>
      <c r="O276" s="1"/>
    </row>
    <row r="277" spans="1:15" ht="12.75" customHeight="1">
      <c r="A277" s="30">
        <v>267</v>
      </c>
      <c r="B277" s="342" t="s">
        <v>434</v>
      </c>
      <c r="C277" s="323">
        <v>475.85</v>
      </c>
      <c r="D277" s="324">
        <v>469.63333333333338</v>
      </c>
      <c r="E277" s="324">
        <v>458.41666666666674</v>
      </c>
      <c r="F277" s="324">
        <v>440.98333333333335</v>
      </c>
      <c r="G277" s="324">
        <v>429.76666666666671</v>
      </c>
      <c r="H277" s="324">
        <v>487.06666666666678</v>
      </c>
      <c r="I277" s="324">
        <v>498.28333333333336</v>
      </c>
      <c r="J277" s="324">
        <v>515.71666666666681</v>
      </c>
      <c r="K277" s="323">
        <v>480.85</v>
      </c>
      <c r="L277" s="323">
        <v>452.2</v>
      </c>
      <c r="M277" s="323">
        <v>4.3375500000000002</v>
      </c>
      <c r="N277" s="1"/>
      <c r="O277" s="1"/>
    </row>
    <row r="278" spans="1:15" ht="12.75" customHeight="1">
      <c r="A278" s="30">
        <v>268</v>
      </c>
      <c r="B278" s="342" t="s">
        <v>435</v>
      </c>
      <c r="C278" s="323">
        <v>46.85</v>
      </c>
      <c r="D278" s="324">
        <v>47.216666666666669</v>
      </c>
      <c r="E278" s="324">
        <v>46.13333333333334</v>
      </c>
      <c r="F278" s="324">
        <v>45.416666666666671</v>
      </c>
      <c r="G278" s="324">
        <v>44.333333333333343</v>
      </c>
      <c r="H278" s="324">
        <v>47.933333333333337</v>
      </c>
      <c r="I278" s="324">
        <v>49.016666666666666</v>
      </c>
      <c r="J278" s="324">
        <v>49.733333333333334</v>
      </c>
      <c r="K278" s="323">
        <v>48.3</v>
      </c>
      <c r="L278" s="323">
        <v>46.5</v>
      </c>
      <c r="M278" s="323">
        <v>21.82911</v>
      </c>
      <c r="N278" s="1"/>
      <c r="O278" s="1"/>
    </row>
    <row r="279" spans="1:15" ht="12.75" customHeight="1">
      <c r="A279" s="30">
        <v>269</v>
      </c>
      <c r="B279" s="342" t="s">
        <v>437</v>
      </c>
      <c r="C279" s="323">
        <v>402.45</v>
      </c>
      <c r="D279" s="324">
        <v>403.48333333333329</v>
      </c>
      <c r="E279" s="324">
        <v>399.06666666666661</v>
      </c>
      <c r="F279" s="324">
        <v>395.68333333333334</v>
      </c>
      <c r="G279" s="324">
        <v>391.26666666666665</v>
      </c>
      <c r="H279" s="324">
        <v>406.86666666666656</v>
      </c>
      <c r="I279" s="324">
        <v>411.28333333333319</v>
      </c>
      <c r="J279" s="324">
        <v>414.66666666666652</v>
      </c>
      <c r="K279" s="323">
        <v>407.9</v>
      </c>
      <c r="L279" s="323">
        <v>400.1</v>
      </c>
      <c r="M279" s="323">
        <v>3.2758400000000001</v>
      </c>
      <c r="N279" s="1"/>
      <c r="O279" s="1"/>
    </row>
    <row r="280" spans="1:15" ht="12.75" customHeight="1">
      <c r="A280" s="30">
        <v>270</v>
      </c>
      <c r="B280" s="342" t="s">
        <v>427</v>
      </c>
      <c r="C280" s="323">
        <v>1131.55</v>
      </c>
      <c r="D280" s="324">
        <v>1114.1499999999999</v>
      </c>
      <c r="E280" s="324">
        <v>1032.3999999999996</v>
      </c>
      <c r="F280" s="324">
        <v>933.24999999999977</v>
      </c>
      <c r="G280" s="324">
        <v>851.49999999999955</v>
      </c>
      <c r="H280" s="324">
        <v>1213.2999999999997</v>
      </c>
      <c r="I280" s="324">
        <v>1295.0500000000002</v>
      </c>
      <c r="J280" s="324">
        <v>1394.1999999999998</v>
      </c>
      <c r="K280" s="323">
        <v>1195.9000000000001</v>
      </c>
      <c r="L280" s="323">
        <v>1015</v>
      </c>
      <c r="M280" s="323">
        <v>3.8888099999999999</v>
      </c>
      <c r="N280" s="1"/>
      <c r="O280" s="1"/>
    </row>
    <row r="281" spans="1:15" ht="12.75" customHeight="1">
      <c r="A281" s="30">
        <v>271</v>
      </c>
      <c r="B281" s="342" t="s">
        <v>428</v>
      </c>
      <c r="C281" s="323">
        <v>283.2</v>
      </c>
      <c r="D281" s="324">
        <v>280.76666666666671</v>
      </c>
      <c r="E281" s="324">
        <v>270.03333333333342</v>
      </c>
      <c r="F281" s="324">
        <v>256.86666666666673</v>
      </c>
      <c r="G281" s="324">
        <v>246.13333333333344</v>
      </c>
      <c r="H281" s="324">
        <v>293.93333333333339</v>
      </c>
      <c r="I281" s="324">
        <v>304.66666666666663</v>
      </c>
      <c r="J281" s="324">
        <v>317.83333333333337</v>
      </c>
      <c r="K281" s="323">
        <v>291.5</v>
      </c>
      <c r="L281" s="323">
        <v>267.60000000000002</v>
      </c>
      <c r="M281" s="323">
        <v>36.853189999999998</v>
      </c>
      <c r="N281" s="1"/>
      <c r="O281" s="1"/>
    </row>
    <row r="282" spans="1:15" ht="12.75" customHeight="1">
      <c r="A282" s="30">
        <v>272</v>
      </c>
      <c r="B282" s="342" t="s">
        <v>141</v>
      </c>
      <c r="C282" s="323">
        <v>1820</v>
      </c>
      <c r="D282" s="324">
        <v>1810.05</v>
      </c>
      <c r="E282" s="324">
        <v>1792.5</v>
      </c>
      <c r="F282" s="324">
        <v>1765</v>
      </c>
      <c r="G282" s="324">
        <v>1747.45</v>
      </c>
      <c r="H282" s="324">
        <v>1837.55</v>
      </c>
      <c r="I282" s="324">
        <v>1855.0999999999997</v>
      </c>
      <c r="J282" s="324">
        <v>1882.6</v>
      </c>
      <c r="K282" s="323">
        <v>1827.6</v>
      </c>
      <c r="L282" s="323">
        <v>1782.55</v>
      </c>
      <c r="M282" s="323">
        <v>33.590069999999997</v>
      </c>
      <c r="N282" s="1"/>
      <c r="O282" s="1"/>
    </row>
    <row r="283" spans="1:15" ht="12.75" customHeight="1">
      <c r="A283" s="30">
        <v>273</v>
      </c>
      <c r="B283" s="342" t="s">
        <v>429</v>
      </c>
      <c r="C283" s="323">
        <v>584.75</v>
      </c>
      <c r="D283" s="324">
        <v>588.93333333333328</v>
      </c>
      <c r="E283" s="324">
        <v>577.36666666666656</v>
      </c>
      <c r="F283" s="324">
        <v>569.98333333333323</v>
      </c>
      <c r="G283" s="324">
        <v>558.41666666666652</v>
      </c>
      <c r="H283" s="324">
        <v>596.31666666666661</v>
      </c>
      <c r="I283" s="324">
        <v>607.88333333333344</v>
      </c>
      <c r="J283" s="324">
        <v>615.26666666666665</v>
      </c>
      <c r="K283" s="323">
        <v>600.5</v>
      </c>
      <c r="L283" s="323">
        <v>581.54999999999995</v>
      </c>
      <c r="M283" s="323">
        <v>13.614140000000001</v>
      </c>
      <c r="N283" s="1"/>
      <c r="O283" s="1"/>
    </row>
    <row r="284" spans="1:15" ht="12.75" customHeight="1">
      <c r="A284" s="30">
        <v>274</v>
      </c>
      <c r="B284" s="342" t="s">
        <v>426</v>
      </c>
      <c r="C284" s="323">
        <v>616.15</v>
      </c>
      <c r="D284" s="324">
        <v>614.38333333333333</v>
      </c>
      <c r="E284" s="324">
        <v>601.76666666666665</v>
      </c>
      <c r="F284" s="324">
        <v>587.38333333333333</v>
      </c>
      <c r="G284" s="324">
        <v>574.76666666666665</v>
      </c>
      <c r="H284" s="324">
        <v>628.76666666666665</v>
      </c>
      <c r="I284" s="324">
        <v>641.38333333333321</v>
      </c>
      <c r="J284" s="324">
        <v>655.76666666666665</v>
      </c>
      <c r="K284" s="323">
        <v>627</v>
      </c>
      <c r="L284" s="323">
        <v>600</v>
      </c>
      <c r="M284" s="323">
        <v>20.15926</v>
      </c>
      <c r="N284" s="1"/>
      <c r="O284" s="1"/>
    </row>
    <row r="285" spans="1:15" ht="12.75" customHeight="1">
      <c r="A285" s="30">
        <v>275</v>
      </c>
      <c r="B285" s="342" t="s">
        <v>430</v>
      </c>
      <c r="C285" s="323">
        <v>204.05</v>
      </c>
      <c r="D285" s="324">
        <v>205.96666666666667</v>
      </c>
      <c r="E285" s="324">
        <v>200.33333333333334</v>
      </c>
      <c r="F285" s="324">
        <v>196.61666666666667</v>
      </c>
      <c r="G285" s="324">
        <v>190.98333333333335</v>
      </c>
      <c r="H285" s="324">
        <v>209.68333333333334</v>
      </c>
      <c r="I285" s="324">
        <v>215.31666666666666</v>
      </c>
      <c r="J285" s="324">
        <v>219.03333333333333</v>
      </c>
      <c r="K285" s="323">
        <v>211.6</v>
      </c>
      <c r="L285" s="323">
        <v>202.25</v>
      </c>
      <c r="M285" s="323">
        <v>3.5579999999999998</v>
      </c>
      <c r="N285" s="1"/>
      <c r="O285" s="1"/>
    </row>
    <row r="286" spans="1:15" ht="12.75" customHeight="1">
      <c r="A286" s="30">
        <v>276</v>
      </c>
      <c r="B286" s="342" t="s">
        <v>431</v>
      </c>
      <c r="C286" s="323">
        <v>1149.6500000000001</v>
      </c>
      <c r="D286" s="324">
        <v>1146.0166666666667</v>
      </c>
      <c r="E286" s="324">
        <v>1135.6333333333332</v>
      </c>
      <c r="F286" s="324">
        <v>1121.6166666666666</v>
      </c>
      <c r="G286" s="324">
        <v>1111.2333333333331</v>
      </c>
      <c r="H286" s="324">
        <v>1160.0333333333333</v>
      </c>
      <c r="I286" s="324">
        <v>1170.416666666667</v>
      </c>
      <c r="J286" s="324">
        <v>1184.4333333333334</v>
      </c>
      <c r="K286" s="323">
        <v>1156.4000000000001</v>
      </c>
      <c r="L286" s="323">
        <v>1132</v>
      </c>
      <c r="M286" s="323">
        <v>0.19686000000000001</v>
      </c>
      <c r="N286" s="1"/>
      <c r="O286" s="1"/>
    </row>
    <row r="287" spans="1:15" ht="12.75" customHeight="1">
      <c r="A287" s="30">
        <v>277</v>
      </c>
      <c r="B287" s="342" t="s">
        <v>436</v>
      </c>
      <c r="C287" s="323">
        <v>551.35</v>
      </c>
      <c r="D287" s="324">
        <v>545.44999999999993</v>
      </c>
      <c r="E287" s="324">
        <v>530.89999999999986</v>
      </c>
      <c r="F287" s="324">
        <v>510.44999999999993</v>
      </c>
      <c r="G287" s="324">
        <v>495.89999999999986</v>
      </c>
      <c r="H287" s="324">
        <v>565.89999999999986</v>
      </c>
      <c r="I287" s="324">
        <v>580.44999999999982</v>
      </c>
      <c r="J287" s="324">
        <v>600.89999999999986</v>
      </c>
      <c r="K287" s="323">
        <v>560</v>
      </c>
      <c r="L287" s="323">
        <v>525</v>
      </c>
      <c r="M287" s="323">
        <v>5.31365</v>
      </c>
      <c r="N287" s="1"/>
      <c r="O287" s="1"/>
    </row>
    <row r="288" spans="1:15" ht="12.75" customHeight="1">
      <c r="A288" s="30">
        <v>278</v>
      </c>
      <c r="B288" s="342" t="s">
        <v>142</v>
      </c>
      <c r="C288" s="323">
        <v>71.349999999999994</v>
      </c>
      <c r="D288" s="324">
        <v>70.083333333333329</v>
      </c>
      <c r="E288" s="324">
        <v>68.36666666666666</v>
      </c>
      <c r="F288" s="324">
        <v>65.383333333333326</v>
      </c>
      <c r="G288" s="324">
        <v>63.666666666666657</v>
      </c>
      <c r="H288" s="324">
        <v>73.066666666666663</v>
      </c>
      <c r="I288" s="324">
        <v>74.783333333333331</v>
      </c>
      <c r="J288" s="324">
        <v>77.766666666666666</v>
      </c>
      <c r="K288" s="323">
        <v>71.8</v>
      </c>
      <c r="L288" s="323">
        <v>67.099999999999994</v>
      </c>
      <c r="M288" s="323">
        <v>217.14937</v>
      </c>
      <c r="N288" s="1"/>
      <c r="O288" s="1"/>
    </row>
    <row r="289" spans="1:15" ht="12.75" customHeight="1">
      <c r="A289" s="30">
        <v>279</v>
      </c>
      <c r="B289" s="342" t="s">
        <v>143</v>
      </c>
      <c r="C289" s="323">
        <v>2756.2</v>
      </c>
      <c r="D289" s="324">
        <v>2757.6166666666668</v>
      </c>
      <c r="E289" s="324">
        <v>2672.5833333333335</v>
      </c>
      <c r="F289" s="324">
        <v>2588.9666666666667</v>
      </c>
      <c r="G289" s="324">
        <v>2503.9333333333334</v>
      </c>
      <c r="H289" s="324">
        <v>2841.2333333333336</v>
      </c>
      <c r="I289" s="324">
        <v>2926.2666666666664</v>
      </c>
      <c r="J289" s="324">
        <v>3009.8833333333337</v>
      </c>
      <c r="K289" s="323">
        <v>2842.65</v>
      </c>
      <c r="L289" s="323">
        <v>2674</v>
      </c>
      <c r="M289" s="323">
        <v>7.0201700000000002</v>
      </c>
      <c r="N289" s="1"/>
      <c r="O289" s="1"/>
    </row>
    <row r="290" spans="1:15" ht="12.75" customHeight="1">
      <c r="A290" s="30">
        <v>280</v>
      </c>
      <c r="B290" s="342" t="s">
        <v>438</v>
      </c>
      <c r="C290" s="323">
        <v>365.95</v>
      </c>
      <c r="D290" s="324">
        <v>367.38333333333327</v>
      </c>
      <c r="E290" s="324">
        <v>362.61666666666656</v>
      </c>
      <c r="F290" s="324">
        <v>359.2833333333333</v>
      </c>
      <c r="G290" s="324">
        <v>354.51666666666659</v>
      </c>
      <c r="H290" s="324">
        <v>370.71666666666653</v>
      </c>
      <c r="I290" s="324">
        <v>375.48333333333329</v>
      </c>
      <c r="J290" s="324">
        <v>378.81666666666649</v>
      </c>
      <c r="K290" s="323">
        <v>372.15</v>
      </c>
      <c r="L290" s="323">
        <v>364.05</v>
      </c>
      <c r="M290" s="323">
        <v>1.0989599999999999</v>
      </c>
      <c r="N290" s="1"/>
      <c r="O290" s="1"/>
    </row>
    <row r="291" spans="1:15" ht="12.75" customHeight="1">
      <c r="A291" s="30">
        <v>281</v>
      </c>
      <c r="B291" s="342" t="s">
        <v>267</v>
      </c>
      <c r="C291" s="323">
        <v>581.04999999999995</v>
      </c>
      <c r="D291" s="324">
        <v>579.86666666666667</v>
      </c>
      <c r="E291" s="324">
        <v>574.0333333333333</v>
      </c>
      <c r="F291" s="324">
        <v>567.01666666666665</v>
      </c>
      <c r="G291" s="324">
        <v>561.18333333333328</v>
      </c>
      <c r="H291" s="324">
        <v>586.88333333333333</v>
      </c>
      <c r="I291" s="324">
        <v>592.71666666666658</v>
      </c>
      <c r="J291" s="324">
        <v>599.73333333333335</v>
      </c>
      <c r="K291" s="323">
        <v>585.70000000000005</v>
      </c>
      <c r="L291" s="323">
        <v>572.85</v>
      </c>
      <c r="M291" s="323">
        <v>21.35595</v>
      </c>
      <c r="N291" s="1"/>
      <c r="O291" s="1"/>
    </row>
    <row r="292" spans="1:15" ht="12.75" customHeight="1">
      <c r="A292" s="30">
        <v>282</v>
      </c>
      <c r="B292" s="342" t="s">
        <v>439</v>
      </c>
      <c r="C292" s="323">
        <v>10003.6</v>
      </c>
      <c r="D292" s="324">
        <v>10030.166666666666</v>
      </c>
      <c r="E292" s="324">
        <v>9861.3333333333321</v>
      </c>
      <c r="F292" s="324">
        <v>9719.0666666666657</v>
      </c>
      <c r="G292" s="324">
        <v>9550.2333333333318</v>
      </c>
      <c r="H292" s="324">
        <v>10172.433333333332</v>
      </c>
      <c r="I292" s="324">
        <v>10341.266666666665</v>
      </c>
      <c r="J292" s="324">
        <v>10483.533333333333</v>
      </c>
      <c r="K292" s="323">
        <v>10199</v>
      </c>
      <c r="L292" s="323">
        <v>9887.9</v>
      </c>
      <c r="M292" s="323">
        <v>0.14641000000000001</v>
      </c>
      <c r="N292" s="1"/>
      <c r="O292" s="1"/>
    </row>
    <row r="293" spans="1:15" ht="12.75" customHeight="1">
      <c r="A293" s="30">
        <v>283</v>
      </c>
      <c r="B293" s="342" t="s">
        <v>440</v>
      </c>
      <c r="C293" s="323">
        <v>55.2</v>
      </c>
      <c r="D293" s="324">
        <v>55.35</v>
      </c>
      <c r="E293" s="324">
        <v>54.5</v>
      </c>
      <c r="F293" s="324">
        <v>53.8</v>
      </c>
      <c r="G293" s="324">
        <v>52.949999999999996</v>
      </c>
      <c r="H293" s="324">
        <v>56.050000000000004</v>
      </c>
      <c r="I293" s="324">
        <v>56.900000000000013</v>
      </c>
      <c r="J293" s="324">
        <v>57.600000000000009</v>
      </c>
      <c r="K293" s="323">
        <v>56.2</v>
      </c>
      <c r="L293" s="323">
        <v>54.65</v>
      </c>
      <c r="M293" s="323">
        <v>31.346530000000001</v>
      </c>
      <c r="N293" s="1"/>
      <c r="O293" s="1"/>
    </row>
    <row r="294" spans="1:15" ht="12.75" customHeight="1">
      <c r="A294" s="30">
        <v>284</v>
      </c>
      <c r="B294" s="342" t="s">
        <v>144</v>
      </c>
      <c r="C294" s="323">
        <v>364.85</v>
      </c>
      <c r="D294" s="324">
        <v>365.15000000000003</v>
      </c>
      <c r="E294" s="324">
        <v>363.20000000000005</v>
      </c>
      <c r="F294" s="324">
        <v>361.55</v>
      </c>
      <c r="G294" s="324">
        <v>359.6</v>
      </c>
      <c r="H294" s="324">
        <v>366.80000000000007</v>
      </c>
      <c r="I294" s="324">
        <v>368.75</v>
      </c>
      <c r="J294" s="324">
        <v>370.40000000000009</v>
      </c>
      <c r="K294" s="323">
        <v>367.1</v>
      </c>
      <c r="L294" s="323">
        <v>363.5</v>
      </c>
      <c r="M294" s="323">
        <v>21.232669999999999</v>
      </c>
      <c r="N294" s="1"/>
      <c r="O294" s="1"/>
    </row>
    <row r="295" spans="1:15" ht="12.75" customHeight="1">
      <c r="A295" s="30">
        <v>285</v>
      </c>
      <c r="B295" s="342" t="s">
        <v>441</v>
      </c>
      <c r="C295" s="323">
        <v>3210.55</v>
      </c>
      <c r="D295" s="324">
        <v>3235.3833333333332</v>
      </c>
      <c r="E295" s="324">
        <v>3160.8166666666666</v>
      </c>
      <c r="F295" s="324">
        <v>3111.0833333333335</v>
      </c>
      <c r="G295" s="324">
        <v>3036.5166666666669</v>
      </c>
      <c r="H295" s="324">
        <v>3285.1166666666663</v>
      </c>
      <c r="I295" s="324">
        <v>3359.6833333333329</v>
      </c>
      <c r="J295" s="324">
        <v>3409.4166666666661</v>
      </c>
      <c r="K295" s="323">
        <v>3309.95</v>
      </c>
      <c r="L295" s="323">
        <v>3185.65</v>
      </c>
      <c r="M295" s="323">
        <v>3.5945800000000001</v>
      </c>
      <c r="N295" s="1"/>
      <c r="O295" s="1"/>
    </row>
    <row r="296" spans="1:15" ht="12.75" customHeight="1">
      <c r="A296" s="30">
        <v>286</v>
      </c>
      <c r="B296" s="342" t="s">
        <v>839</v>
      </c>
      <c r="C296" s="323">
        <v>1110.5999999999999</v>
      </c>
      <c r="D296" s="324">
        <v>1096.9666666666665</v>
      </c>
      <c r="E296" s="324">
        <v>1075.9333333333329</v>
      </c>
      <c r="F296" s="324">
        <v>1041.2666666666664</v>
      </c>
      <c r="G296" s="324">
        <v>1020.2333333333329</v>
      </c>
      <c r="H296" s="324">
        <v>1131.633333333333</v>
      </c>
      <c r="I296" s="324">
        <v>1152.6666666666663</v>
      </c>
      <c r="J296" s="324">
        <v>1187.333333333333</v>
      </c>
      <c r="K296" s="323">
        <v>1118</v>
      </c>
      <c r="L296" s="323">
        <v>1062.3</v>
      </c>
      <c r="M296" s="323">
        <v>10.25962</v>
      </c>
      <c r="N296" s="1"/>
      <c r="O296" s="1"/>
    </row>
    <row r="297" spans="1:15" ht="12.75" customHeight="1">
      <c r="A297" s="30">
        <v>287</v>
      </c>
      <c r="B297" s="342" t="s">
        <v>145</v>
      </c>
      <c r="C297" s="323">
        <v>1787.9</v>
      </c>
      <c r="D297" s="324">
        <v>1786.9833333333333</v>
      </c>
      <c r="E297" s="324">
        <v>1769.3666666666668</v>
      </c>
      <c r="F297" s="324">
        <v>1750.8333333333335</v>
      </c>
      <c r="G297" s="324">
        <v>1733.2166666666669</v>
      </c>
      <c r="H297" s="324">
        <v>1805.5166666666667</v>
      </c>
      <c r="I297" s="324">
        <v>1823.133333333333</v>
      </c>
      <c r="J297" s="324">
        <v>1841.6666666666665</v>
      </c>
      <c r="K297" s="323">
        <v>1804.6</v>
      </c>
      <c r="L297" s="323">
        <v>1768.45</v>
      </c>
      <c r="M297" s="323">
        <v>33.830359999999999</v>
      </c>
      <c r="N297" s="1"/>
      <c r="O297" s="1"/>
    </row>
    <row r="298" spans="1:15" ht="12.75" customHeight="1">
      <c r="A298" s="30">
        <v>288</v>
      </c>
      <c r="B298" s="342" t="s">
        <v>146</v>
      </c>
      <c r="C298" s="323">
        <v>6113.85</v>
      </c>
      <c r="D298" s="324">
        <v>6114.2833333333328</v>
      </c>
      <c r="E298" s="324">
        <v>6029.5666666666657</v>
      </c>
      <c r="F298" s="324">
        <v>5945.2833333333328</v>
      </c>
      <c r="G298" s="324">
        <v>5860.5666666666657</v>
      </c>
      <c r="H298" s="324">
        <v>6198.5666666666657</v>
      </c>
      <c r="I298" s="324">
        <v>6283.2833333333328</v>
      </c>
      <c r="J298" s="324">
        <v>6367.5666666666657</v>
      </c>
      <c r="K298" s="323">
        <v>6199</v>
      </c>
      <c r="L298" s="323">
        <v>6030</v>
      </c>
      <c r="M298" s="323">
        <v>6.5102200000000003</v>
      </c>
      <c r="N298" s="1"/>
      <c r="O298" s="1"/>
    </row>
    <row r="299" spans="1:15" ht="12.75" customHeight="1">
      <c r="A299" s="30">
        <v>289</v>
      </c>
      <c r="B299" s="342" t="s">
        <v>147</v>
      </c>
      <c r="C299" s="323">
        <v>4732.8500000000004</v>
      </c>
      <c r="D299" s="324">
        <v>4757.2833333333338</v>
      </c>
      <c r="E299" s="324">
        <v>4690.5666666666675</v>
      </c>
      <c r="F299" s="324">
        <v>4648.2833333333338</v>
      </c>
      <c r="G299" s="324">
        <v>4581.5666666666675</v>
      </c>
      <c r="H299" s="324">
        <v>4799.5666666666675</v>
      </c>
      <c r="I299" s="324">
        <v>4866.2833333333328</v>
      </c>
      <c r="J299" s="324">
        <v>4908.5666666666675</v>
      </c>
      <c r="K299" s="323">
        <v>4824</v>
      </c>
      <c r="L299" s="323">
        <v>4715</v>
      </c>
      <c r="M299" s="323">
        <v>3.7247400000000002</v>
      </c>
      <c r="N299" s="1"/>
      <c r="O299" s="1"/>
    </row>
    <row r="300" spans="1:15" ht="12.75" customHeight="1">
      <c r="A300" s="30">
        <v>290</v>
      </c>
      <c r="B300" s="342" t="s">
        <v>148</v>
      </c>
      <c r="C300" s="323">
        <v>765.35</v>
      </c>
      <c r="D300" s="324">
        <v>762.48333333333323</v>
      </c>
      <c r="E300" s="324">
        <v>753.86666666666645</v>
      </c>
      <c r="F300" s="324">
        <v>742.38333333333321</v>
      </c>
      <c r="G300" s="324">
        <v>733.76666666666642</v>
      </c>
      <c r="H300" s="324">
        <v>773.96666666666647</v>
      </c>
      <c r="I300" s="324">
        <v>782.58333333333326</v>
      </c>
      <c r="J300" s="324">
        <v>794.06666666666649</v>
      </c>
      <c r="K300" s="323">
        <v>771.1</v>
      </c>
      <c r="L300" s="323">
        <v>751</v>
      </c>
      <c r="M300" s="323">
        <v>14.88416</v>
      </c>
      <c r="N300" s="1"/>
      <c r="O300" s="1"/>
    </row>
    <row r="301" spans="1:15" ht="12.75" customHeight="1">
      <c r="A301" s="30">
        <v>291</v>
      </c>
      <c r="B301" s="342" t="s">
        <v>442</v>
      </c>
      <c r="C301" s="323">
        <v>2414.4</v>
      </c>
      <c r="D301" s="324">
        <v>2432.8666666666668</v>
      </c>
      <c r="E301" s="324">
        <v>2385.9333333333334</v>
      </c>
      <c r="F301" s="324">
        <v>2357.4666666666667</v>
      </c>
      <c r="G301" s="324">
        <v>2310.5333333333333</v>
      </c>
      <c r="H301" s="324">
        <v>2461.3333333333335</v>
      </c>
      <c r="I301" s="324">
        <v>2508.2666666666669</v>
      </c>
      <c r="J301" s="324">
        <v>2536.7333333333336</v>
      </c>
      <c r="K301" s="323">
        <v>2479.8000000000002</v>
      </c>
      <c r="L301" s="323">
        <v>2404.4</v>
      </c>
      <c r="M301" s="323">
        <v>0.67127000000000003</v>
      </c>
      <c r="N301" s="1"/>
      <c r="O301" s="1"/>
    </row>
    <row r="302" spans="1:15" ht="12.75" customHeight="1">
      <c r="A302" s="30">
        <v>292</v>
      </c>
      <c r="B302" s="342" t="s">
        <v>840</v>
      </c>
      <c r="C302" s="323">
        <v>424.1</v>
      </c>
      <c r="D302" s="324">
        <v>425.61666666666662</v>
      </c>
      <c r="E302" s="324">
        <v>419.23333333333323</v>
      </c>
      <c r="F302" s="324">
        <v>414.36666666666662</v>
      </c>
      <c r="G302" s="324">
        <v>407.98333333333323</v>
      </c>
      <c r="H302" s="324">
        <v>430.48333333333323</v>
      </c>
      <c r="I302" s="324">
        <v>436.86666666666656</v>
      </c>
      <c r="J302" s="324">
        <v>441.73333333333323</v>
      </c>
      <c r="K302" s="323">
        <v>432</v>
      </c>
      <c r="L302" s="323">
        <v>420.75</v>
      </c>
      <c r="M302" s="323">
        <v>6.4636199999999997</v>
      </c>
      <c r="N302" s="1"/>
      <c r="O302" s="1"/>
    </row>
    <row r="303" spans="1:15" ht="12.75" customHeight="1">
      <c r="A303" s="30">
        <v>293</v>
      </c>
      <c r="B303" s="342" t="s">
        <v>149</v>
      </c>
      <c r="C303" s="323">
        <v>794.4</v>
      </c>
      <c r="D303" s="324">
        <v>790.43333333333339</v>
      </c>
      <c r="E303" s="324">
        <v>780.96666666666681</v>
      </c>
      <c r="F303" s="324">
        <v>767.53333333333342</v>
      </c>
      <c r="G303" s="324">
        <v>758.06666666666683</v>
      </c>
      <c r="H303" s="324">
        <v>803.86666666666679</v>
      </c>
      <c r="I303" s="324">
        <v>813.33333333333348</v>
      </c>
      <c r="J303" s="324">
        <v>826.76666666666677</v>
      </c>
      <c r="K303" s="323">
        <v>799.9</v>
      </c>
      <c r="L303" s="323">
        <v>777</v>
      </c>
      <c r="M303" s="323">
        <v>37.87641</v>
      </c>
      <c r="N303" s="1"/>
      <c r="O303" s="1"/>
    </row>
    <row r="304" spans="1:15" ht="12.75" customHeight="1">
      <c r="A304" s="30">
        <v>294</v>
      </c>
      <c r="B304" s="342" t="s">
        <v>150</v>
      </c>
      <c r="C304" s="323">
        <v>158</v>
      </c>
      <c r="D304" s="324">
        <v>157.01666666666665</v>
      </c>
      <c r="E304" s="324">
        <v>155.33333333333331</v>
      </c>
      <c r="F304" s="324">
        <v>152.66666666666666</v>
      </c>
      <c r="G304" s="324">
        <v>150.98333333333332</v>
      </c>
      <c r="H304" s="324">
        <v>159.68333333333331</v>
      </c>
      <c r="I304" s="324">
        <v>161.36666666666665</v>
      </c>
      <c r="J304" s="324">
        <v>164.0333333333333</v>
      </c>
      <c r="K304" s="323">
        <v>158.69999999999999</v>
      </c>
      <c r="L304" s="323">
        <v>154.35</v>
      </c>
      <c r="M304" s="323">
        <v>50.042700000000004</v>
      </c>
      <c r="N304" s="1"/>
      <c r="O304" s="1"/>
    </row>
    <row r="305" spans="1:15" ht="12.75" customHeight="1">
      <c r="A305" s="30">
        <v>295</v>
      </c>
      <c r="B305" s="342" t="s">
        <v>316</v>
      </c>
      <c r="C305" s="323">
        <v>17.850000000000001</v>
      </c>
      <c r="D305" s="324">
        <v>17.883333333333336</v>
      </c>
      <c r="E305" s="324">
        <v>17.716666666666672</v>
      </c>
      <c r="F305" s="324">
        <v>17.583333333333336</v>
      </c>
      <c r="G305" s="324">
        <v>17.416666666666671</v>
      </c>
      <c r="H305" s="324">
        <v>18.016666666666673</v>
      </c>
      <c r="I305" s="324">
        <v>18.183333333333337</v>
      </c>
      <c r="J305" s="324">
        <v>18.316666666666674</v>
      </c>
      <c r="K305" s="323">
        <v>18.05</v>
      </c>
      <c r="L305" s="323">
        <v>17.75</v>
      </c>
      <c r="M305" s="323">
        <v>25.54832</v>
      </c>
      <c r="N305" s="1"/>
      <c r="O305" s="1"/>
    </row>
    <row r="306" spans="1:15" ht="12.75" customHeight="1">
      <c r="A306" s="30">
        <v>296</v>
      </c>
      <c r="B306" s="342" t="s">
        <v>445</v>
      </c>
      <c r="C306" s="323">
        <v>179.8</v>
      </c>
      <c r="D306" s="324">
        <v>182.11666666666667</v>
      </c>
      <c r="E306" s="324">
        <v>175.68333333333334</v>
      </c>
      <c r="F306" s="324">
        <v>171.56666666666666</v>
      </c>
      <c r="G306" s="324">
        <v>165.13333333333333</v>
      </c>
      <c r="H306" s="324">
        <v>186.23333333333335</v>
      </c>
      <c r="I306" s="324">
        <v>192.66666666666669</v>
      </c>
      <c r="J306" s="324">
        <v>196.78333333333336</v>
      </c>
      <c r="K306" s="323">
        <v>188.55</v>
      </c>
      <c r="L306" s="323">
        <v>178</v>
      </c>
      <c r="M306" s="323">
        <v>5.2312000000000003</v>
      </c>
      <c r="N306" s="1"/>
      <c r="O306" s="1"/>
    </row>
    <row r="307" spans="1:15" ht="12.75" customHeight="1">
      <c r="A307" s="30">
        <v>297</v>
      </c>
      <c r="B307" s="342" t="s">
        <v>447</v>
      </c>
      <c r="C307" s="323">
        <v>454.7</v>
      </c>
      <c r="D307" s="324">
        <v>453.95</v>
      </c>
      <c r="E307" s="324">
        <v>448.9</v>
      </c>
      <c r="F307" s="324">
        <v>443.09999999999997</v>
      </c>
      <c r="G307" s="324">
        <v>438.04999999999995</v>
      </c>
      <c r="H307" s="324">
        <v>459.75</v>
      </c>
      <c r="I307" s="324">
        <v>464.80000000000007</v>
      </c>
      <c r="J307" s="324">
        <v>470.6</v>
      </c>
      <c r="K307" s="323">
        <v>459</v>
      </c>
      <c r="L307" s="323">
        <v>448.15</v>
      </c>
      <c r="M307" s="323">
        <v>0.59992999999999996</v>
      </c>
      <c r="N307" s="1"/>
      <c r="O307" s="1"/>
    </row>
    <row r="308" spans="1:15" ht="12.75" customHeight="1">
      <c r="A308" s="30">
        <v>298</v>
      </c>
      <c r="B308" s="342" t="s">
        <v>151</v>
      </c>
      <c r="C308" s="323">
        <v>118.2</v>
      </c>
      <c r="D308" s="324">
        <v>118.86666666666667</v>
      </c>
      <c r="E308" s="324">
        <v>117.23333333333335</v>
      </c>
      <c r="F308" s="324">
        <v>116.26666666666668</v>
      </c>
      <c r="G308" s="324">
        <v>114.63333333333335</v>
      </c>
      <c r="H308" s="324">
        <v>119.83333333333334</v>
      </c>
      <c r="I308" s="324">
        <v>121.46666666666667</v>
      </c>
      <c r="J308" s="324">
        <v>122.43333333333334</v>
      </c>
      <c r="K308" s="323">
        <v>120.5</v>
      </c>
      <c r="L308" s="323">
        <v>117.9</v>
      </c>
      <c r="M308" s="323">
        <v>62.516060000000003</v>
      </c>
      <c r="N308" s="1"/>
      <c r="O308" s="1"/>
    </row>
    <row r="309" spans="1:15" ht="12.75" customHeight="1">
      <c r="A309" s="30">
        <v>299</v>
      </c>
      <c r="B309" s="342" t="s">
        <v>152</v>
      </c>
      <c r="C309" s="323">
        <v>524.1</v>
      </c>
      <c r="D309" s="324">
        <v>525.86666666666667</v>
      </c>
      <c r="E309" s="324">
        <v>516.73333333333335</v>
      </c>
      <c r="F309" s="324">
        <v>509.36666666666667</v>
      </c>
      <c r="G309" s="324">
        <v>500.23333333333335</v>
      </c>
      <c r="H309" s="324">
        <v>533.23333333333335</v>
      </c>
      <c r="I309" s="324">
        <v>542.36666666666679</v>
      </c>
      <c r="J309" s="324">
        <v>549.73333333333335</v>
      </c>
      <c r="K309" s="323">
        <v>535</v>
      </c>
      <c r="L309" s="323">
        <v>518.5</v>
      </c>
      <c r="M309" s="323">
        <v>20.709810000000001</v>
      </c>
      <c r="N309" s="1"/>
      <c r="O309" s="1"/>
    </row>
    <row r="310" spans="1:15" ht="12.75" customHeight="1">
      <c r="A310" s="30">
        <v>300</v>
      </c>
      <c r="B310" s="342" t="s">
        <v>153</v>
      </c>
      <c r="C310" s="323">
        <v>7693</v>
      </c>
      <c r="D310" s="324">
        <v>7654.9833333333336</v>
      </c>
      <c r="E310" s="324">
        <v>7568.0166666666673</v>
      </c>
      <c r="F310" s="324">
        <v>7443.0333333333338</v>
      </c>
      <c r="G310" s="324">
        <v>7356.0666666666675</v>
      </c>
      <c r="H310" s="324">
        <v>7779.9666666666672</v>
      </c>
      <c r="I310" s="324">
        <v>7866.9333333333343</v>
      </c>
      <c r="J310" s="324">
        <v>7991.916666666667</v>
      </c>
      <c r="K310" s="323">
        <v>7741.95</v>
      </c>
      <c r="L310" s="323">
        <v>7530</v>
      </c>
      <c r="M310" s="323">
        <v>11.332710000000001</v>
      </c>
      <c r="N310" s="1"/>
      <c r="O310" s="1"/>
    </row>
    <row r="311" spans="1:15" ht="12.75" customHeight="1">
      <c r="A311" s="30">
        <v>301</v>
      </c>
      <c r="B311" s="342" t="s">
        <v>841</v>
      </c>
      <c r="C311" s="323">
        <v>3062.45</v>
      </c>
      <c r="D311" s="324">
        <v>3057.4833333333336</v>
      </c>
      <c r="E311" s="324">
        <v>2974.9666666666672</v>
      </c>
      <c r="F311" s="324">
        <v>2887.4833333333336</v>
      </c>
      <c r="G311" s="324">
        <v>2804.9666666666672</v>
      </c>
      <c r="H311" s="324">
        <v>3144.9666666666672</v>
      </c>
      <c r="I311" s="324">
        <v>3227.4833333333336</v>
      </c>
      <c r="J311" s="324">
        <v>3314.9666666666672</v>
      </c>
      <c r="K311" s="323">
        <v>3140</v>
      </c>
      <c r="L311" s="323">
        <v>2970</v>
      </c>
      <c r="M311" s="323">
        <v>5.2804599999999997</v>
      </c>
      <c r="N311" s="1"/>
      <c r="O311" s="1"/>
    </row>
    <row r="312" spans="1:15" ht="12.75" customHeight="1">
      <c r="A312" s="30">
        <v>302</v>
      </c>
      <c r="B312" s="342" t="s">
        <v>449</v>
      </c>
      <c r="C312" s="323">
        <v>334.6</v>
      </c>
      <c r="D312" s="324">
        <v>339.86666666666667</v>
      </c>
      <c r="E312" s="324">
        <v>325.73333333333335</v>
      </c>
      <c r="F312" s="324">
        <v>316.86666666666667</v>
      </c>
      <c r="G312" s="324">
        <v>302.73333333333335</v>
      </c>
      <c r="H312" s="324">
        <v>348.73333333333335</v>
      </c>
      <c r="I312" s="324">
        <v>362.86666666666667</v>
      </c>
      <c r="J312" s="324">
        <v>371.73333333333335</v>
      </c>
      <c r="K312" s="323">
        <v>354</v>
      </c>
      <c r="L312" s="323">
        <v>331</v>
      </c>
      <c r="M312" s="323">
        <v>88.769760000000005</v>
      </c>
      <c r="N312" s="1"/>
      <c r="O312" s="1"/>
    </row>
    <row r="313" spans="1:15" ht="12.75" customHeight="1">
      <c r="A313" s="30">
        <v>303</v>
      </c>
      <c r="B313" s="342" t="s">
        <v>450</v>
      </c>
      <c r="C313" s="323">
        <v>254.7</v>
      </c>
      <c r="D313" s="324">
        <v>255.9</v>
      </c>
      <c r="E313" s="324">
        <v>252.8</v>
      </c>
      <c r="F313" s="324">
        <v>250.9</v>
      </c>
      <c r="G313" s="324">
        <v>247.8</v>
      </c>
      <c r="H313" s="324">
        <v>257.8</v>
      </c>
      <c r="I313" s="324">
        <v>260.89999999999998</v>
      </c>
      <c r="J313" s="324">
        <v>262.8</v>
      </c>
      <c r="K313" s="323">
        <v>259</v>
      </c>
      <c r="L313" s="323">
        <v>254</v>
      </c>
      <c r="M313" s="323">
        <v>2.6037499999999998</v>
      </c>
      <c r="N313" s="1"/>
      <c r="O313" s="1"/>
    </row>
    <row r="314" spans="1:15" ht="12.75" customHeight="1">
      <c r="A314" s="30">
        <v>304</v>
      </c>
      <c r="B314" s="342" t="s">
        <v>154</v>
      </c>
      <c r="C314" s="323">
        <v>919.55</v>
      </c>
      <c r="D314" s="324">
        <v>909.1</v>
      </c>
      <c r="E314" s="324">
        <v>896.2</v>
      </c>
      <c r="F314" s="324">
        <v>872.85</v>
      </c>
      <c r="G314" s="324">
        <v>859.95</v>
      </c>
      <c r="H314" s="324">
        <v>932.45</v>
      </c>
      <c r="I314" s="324">
        <v>945.34999999999991</v>
      </c>
      <c r="J314" s="324">
        <v>968.7</v>
      </c>
      <c r="K314" s="323">
        <v>922</v>
      </c>
      <c r="L314" s="323">
        <v>885.75</v>
      </c>
      <c r="M314" s="323">
        <v>38.988480000000003</v>
      </c>
      <c r="N314" s="1"/>
      <c r="O314" s="1"/>
    </row>
    <row r="315" spans="1:15" ht="12.75" customHeight="1">
      <c r="A315" s="30">
        <v>305</v>
      </c>
      <c r="B315" s="342" t="s">
        <v>455</v>
      </c>
      <c r="C315" s="323">
        <v>1426.65</v>
      </c>
      <c r="D315" s="324">
        <v>1423.0500000000002</v>
      </c>
      <c r="E315" s="324">
        <v>1412.1500000000003</v>
      </c>
      <c r="F315" s="324">
        <v>1397.65</v>
      </c>
      <c r="G315" s="324">
        <v>1386.7500000000002</v>
      </c>
      <c r="H315" s="324">
        <v>1437.5500000000004</v>
      </c>
      <c r="I315" s="324">
        <v>1448.45</v>
      </c>
      <c r="J315" s="324">
        <v>1462.9500000000005</v>
      </c>
      <c r="K315" s="323">
        <v>1433.95</v>
      </c>
      <c r="L315" s="323">
        <v>1408.55</v>
      </c>
      <c r="M315" s="323">
        <v>5.4952199999999998</v>
      </c>
      <c r="N315" s="1"/>
      <c r="O315" s="1"/>
    </row>
    <row r="316" spans="1:15" ht="12.75" customHeight="1">
      <c r="A316" s="30">
        <v>306</v>
      </c>
      <c r="B316" s="342" t="s">
        <v>155</v>
      </c>
      <c r="C316" s="323">
        <v>1996.35</v>
      </c>
      <c r="D316" s="324">
        <v>2011.6333333333332</v>
      </c>
      <c r="E316" s="324">
        <v>1969.3166666666666</v>
      </c>
      <c r="F316" s="324">
        <v>1942.2833333333333</v>
      </c>
      <c r="G316" s="324">
        <v>1899.9666666666667</v>
      </c>
      <c r="H316" s="324">
        <v>2038.6666666666665</v>
      </c>
      <c r="I316" s="324">
        <v>2080.9833333333331</v>
      </c>
      <c r="J316" s="324">
        <v>2108.0166666666664</v>
      </c>
      <c r="K316" s="323">
        <v>2053.9499999999998</v>
      </c>
      <c r="L316" s="323">
        <v>1984.6</v>
      </c>
      <c r="M316" s="323">
        <v>2.8161100000000001</v>
      </c>
      <c r="N316" s="1"/>
      <c r="O316" s="1"/>
    </row>
    <row r="317" spans="1:15" ht="12.75" customHeight="1">
      <c r="A317" s="30">
        <v>307</v>
      </c>
      <c r="B317" s="342" t="s">
        <v>156</v>
      </c>
      <c r="C317" s="323">
        <v>805.1</v>
      </c>
      <c r="D317" s="324">
        <v>802.26666666666677</v>
      </c>
      <c r="E317" s="324">
        <v>790.03333333333353</v>
      </c>
      <c r="F317" s="324">
        <v>774.96666666666681</v>
      </c>
      <c r="G317" s="324">
        <v>762.73333333333358</v>
      </c>
      <c r="H317" s="324">
        <v>817.33333333333348</v>
      </c>
      <c r="I317" s="324">
        <v>829.56666666666683</v>
      </c>
      <c r="J317" s="324">
        <v>844.63333333333344</v>
      </c>
      <c r="K317" s="323">
        <v>814.5</v>
      </c>
      <c r="L317" s="323">
        <v>787.2</v>
      </c>
      <c r="M317" s="323">
        <v>9.90944</v>
      </c>
      <c r="N317" s="1"/>
      <c r="O317" s="1"/>
    </row>
    <row r="318" spans="1:15" ht="12.75" customHeight="1">
      <c r="A318" s="30">
        <v>308</v>
      </c>
      <c r="B318" s="342" t="s">
        <v>157</v>
      </c>
      <c r="C318" s="323">
        <v>768.55</v>
      </c>
      <c r="D318" s="324">
        <v>772.78333333333342</v>
      </c>
      <c r="E318" s="324">
        <v>762.71666666666681</v>
      </c>
      <c r="F318" s="324">
        <v>756.88333333333344</v>
      </c>
      <c r="G318" s="324">
        <v>746.81666666666683</v>
      </c>
      <c r="H318" s="324">
        <v>778.61666666666679</v>
      </c>
      <c r="I318" s="324">
        <v>788.68333333333339</v>
      </c>
      <c r="J318" s="324">
        <v>794.51666666666677</v>
      </c>
      <c r="K318" s="323">
        <v>782.85</v>
      </c>
      <c r="L318" s="323">
        <v>766.95</v>
      </c>
      <c r="M318" s="323">
        <v>5.1835500000000003</v>
      </c>
      <c r="N318" s="1"/>
      <c r="O318" s="1"/>
    </row>
    <row r="319" spans="1:15" ht="12.75" customHeight="1">
      <c r="A319" s="30">
        <v>309</v>
      </c>
      <c r="B319" s="342" t="s">
        <v>446</v>
      </c>
      <c r="C319" s="323">
        <v>212.35</v>
      </c>
      <c r="D319" s="324">
        <v>213.4</v>
      </c>
      <c r="E319" s="324">
        <v>209.45000000000002</v>
      </c>
      <c r="F319" s="324">
        <v>206.55</v>
      </c>
      <c r="G319" s="324">
        <v>202.60000000000002</v>
      </c>
      <c r="H319" s="324">
        <v>216.3</v>
      </c>
      <c r="I319" s="324">
        <v>220.25</v>
      </c>
      <c r="J319" s="324">
        <v>223.15</v>
      </c>
      <c r="K319" s="323">
        <v>217.35</v>
      </c>
      <c r="L319" s="323">
        <v>210.5</v>
      </c>
      <c r="M319" s="323">
        <v>3.95635</v>
      </c>
      <c r="N319" s="1"/>
      <c r="O319" s="1"/>
    </row>
    <row r="320" spans="1:15" ht="12.75" customHeight="1">
      <c r="A320" s="30">
        <v>310</v>
      </c>
      <c r="B320" s="342" t="s">
        <v>453</v>
      </c>
      <c r="C320" s="323">
        <v>168.75</v>
      </c>
      <c r="D320" s="324">
        <v>169.75</v>
      </c>
      <c r="E320" s="324">
        <v>167</v>
      </c>
      <c r="F320" s="324">
        <v>165.25</v>
      </c>
      <c r="G320" s="324">
        <v>162.5</v>
      </c>
      <c r="H320" s="324">
        <v>171.5</v>
      </c>
      <c r="I320" s="324">
        <v>174.25</v>
      </c>
      <c r="J320" s="324">
        <v>176</v>
      </c>
      <c r="K320" s="323">
        <v>172.5</v>
      </c>
      <c r="L320" s="323">
        <v>168</v>
      </c>
      <c r="M320" s="323">
        <v>4.0033899999999996</v>
      </c>
      <c r="N320" s="1"/>
      <c r="O320" s="1"/>
    </row>
    <row r="321" spans="1:15" ht="12.75" customHeight="1">
      <c r="A321" s="30">
        <v>311</v>
      </c>
      <c r="B321" s="342" t="s">
        <v>451</v>
      </c>
      <c r="C321" s="323">
        <v>199.15</v>
      </c>
      <c r="D321" s="324">
        <v>200.54999999999998</v>
      </c>
      <c r="E321" s="324">
        <v>196.69999999999996</v>
      </c>
      <c r="F321" s="324">
        <v>194.24999999999997</v>
      </c>
      <c r="G321" s="324">
        <v>190.39999999999995</v>
      </c>
      <c r="H321" s="324">
        <v>202.99999999999997</v>
      </c>
      <c r="I321" s="324">
        <v>206.85</v>
      </c>
      <c r="J321" s="324">
        <v>209.29999999999998</v>
      </c>
      <c r="K321" s="323">
        <v>204.4</v>
      </c>
      <c r="L321" s="323">
        <v>198.1</v>
      </c>
      <c r="M321" s="323">
        <v>9.6824200000000005</v>
      </c>
      <c r="N321" s="1"/>
      <c r="O321" s="1"/>
    </row>
    <row r="322" spans="1:15" ht="12.75" customHeight="1">
      <c r="A322" s="30">
        <v>312</v>
      </c>
      <c r="B322" s="342" t="s">
        <v>452</v>
      </c>
      <c r="C322" s="323">
        <v>1031.95</v>
      </c>
      <c r="D322" s="324">
        <v>1045.3499999999999</v>
      </c>
      <c r="E322" s="324">
        <v>998.69999999999982</v>
      </c>
      <c r="F322" s="324">
        <v>965.44999999999993</v>
      </c>
      <c r="G322" s="324">
        <v>918.79999999999984</v>
      </c>
      <c r="H322" s="324">
        <v>1078.5999999999999</v>
      </c>
      <c r="I322" s="324">
        <v>1125.25</v>
      </c>
      <c r="J322" s="324">
        <v>1158.4999999999998</v>
      </c>
      <c r="K322" s="323">
        <v>1092</v>
      </c>
      <c r="L322" s="323">
        <v>1012.1</v>
      </c>
      <c r="M322" s="323">
        <v>13.776590000000001</v>
      </c>
      <c r="N322" s="1"/>
      <c r="O322" s="1"/>
    </row>
    <row r="323" spans="1:15" ht="12.75" customHeight="1">
      <c r="A323" s="30">
        <v>313</v>
      </c>
      <c r="B323" s="342" t="s">
        <v>158</v>
      </c>
      <c r="C323" s="323">
        <v>3986.85</v>
      </c>
      <c r="D323" s="324">
        <v>4012.0666666666671</v>
      </c>
      <c r="E323" s="324">
        <v>3945.1333333333341</v>
      </c>
      <c r="F323" s="324">
        <v>3903.416666666667</v>
      </c>
      <c r="G323" s="324">
        <v>3836.483333333334</v>
      </c>
      <c r="H323" s="324">
        <v>4053.7833333333342</v>
      </c>
      <c r="I323" s="324">
        <v>4120.7166666666672</v>
      </c>
      <c r="J323" s="324">
        <v>4162.4333333333343</v>
      </c>
      <c r="K323" s="323">
        <v>4079</v>
      </c>
      <c r="L323" s="323">
        <v>3970.35</v>
      </c>
      <c r="M323" s="323">
        <v>6.8128000000000002</v>
      </c>
      <c r="N323" s="1"/>
      <c r="O323" s="1"/>
    </row>
    <row r="324" spans="1:15" ht="12.75" customHeight="1">
      <c r="A324" s="30">
        <v>314</v>
      </c>
      <c r="B324" s="342" t="s">
        <v>443</v>
      </c>
      <c r="C324" s="323">
        <v>47.45</v>
      </c>
      <c r="D324" s="324">
        <v>47.633333333333326</v>
      </c>
      <c r="E324" s="324">
        <v>47.116666666666653</v>
      </c>
      <c r="F324" s="324">
        <v>46.783333333333324</v>
      </c>
      <c r="G324" s="324">
        <v>46.266666666666652</v>
      </c>
      <c r="H324" s="324">
        <v>47.966666666666654</v>
      </c>
      <c r="I324" s="324">
        <v>48.483333333333334</v>
      </c>
      <c r="J324" s="324">
        <v>48.816666666666656</v>
      </c>
      <c r="K324" s="323">
        <v>48.15</v>
      </c>
      <c r="L324" s="323">
        <v>47.3</v>
      </c>
      <c r="M324" s="323">
        <v>16.529620000000001</v>
      </c>
      <c r="N324" s="1"/>
      <c r="O324" s="1"/>
    </row>
    <row r="325" spans="1:15" ht="12.75" customHeight="1">
      <c r="A325" s="30">
        <v>315</v>
      </c>
      <c r="B325" s="342" t="s">
        <v>444</v>
      </c>
      <c r="C325" s="323">
        <v>173.55</v>
      </c>
      <c r="D325" s="324">
        <v>173.86666666666667</v>
      </c>
      <c r="E325" s="324">
        <v>172.48333333333335</v>
      </c>
      <c r="F325" s="324">
        <v>171.41666666666669</v>
      </c>
      <c r="G325" s="324">
        <v>170.03333333333336</v>
      </c>
      <c r="H325" s="324">
        <v>174.93333333333334</v>
      </c>
      <c r="I325" s="324">
        <v>176.31666666666666</v>
      </c>
      <c r="J325" s="324">
        <v>177.38333333333333</v>
      </c>
      <c r="K325" s="323">
        <v>175.25</v>
      </c>
      <c r="L325" s="323">
        <v>172.8</v>
      </c>
      <c r="M325" s="323">
        <v>2.6388500000000001</v>
      </c>
      <c r="N325" s="1"/>
      <c r="O325" s="1"/>
    </row>
    <row r="326" spans="1:15" ht="12.75" customHeight="1">
      <c r="A326" s="30">
        <v>316</v>
      </c>
      <c r="B326" s="342" t="s">
        <v>454</v>
      </c>
      <c r="C326" s="323">
        <v>892.25</v>
      </c>
      <c r="D326" s="324">
        <v>886.55000000000007</v>
      </c>
      <c r="E326" s="324">
        <v>844.10000000000014</v>
      </c>
      <c r="F326" s="324">
        <v>795.95</v>
      </c>
      <c r="G326" s="324">
        <v>753.50000000000011</v>
      </c>
      <c r="H326" s="324">
        <v>934.70000000000016</v>
      </c>
      <c r="I326" s="324">
        <v>977.1500000000002</v>
      </c>
      <c r="J326" s="324">
        <v>1025.3000000000002</v>
      </c>
      <c r="K326" s="323">
        <v>929</v>
      </c>
      <c r="L326" s="323">
        <v>838.4</v>
      </c>
      <c r="M326" s="323">
        <v>4.3847800000000001</v>
      </c>
      <c r="N326" s="1"/>
      <c r="O326" s="1"/>
    </row>
    <row r="327" spans="1:15" ht="12.75" customHeight="1">
      <c r="A327" s="30">
        <v>317</v>
      </c>
      <c r="B327" s="342" t="s">
        <v>160</v>
      </c>
      <c r="C327" s="323">
        <v>3106.9</v>
      </c>
      <c r="D327" s="324">
        <v>3127.2666666666664</v>
      </c>
      <c r="E327" s="324">
        <v>3077.583333333333</v>
      </c>
      <c r="F327" s="324">
        <v>3048.2666666666664</v>
      </c>
      <c r="G327" s="324">
        <v>2998.583333333333</v>
      </c>
      <c r="H327" s="324">
        <v>3156.583333333333</v>
      </c>
      <c r="I327" s="324">
        <v>3206.2666666666664</v>
      </c>
      <c r="J327" s="324">
        <v>3235.583333333333</v>
      </c>
      <c r="K327" s="323">
        <v>3176.95</v>
      </c>
      <c r="L327" s="323">
        <v>3097.95</v>
      </c>
      <c r="M327" s="323">
        <v>6.4332099999999999</v>
      </c>
      <c r="N327" s="1"/>
      <c r="O327" s="1"/>
    </row>
    <row r="328" spans="1:15" ht="12.75" customHeight="1">
      <c r="A328" s="30">
        <v>318</v>
      </c>
      <c r="B328" s="342" t="s">
        <v>161</v>
      </c>
      <c r="C328" s="323">
        <v>68957.8</v>
      </c>
      <c r="D328" s="324">
        <v>69115.633333333331</v>
      </c>
      <c r="E328" s="324">
        <v>68342.266666666663</v>
      </c>
      <c r="F328" s="324">
        <v>67726.733333333337</v>
      </c>
      <c r="G328" s="324">
        <v>66953.366666666669</v>
      </c>
      <c r="H328" s="324">
        <v>69731.166666666657</v>
      </c>
      <c r="I328" s="324">
        <v>70504.533333333326</v>
      </c>
      <c r="J328" s="324">
        <v>71120.066666666651</v>
      </c>
      <c r="K328" s="323">
        <v>69889</v>
      </c>
      <c r="L328" s="323">
        <v>68500.100000000006</v>
      </c>
      <c r="M328" s="323">
        <v>0.14904999999999999</v>
      </c>
      <c r="N328" s="1"/>
      <c r="O328" s="1"/>
    </row>
    <row r="329" spans="1:15" ht="12.75" customHeight="1">
      <c r="A329" s="30">
        <v>319</v>
      </c>
      <c r="B329" s="342" t="s">
        <v>448</v>
      </c>
      <c r="C329" s="323">
        <v>41.2</v>
      </c>
      <c r="D329" s="324">
        <v>41.550000000000004</v>
      </c>
      <c r="E329" s="324">
        <v>40.250000000000007</v>
      </c>
      <c r="F329" s="324">
        <v>39.300000000000004</v>
      </c>
      <c r="G329" s="324">
        <v>38.000000000000007</v>
      </c>
      <c r="H329" s="324">
        <v>42.500000000000007</v>
      </c>
      <c r="I329" s="324">
        <v>43.800000000000004</v>
      </c>
      <c r="J329" s="324">
        <v>44.750000000000007</v>
      </c>
      <c r="K329" s="323">
        <v>42.85</v>
      </c>
      <c r="L329" s="323">
        <v>40.6</v>
      </c>
      <c r="M329" s="323">
        <v>20.67211</v>
      </c>
      <c r="N329" s="1"/>
      <c r="O329" s="1"/>
    </row>
    <row r="330" spans="1:15" ht="12.75" customHeight="1">
      <c r="A330" s="30">
        <v>320</v>
      </c>
      <c r="B330" s="342" t="s">
        <v>162</v>
      </c>
      <c r="C330" s="323">
        <v>1337.05</v>
      </c>
      <c r="D330" s="324">
        <v>1341.4</v>
      </c>
      <c r="E330" s="324">
        <v>1327.8000000000002</v>
      </c>
      <c r="F330" s="324">
        <v>1318.5500000000002</v>
      </c>
      <c r="G330" s="324">
        <v>1304.9500000000003</v>
      </c>
      <c r="H330" s="324">
        <v>1350.65</v>
      </c>
      <c r="I330" s="324">
        <v>1364.25</v>
      </c>
      <c r="J330" s="324">
        <v>1373.5</v>
      </c>
      <c r="K330" s="323">
        <v>1355</v>
      </c>
      <c r="L330" s="323">
        <v>1332.15</v>
      </c>
      <c r="M330" s="323">
        <v>10.168699999999999</v>
      </c>
      <c r="N330" s="1"/>
      <c r="O330" s="1"/>
    </row>
    <row r="331" spans="1:15" ht="12.75" customHeight="1">
      <c r="A331" s="30">
        <v>321</v>
      </c>
      <c r="B331" s="342" t="s">
        <v>163</v>
      </c>
      <c r="C331" s="323">
        <v>337.95</v>
      </c>
      <c r="D331" s="324">
        <v>337.61666666666667</v>
      </c>
      <c r="E331" s="324">
        <v>333.73333333333335</v>
      </c>
      <c r="F331" s="324">
        <v>329.51666666666665</v>
      </c>
      <c r="G331" s="324">
        <v>325.63333333333333</v>
      </c>
      <c r="H331" s="324">
        <v>341.83333333333337</v>
      </c>
      <c r="I331" s="324">
        <v>345.7166666666667</v>
      </c>
      <c r="J331" s="324">
        <v>349.93333333333339</v>
      </c>
      <c r="K331" s="323">
        <v>341.5</v>
      </c>
      <c r="L331" s="323">
        <v>333.4</v>
      </c>
      <c r="M331" s="323">
        <v>8.2709399999999995</v>
      </c>
      <c r="N331" s="1"/>
      <c r="O331" s="1"/>
    </row>
    <row r="332" spans="1:15" ht="12.75" customHeight="1">
      <c r="A332" s="30">
        <v>322</v>
      </c>
      <c r="B332" s="342" t="s">
        <v>268</v>
      </c>
      <c r="C332" s="323">
        <v>825.6</v>
      </c>
      <c r="D332" s="324">
        <v>829.69999999999993</v>
      </c>
      <c r="E332" s="324">
        <v>810.89999999999986</v>
      </c>
      <c r="F332" s="324">
        <v>796.19999999999993</v>
      </c>
      <c r="G332" s="324">
        <v>777.39999999999986</v>
      </c>
      <c r="H332" s="324">
        <v>844.39999999999986</v>
      </c>
      <c r="I332" s="324">
        <v>863.19999999999982</v>
      </c>
      <c r="J332" s="324">
        <v>877.89999999999986</v>
      </c>
      <c r="K332" s="323">
        <v>848.5</v>
      </c>
      <c r="L332" s="323">
        <v>815</v>
      </c>
      <c r="M332" s="323">
        <v>4.3363100000000001</v>
      </c>
      <c r="N332" s="1"/>
      <c r="O332" s="1"/>
    </row>
    <row r="333" spans="1:15" ht="12.75" customHeight="1">
      <c r="A333" s="30">
        <v>323</v>
      </c>
      <c r="B333" s="342" t="s">
        <v>164</v>
      </c>
      <c r="C333" s="323">
        <v>116.75</v>
      </c>
      <c r="D333" s="324">
        <v>116.05</v>
      </c>
      <c r="E333" s="324">
        <v>113.19999999999999</v>
      </c>
      <c r="F333" s="324">
        <v>109.64999999999999</v>
      </c>
      <c r="G333" s="324">
        <v>106.79999999999998</v>
      </c>
      <c r="H333" s="324">
        <v>119.6</v>
      </c>
      <c r="I333" s="324">
        <v>122.44999999999999</v>
      </c>
      <c r="J333" s="324">
        <v>126</v>
      </c>
      <c r="K333" s="323">
        <v>118.9</v>
      </c>
      <c r="L333" s="323">
        <v>112.5</v>
      </c>
      <c r="M333" s="323">
        <v>720.85361999999998</v>
      </c>
      <c r="N333" s="1"/>
      <c r="O333" s="1"/>
    </row>
    <row r="334" spans="1:15" ht="12.75" customHeight="1">
      <c r="A334" s="30">
        <v>324</v>
      </c>
      <c r="B334" s="342" t="s">
        <v>165</v>
      </c>
      <c r="C334" s="323">
        <v>4578.6499999999996</v>
      </c>
      <c r="D334" s="324">
        <v>4590.55</v>
      </c>
      <c r="E334" s="324">
        <v>4486.1000000000004</v>
      </c>
      <c r="F334" s="324">
        <v>4393.55</v>
      </c>
      <c r="G334" s="324">
        <v>4289.1000000000004</v>
      </c>
      <c r="H334" s="324">
        <v>4683.1000000000004</v>
      </c>
      <c r="I334" s="324">
        <v>4787.5499999999993</v>
      </c>
      <c r="J334" s="324">
        <v>4880.1000000000004</v>
      </c>
      <c r="K334" s="323">
        <v>4695</v>
      </c>
      <c r="L334" s="323">
        <v>4498</v>
      </c>
      <c r="M334" s="323">
        <v>10.05292</v>
      </c>
      <c r="N334" s="1"/>
      <c r="O334" s="1"/>
    </row>
    <row r="335" spans="1:15" ht="12.75" customHeight="1">
      <c r="A335" s="30">
        <v>325</v>
      </c>
      <c r="B335" s="342" t="s">
        <v>166</v>
      </c>
      <c r="C335" s="323">
        <v>4087.4</v>
      </c>
      <c r="D335" s="324">
        <v>4069.4333333333329</v>
      </c>
      <c r="E335" s="324">
        <v>4008.9666666666662</v>
      </c>
      <c r="F335" s="324">
        <v>3930.5333333333333</v>
      </c>
      <c r="G335" s="324">
        <v>3870.0666666666666</v>
      </c>
      <c r="H335" s="324">
        <v>4147.8666666666659</v>
      </c>
      <c r="I335" s="324">
        <v>4208.3333333333321</v>
      </c>
      <c r="J335" s="324">
        <v>4286.7666666666655</v>
      </c>
      <c r="K335" s="323">
        <v>4129.8999999999996</v>
      </c>
      <c r="L335" s="323">
        <v>3991</v>
      </c>
      <c r="M335" s="323">
        <v>2.20825</v>
      </c>
      <c r="N335" s="1"/>
      <c r="O335" s="1"/>
    </row>
    <row r="336" spans="1:15" ht="12.75" customHeight="1">
      <c r="A336" s="30">
        <v>326</v>
      </c>
      <c r="B336" s="342" t="s">
        <v>842</v>
      </c>
      <c r="C336" s="323">
        <v>1785.9</v>
      </c>
      <c r="D336" s="324">
        <v>1791.95</v>
      </c>
      <c r="E336" s="324">
        <v>1773.95</v>
      </c>
      <c r="F336" s="324">
        <v>1762</v>
      </c>
      <c r="G336" s="324">
        <v>1744</v>
      </c>
      <c r="H336" s="324">
        <v>1803.9</v>
      </c>
      <c r="I336" s="324">
        <v>1821.9</v>
      </c>
      <c r="J336" s="324">
        <v>1833.8500000000001</v>
      </c>
      <c r="K336" s="323">
        <v>1809.95</v>
      </c>
      <c r="L336" s="323">
        <v>1780</v>
      </c>
      <c r="M336" s="323">
        <v>1.0767199999999999</v>
      </c>
      <c r="N336" s="1"/>
      <c r="O336" s="1"/>
    </row>
    <row r="337" spans="1:15" ht="12.75" customHeight="1">
      <c r="A337" s="30">
        <v>327</v>
      </c>
      <c r="B337" s="342" t="s">
        <v>456</v>
      </c>
      <c r="C337" s="323">
        <v>38.85</v>
      </c>
      <c r="D337" s="324">
        <v>38.866666666666667</v>
      </c>
      <c r="E337" s="324">
        <v>38.333333333333336</v>
      </c>
      <c r="F337" s="324">
        <v>37.81666666666667</v>
      </c>
      <c r="G337" s="324">
        <v>37.283333333333339</v>
      </c>
      <c r="H337" s="324">
        <v>39.383333333333333</v>
      </c>
      <c r="I337" s="324">
        <v>39.916666666666664</v>
      </c>
      <c r="J337" s="324">
        <v>40.43333333333333</v>
      </c>
      <c r="K337" s="323">
        <v>39.4</v>
      </c>
      <c r="L337" s="323">
        <v>38.35</v>
      </c>
      <c r="M337" s="323">
        <v>82.446650000000005</v>
      </c>
      <c r="N337" s="1"/>
      <c r="O337" s="1"/>
    </row>
    <row r="338" spans="1:15" ht="12.75" customHeight="1">
      <c r="A338" s="30">
        <v>328</v>
      </c>
      <c r="B338" s="342" t="s">
        <v>457</v>
      </c>
      <c r="C338" s="323">
        <v>61.75</v>
      </c>
      <c r="D338" s="324">
        <v>61.733333333333327</v>
      </c>
      <c r="E338" s="324">
        <v>60.816666666666656</v>
      </c>
      <c r="F338" s="324">
        <v>59.883333333333326</v>
      </c>
      <c r="G338" s="324">
        <v>58.966666666666654</v>
      </c>
      <c r="H338" s="324">
        <v>62.666666666666657</v>
      </c>
      <c r="I338" s="324">
        <v>63.583333333333329</v>
      </c>
      <c r="J338" s="324">
        <v>64.516666666666652</v>
      </c>
      <c r="K338" s="323">
        <v>62.65</v>
      </c>
      <c r="L338" s="323">
        <v>60.8</v>
      </c>
      <c r="M338" s="323">
        <v>29.410039999999999</v>
      </c>
      <c r="N338" s="1"/>
      <c r="O338" s="1"/>
    </row>
    <row r="339" spans="1:15" ht="12.75" customHeight="1">
      <c r="A339" s="30">
        <v>329</v>
      </c>
      <c r="B339" s="342" t="s">
        <v>458</v>
      </c>
      <c r="C339" s="323">
        <v>527.70000000000005</v>
      </c>
      <c r="D339" s="324">
        <v>532.80000000000007</v>
      </c>
      <c r="E339" s="324">
        <v>520.90000000000009</v>
      </c>
      <c r="F339" s="324">
        <v>514.1</v>
      </c>
      <c r="G339" s="324">
        <v>502.20000000000005</v>
      </c>
      <c r="H339" s="324">
        <v>539.60000000000014</v>
      </c>
      <c r="I339" s="324">
        <v>551.5</v>
      </c>
      <c r="J339" s="324">
        <v>558.30000000000018</v>
      </c>
      <c r="K339" s="323">
        <v>544.70000000000005</v>
      </c>
      <c r="L339" s="323">
        <v>526</v>
      </c>
      <c r="M339" s="323">
        <v>1.21698</v>
      </c>
      <c r="N339" s="1"/>
      <c r="O339" s="1"/>
    </row>
    <row r="340" spans="1:15" ht="12.75" customHeight="1">
      <c r="A340" s="30">
        <v>330</v>
      </c>
      <c r="B340" s="342" t="s">
        <v>167</v>
      </c>
      <c r="C340" s="323">
        <v>18284.2</v>
      </c>
      <c r="D340" s="324">
        <v>18148.333333333332</v>
      </c>
      <c r="E340" s="324">
        <v>17921.816666666666</v>
      </c>
      <c r="F340" s="324">
        <v>17559.433333333334</v>
      </c>
      <c r="G340" s="324">
        <v>17332.916666666668</v>
      </c>
      <c r="H340" s="324">
        <v>18510.716666666664</v>
      </c>
      <c r="I340" s="324">
        <v>18737.233333333334</v>
      </c>
      <c r="J340" s="324">
        <v>19099.616666666661</v>
      </c>
      <c r="K340" s="323">
        <v>18374.849999999999</v>
      </c>
      <c r="L340" s="323">
        <v>17785.95</v>
      </c>
      <c r="M340" s="323">
        <v>1.0088999999999999</v>
      </c>
      <c r="N340" s="1"/>
      <c r="O340" s="1"/>
    </row>
    <row r="341" spans="1:15" ht="12.75" customHeight="1">
      <c r="A341" s="30">
        <v>331</v>
      </c>
      <c r="B341" s="342" t="s">
        <v>464</v>
      </c>
      <c r="C341" s="323">
        <v>78.75</v>
      </c>
      <c r="D341" s="324">
        <v>79.216666666666669</v>
      </c>
      <c r="E341" s="324">
        <v>77.63333333333334</v>
      </c>
      <c r="F341" s="324">
        <v>76.516666666666666</v>
      </c>
      <c r="G341" s="324">
        <v>74.933333333333337</v>
      </c>
      <c r="H341" s="324">
        <v>80.333333333333343</v>
      </c>
      <c r="I341" s="324">
        <v>81.916666666666657</v>
      </c>
      <c r="J341" s="324">
        <v>83.033333333333346</v>
      </c>
      <c r="K341" s="323">
        <v>80.8</v>
      </c>
      <c r="L341" s="323">
        <v>78.099999999999994</v>
      </c>
      <c r="M341" s="323">
        <v>8.1746200000000009</v>
      </c>
      <c r="N341" s="1"/>
      <c r="O341" s="1"/>
    </row>
    <row r="342" spans="1:15" ht="12.75" customHeight="1">
      <c r="A342" s="30">
        <v>332</v>
      </c>
      <c r="B342" s="342" t="s">
        <v>463</v>
      </c>
      <c r="C342" s="323">
        <v>51.65</v>
      </c>
      <c r="D342" s="324">
        <v>51.783333333333331</v>
      </c>
      <c r="E342" s="324">
        <v>50.766666666666666</v>
      </c>
      <c r="F342" s="324">
        <v>49.883333333333333</v>
      </c>
      <c r="G342" s="324">
        <v>48.866666666666667</v>
      </c>
      <c r="H342" s="324">
        <v>52.666666666666664</v>
      </c>
      <c r="I342" s="324">
        <v>53.68333333333333</v>
      </c>
      <c r="J342" s="324">
        <v>54.566666666666663</v>
      </c>
      <c r="K342" s="323">
        <v>52.8</v>
      </c>
      <c r="L342" s="323">
        <v>50.9</v>
      </c>
      <c r="M342" s="323">
        <v>10.95021</v>
      </c>
      <c r="N342" s="1"/>
      <c r="O342" s="1"/>
    </row>
    <row r="343" spans="1:15" ht="12.75" customHeight="1">
      <c r="A343" s="30">
        <v>333</v>
      </c>
      <c r="B343" s="342" t="s">
        <v>462</v>
      </c>
      <c r="C343" s="323">
        <v>686.35</v>
      </c>
      <c r="D343" s="324">
        <v>688.58333333333337</v>
      </c>
      <c r="E343" s="324">
        <v>674.76666666666677</v>
      </c>
      <c r="F343" s="324">
        <v>663.18333333333339</v>
      </c>
      <c r="G343" s="324">
        <v>649.36666666666679</v>
      </c>
      <c r="H343" s="324">
        <v>700.16666666666674</v>
      </c>
      <c r="I343" s="324">
        <v>713.98333333333335</v>
      </c>
      <c r="J343" s="324">
        <v>725.56666666666672</v>
      </c>
      <c r="K343" s="323">
        <v>702.4</v>
      </c>
      <c r="L343" s="323">
        <v>677</v>
      </c>
      <c r="M343" s="323">
        <v>4.4739399999999998</v>
      </c>
      <c r="N343" s="1"/>
      <c r="O343" s="1"/>
    </row>
    <row r="344" spans="1:15" ht="12.75" customHeight="1">
      <c r="A344" s="30">
        <v>334</v>
      </c>
      <c r="B344" s="342" t="s">
        <v>459</v>
      </c>
      <c r="C344" s="323">
        <v>28.05</v>
      </c>
      <c r="D344" s="324">
        <v>28.133333333333336</v>
      </c>
      <c r="E344" s="324">
        <v>27.766666666666673</v>
      </c>
      <c r="F344" s="324">
        <v>27.483333333333338</v>
      </c>
      <c r="G344" s="324">
        <v>27.116666666666674</v>
      </c>
      <c r="H344" s="324">
        <v>28.416666666666671</v>
      </c>
      <c r="I344" s="324">
        <v>28.783333333333339</v>
      </c>
      <c r="J344" s="324">
        <v>29.06666666666667</v>
      </c>
      <c r="K344" s="323">
        <v>28.5</v>
      </c>
      <c r="L344" s="323">
        <v>27.85</v>
      </c>
      <c r="M344" s="323">
        <v>131.83788999999999</v>
      </c>
      <c r="N344" s="1"/>
      <c r="O344" s="1"/>
    </row>
    <row r="345" spans="1:15" ht="12.75" customHeight="1">
      <c r="A345" s="30">
        <v>335</v>
      </c>
      <c r="B345" s="342" t="s">
        <v>535</v>
      </c>
      <c r="C345" s="323">
        <v>121.75</v>
      </c>
      <c r="D345" s="324">
        <v>122.81666666666666</v>
      </c>
      <c r="E345" s="324">
        <v>119.93333333333332</v>
      </c>
      <c r="F345" s="324">
        <v>118.11666666666666</v>
      </c>
      <c r="G345" s="324">
        <v>115.23333333333332</v>
      </c>
      <c r="H345" s="324">
        <v>124.63333333333333</v>
      </c>
      <c r="I345" s="324">
        <v>127.51666666666665</v>
      </c>
      <c r="J345" s="324">
        <v>129.33333333333331</v>
      </c>
      <c r="K345" s="323">
        <v>125.7</v>
      </c>
      <c r="L345" s="323">
        <v>121</v>
      </c>
      <c r="M345" s="323">
        <v>7.5881499999999997</v>
      </c>
      <c r="N345" s="1"/>
      <c r="O345" s="1"/>
    </row>
    <row r="346" spans="1:15" ht="12.75" customHeight="1">
      <c r="A346" s="30">
        <v>336</v>
      </c>
      <c r="B346" s="342" t="s">
        <v>465</v>
      </c>
      <c r="C346" s="323">
        <v>2234.1</v>
      </c>
      <c r="D346" s="324">
        <v>2217.4</v>
      </c>
      <c r="E346" s="324">
        <v>2186.8000000000002</v>
      </c>
      <c r="F346" s="324">
        <v>2139.5</v>
      </c>
      <c r="G346" s="324">
        <v>2108.9</v>
      </c>
      <c r="H346" s="324">
        <v>2264.7000000000003</v>
      </c>
      <c r="I346" s="324">
        <v>2295.2999999999997</v>
      </c>
      <c r="J346" s="324">
        <v>2342.6000000000004</v>
      </c>
      <c r="K346" s="323">
        <v>2248</v>
      </c>
      <c r="L346" s="323">
        <v>2170.1</v>
      </c>
      <c r="M346" s="323">
        <v>0.17488000000000001</v>
      </c>
      <c r="N346" s="1"/>
      <c r="O346" s="1"/>
    </row>
    <row r="347" spans="1:15" ht="12.75" customHeight="1">
      <c r="A347" s="30">
        <v>337</v>
      </c>
      <c r="B347" s="342" t="s">
        <v>460</v>
      </c>
      <c r="C347" s="323">
        <v>63.05</v>
      </c>
      <c r="D347" s="324">
        <v>63.266666666666673</v>
      </c>
      <c r="E347" s="324">
        <v>62.533333333333346</v>
      </c>
      <c r="F347" s="324">
        <v>62.016666666666673</v>
      </c>
      <c r="G347" s="324">
        <v>61.283333333333346</v>
      </c>
      <c r="H347" s="324">
        <v>63.783333333333346</v>
      </c>
      <c r="I347" s="324">
        <v>64.51666666666668</v>
      </c>
      <c r="J347" s="324">
        <v>65.033333333333346</v>
      </c>
      <c r="K347" s="323">
        <v>64</v>
      </c>
      <c r="L347" s="323">
        <v>62.75</v>
      </c>
      <c r="M347" s="323">
        <v>14.750439999999999</v>
      </c>
      <c r="N347" s="1"/>
      <c r="O347" s="1"/>
    </row>
    <row r="348" spans="1:15" ht="12.75" customHeight="1">
      <c r="A348" s="30">
        <v>338</v>
      </c>
      <c r="B348" s="342" t="s">
        <v>168</v>
      </c>
      <c r="C348" s="323">
        <v>151.30000000000001</v>
      </c>
      <c r="D348" s="324">
        <v>151.51666666666665</v>
      </c>
      <c r="E348" s="324">
        <v>150.18333333333331</v>
      </c>
      <c r="F348" s="324">
        <v>149.06666666666666</v>
      </c>
      <c r="G348" s="324">
        <v>147.73333333333332</v>
      </c>
      <c r="H348" s="324">
        <v>152.6333333333333</v>
      </c>
      <c r="I348" s="324">
        <v>153.96666666666667</v>
      </c>
      <c r="J348" s="324">
        <v>155.08333333333329</v>
      </c>
      <c r="K348" s="323">
        <v>152.85</v>
      </c>
      <c r="L348" s="323">
        <v>150.4</v>
      </c>
      <c r="M348" s="323">
        <v>130.84269</v>
      </c>
      <c r="N348" s="1"/>
      <c r="O348" s="1"/>
    </row>
    <row r="349" spans="1:15" ht="12.75" customHeight="1">
      <c r="A349" s="30">
        <v>339</v>
      </c>
      <c r="B349" s="342" t="s">
        <v>461</v>
      </c>
      <c r="C349" s="323">
        <v>216.7</v>
      </c>
      <c r="D349" s="324">
        <v>217.0333333333333</v>
      </c>
      <c r="E349" s="324">
        <v>214.11666666666662</v>
      </c>
      <c r="F349" s="324">
        <v>211.5333333333333</v>
      </c>
      <c r="G349" s="324">
        <v>208.61666666666662</v>
      </c>
      <c r="H349" s="324">
        <v>219.61666666666662</v>
      </c>
      <c r="I349" s="324">
        <v>222.5333333333333</v>
      </c>
      <c r="J349" s="324">
        <v>225.11666666666662</v>
      </c>
      <c r="K349" s="323">
        <v>219.95</v>
      </c>
      <c r="L349" s="323">
        <v>214.45</v>
      </c>
      <c r="M349" s="323">
        <v>10.177250000000001</v>
      </c>
      <c r="N349" s="1"/>
      <c r="O349" s="1"/>
    </row>
    <row r="350" spans="1:15" ht="12.75" customHeight="1">
      <c r="A350" s="30">
        <v>340</v>
      </c>
      <c r="B350" s="342" t="s">
        <v>170</v>
      </c>
      <c r="C350" s="323">
        <v>132.9</v>
      </c>
      <c r="D350" s="324">
        <v>133.03333333333333</v>
      </c>
      <c r="E350" s="324">
        <v>131.76666666666665</v>
      </c>
      <c r="F350" s="324">
        <v>130.63333333333333</v>
      </c>
      <c r="G350" s="324">
        <v>129.36666666666665</v>
      </c>
      <c r="H350" s="324">
        <v>134.16666666666666</v>
      </c>
      <c r="I350" s="324">
        <v>135.43333333333337</v>
      </c>
      <c r="J350" s="324">
        <v>136.56666666666666</v>
      </c>
      <c r="K350" s="323">
        <v>134.30000000000001</v>
      </c>
      <c r="L350" s="323">
        <v>131.9</v>
      </c>
      <c r="M350" s="323">
        <v>139.95384000000001</v>
      </c>
      <c r="N350" s="1"/>
      <c r="O350" s="1"/>
    </row>
    <row r="351" spans="1:15" ht="12.75" customHeight="1">
      <c r="A351" s="30">
        <v>341</v>
      </c>
      <c r="B351" s="342" t="s">
        <v>269</v>
      </c>
      <c r="C351" s="323">
        <v>912.9</v>
      </c>
      <c r="D351" s="324">
        <v>921.19999999999993</v>
      </c>
      <c r="E351" s="324">
        <v>902.49999999999989</v>
      </c>
      <c r="F351" s="324">
        <v>892.09999999999991</v>
      </c>
      <c r="G351" s="324">
        <v>873.39999999999986</v>
      </c>
      <c r="H351" s="324">
        <v>931.59999999999991</v>
      </c>
      <c r="I351" s="324">
        <v>950.3</v>
      </c>
      <c r="J351" s="324">
        <v>960.69999999999993</v>
      </c>
      <c r="K351" s="323">
        <v>939.9</v>
      </c>
      <c r="L351" s="323">
        <v>910.8</v>
      </c>
      <c r="M351" s="323">
        <v>10.336819999999999</v>
      </c>
      <c r="N351" s="1"/>
      <c r="O351" s="1"/>
    </row>
    <row r="352" spans="1:15" ht="12.75" customHeight="1">
      <c r="A352" s="30">
        <v>342</v>
      </c>
      <c r="B352" s="342" t="s">
        <v>466</v>
      </c>
      <c r="C352" s="323">
        <v>3553.55</v>
      </c>
      <c r="D352" s="324">
        <v>3542.6166666666668</v>
      </c>
      <c r="E352" s="324">
        <v>3512.9333333333334</v>
      </c>
      <c r="F352" s="324">
        <v>3472.3166666666666</v>
      </c>
      <c r="G352" s="324">
        <v>3442.6333333333332</v>
      </c>
      <c r="H352" s="324">
        <v>3583.2333333333336</v>
      </c>
      <c r="I352" s="324">
        <v>3612.916666666667</v>
      </c>
      <c r="J352" s="324">
        <v>3653.5333333333338</v>
      </c>
      <c r="K352" s="323">
        <v>3572.3</v>
      </c>
      <c r="L352" s="323">
        <v>3502</v>
      </c>
      <c r="M352" s="323">
        <v>1.14134</v>
      </c>
      <c r="N352" s="1"/>
      <c r="O352" s="1"/>
    </row>
    <row r="353" spans="1:15" ht="12.75" customHeight="1">
      <c r="A353" s="30">
        <v>343</v>
      </c>
      <c r="B353" s="342" t="s">
        <v>270</v>
      </c>
      <c r="C353" s="323">
        <v>219.9</v>
      </c>
      <c r="D353" s="324">
        <v>225.46666666666667</v>
      </c>
      <c r="E353" s="324">
        <v>211.53333333333333</v>
      </c>
      <c r="F353" s="324">
        <v>203.16666666666666</v>
      </c>
      <c r="G353" s="324">
        <v>189.23333333333332</v>
      </c>
      <c r="H353" s="324">
        <v>233.83333333333334</v>
      </c>
      <c r="I353" s="324">
        <v>247.76666666666668</v>
      </c>
      <c r="J353" s="324">
        <v>256.13333333333333</v>
      </c>
      <c r="K353" s="323">
        <v>239.4</v>
      </c>
      <c r="L353" s="323">
        <v>217.1</v>
      </c>
      <c r="M353" s="323">
        <v>46.90578</v>
      </c>
      <c r="N353" s="1"/>
      <c r="O353" s="1"/>
    </row>
    <row r="354" spans="1:15" ht="12.75" customHeight="1">
      <c r="A354" s="30">
        <v>344</v>
      </c>
      <c r="B354" s="342" t="s">
        <v>171</v>
      </c>
      <c r="C354" s="323">
        <v>170.3</v>
      </c>
      <c r="D354" s="324">
        <v>168.79999999999998</v>
      </c>
      <c r="E354" s="324">
        <v>166.09999999999997</v>
      </c>
      <c r="F354" s="324">
        <v>161.89999999999998</v>
      </c>
      <c r="G354" s="324">
        <v>159.19999999999996</v>
      </c>
      <c r="H354" s="324">
        <v>172.99999999999997</v>
      </c>
      <c r="I354" s="324">
        <v>175.69999999999996</v>
      </c>
      <c r="J354" s="324">
        <v>179.89999999999998</v>
      </c>
      <c r="K354" s="323">
        <v>171.5</v>
      </c>
      <c r="L354" s="323">
        <v>164.6</v>
      </c>
      <c r="M354" s="323">
        <v>663.14747999999997</v>
      </c>
      <c r="N354" s="1"/>
      <c r="O354" s="1"/>
    </row>
    <row r="355" spans="1:15" ht="12.75" customHeight="1">
      <c r="A355" s="30">
        <v>345</v>
      </c>
      <c r="B355" s="342" t="s">
        <v>467</v>
      </c>
      <c r="C355" s="323">
        <v>316.05</v>
      </c>
      <c r="D355" s="324">
        <v>316.95</v>
      </c>
      <c r="E355" s="324">
        <v>313.95</v>
      </c>
      <c r="F355" s="324">
        <v>311.85000000000002</v>
      </c>
      <c r="G355" s="324">
        <v>308.85000000000002</v>
      </c>
      <c r="H355" s="324">
        <v>319.04999999999995</v>
      </c>
      <c r="I355" s="324">
        <v>322.04999999999995</v>
      </c>
      <c r="J355" s="324">
        <v>324.14999999999992</v>
      </c>
      <c r="K355" s="323">
        <v>319.95</v>
      </c>
      <c r="L355" s="323">
        <v>314.85000000000002</v>
      </c>
      <c r="M355" s="323">
        <v>1.9470799999999999</v>
      </c>
      <c r="N355" s="1"/>
      <c r="O355" s="1"/>
    </row>
    <row r="356" spans="1:15" ht="12.75" customHeight="1">
      <c r="A356" s="30">
        <v>346</v>
      </c>
      <c r="B356" s="342" t="s">
        <v>172</v>
      </c>
      <c r="C356" s="323">
        <v>42674.1</v>
      </c>
      <c r="D356" s="324">
        <v>42608.216666666667</v>
      </c>
      <c r="E356" s="324">
        <v>42116.483333333337</v>
      </c>
      <c r="F356" s="324">
        <v>41558.866666666669</v>
      </c>
      <c r="G356" s="324">
        <v>41067.133333333339</v>
      </c>
      <c r="H356" s="324">
        <v>43165.833333333336</v>
      </c>
      <c r="I356" s="324">
        <v>43657.566666666658</v>
      </c>
      <c r="J356" s="324">
        <v>44215.183333333334</v>
      </c>
      <c r="K356" s="323">
        <v>43099.95</v>
      </c>
      <c r="L356" s="323">
        <v>42050.6</v>
      </c>
      <c r="M356" s="323">
        <v>0.32301999999999997</v>
      </c>
      <c r="N356" s="1"/>
      <c r="O356" s="1"/>
    </row>
    <row r="357" spans="1:15" ht="12.75" customHeight="1">
      <c r="A357" s="30">
        <v>347</v>
      </c>
      <c r="B357" s="342" t="s">
        <v>893</v>
      </c>
      <c r="C357" s="323">
        <v>209.7</v>
      </c>
      <c r="D357" s="324">
        <v>208.48333333333335</v>
      </c>
      <c r="E357" s="324">
        <v>205.9666666666667</v>
      </c>
      <c r="F357" s="324">
        <v>202.23333333333335</v>
      </c>
      <c r="G357" s="324">
        <v>199.7166666666667</v>
      </c>
      <c r="H357" s="324">
        <v>212.2166666666667</v>
      </c>
      <c r="I357" s="324">
        <v>214.73333333333335</v>
      </c>
      <c r="J357" s="324">
        <v>218.4666666666667</v>
      </c>
      <c r="K357" s="323">
        <v>211</v>
      </c>
      <c r="L357" s="323">
        <v>204.75</v>
      </c>
      <c r="M357" s="323">
        <v>6.1998199999999999</v>
      </c>
      <c r="N357" s="1"/>
      <c r="O357" s="1"/>
    </row>
    <row r="358" spans="1:15" ht="12.75" customHeight="1">
      <c r="A358" s="30">
        <v>348</v>
      </c>
      <c r="B358" s="342" t="s">
        <v>173</v>
      </c>
      <c r="C358" s="323">
        <v>2286.0500000000002</v>
      </c>
      <c r="D358" s="324">
        <v>2256.9</v>
      </c>
      <c r="E358" s="324">
        <v>2216.3500000000004</v>
      </c>
      <c r="F358" s="324">
        <v>2146.65</v>
      </c>
      <c r="G358" s="324">
        <v>2106.1000000000004</v>
      </c>
      <c r="H358" s="324">
        <v>2326.6000000000004</v>
      </c>
      <c r="I358" s="324">
        <v>2367.1500000000005</v>
      </c>
      <c r="J358" s="324">
        <v>2436.8500000000004</v>
      </c>
      <c r="K358" s="323">
        <v>2297.4499999999998</v>
      </c>
      <c r="L358" s="323">
        <v>2187.1999999999998</v>
      </c>
      <c r="M358" s="323">
        <v>16.680050000000001</v>
      </c>
      <c r="N358" s="1"/>
      <c r="O358" s="1"/>
    </row>
    <row r="359" spans="1:15" ht="12.75" customHeight="1">
      <c r="A359" s="30">
        <v>349</v>
      </c>
      <c r="B359" s="342" t="s">
        <v>471</v>
      </c>
      <c r="C359" s="323">
        <v>4484.95</v>
      </c>
      <c r="D359" s="324">
        <v>4469.9666666666662</v>
      </c>
      <c r="E359" s="324">
        <v>4439.8833333333323</v>
      </c>
      <c r="F359" s="324">
        <v>4394.8166666666657</v>
      </c>
      <c r="G359" s="324">
        <v>4364.7333333333318</v>
      </c>
      <c r="H359" s="324">
        <v>4515.0333333333328</v>
      </c>
      <c r="I359" s="324">
        <v>4545.1166666666668</v>
      </c>
      <c r="J359" s="324">
        <v>4590.1833333333334</v>
      </c>
      <c r="K359" s="323">
        <v>4500.05</v>
      </c>
      <c r="L359" s="323">
        <v>4424.8999999999996</v>
      </c>
      <c r="M359" s="323">
        <v>9.5223200000000006</v>
      </c>
      <c r="N359" s="1"/>
      <c r="O359" s="1"/>
    </row>
    <row r="360" spans="1:15" ht="12.75" customHeight="1">
      <c r="A360" s="30">
        <v>350</v>
      </c>
      <c r="B360" s="342" t="s">
        <v>174</v>
      </c>
      <c r="C360" s="323">
        <v>206.45</v>
      </c>
      <c r="D360" s="324">
        <v>205.81666666666669</v>
      </c>
      <c r="E360" s="324">
        <v>203.63333333333338</v>
      </c>
      <c r="F360" s="324">
        <v>200.81666666666669</v>
      </c>
      <c r="G360" s="324">
        <v>198.63333333333338</v>
      </c>
      <c r="H360" s="324">
        <v>208.63333333333338</v>
      </c>
      <c r="I360" s="324">
        <v>210.81666666666672</v>
      </c>
      <c r="J360" s="324">
        <v>213.63333333333338</v>
      </c>
      <c r="K360" s="323">
        <v>208</v>
      </c>
      <c r="L360" s="323">
        <v>203</v>
      </c>
      <c r="M360" s="323">
        <v>77.748329999999996</v>
      </c>
      <c r="N360" s="1"/>
      <c r="O360" s="1"/>
    </row>
    <row r="361" spans="1:15" ht="12.75" customHeight="1">
      <c r="A361" s="30">
        <v>351</v>
      </c>
      <c r="B361" s="342" t="s">
        <v>175</v>
      </c>
      <c r="C361" s="323">
        <v>116.35</v>
      </c>
      <c r="D361" s="324">
        <v>115.33333333333333</v>
      </c>
      <c r="E361" s="324">
        <v>113.71666666666665</v>
      </c>
      <c r="F361" s="324">
        <v>111.08333333333333</v>
      </c>
      <c r="G361" s="324">
        <v>109.46666666666665</v>
      </c>
      <c r="H361" s="324">
        <v>117.96666666666665</v>
      </c>
      <c r="I361" s="324">
        <v>119.58333333333333</v>
      </c>
      <c r="J361" s="324">
        <v>122.21666666666665</v>
      </c>
      <c r="K361" s="323">
        <v>116.95</v>
      </c>
      <c r="L361" s="323">
        <v>112.7</v>
      </c>
      <c r="M361" s="323">
        <v>131.75289000000001</v>
      </c>
      <c r="N361" s="1"/>
      <c r="O361" s="1"/>
    </row>
    <row r="362" spans="1:15" ht="12.75" customHeight="1">
      <c r="A362" s="30">
        <v>352</v>
      </c>
      <c r="B362" s="342" t="s">
        <v>176</v>
      </c>
      <c r="C362" s="323">
        <v>4388</v>
      </c>
      <c r="D362" s="324">
        <v>4380.7666666666664</v>
      </c>
      <c r="E362" s="324">
        <v>4344.2333333333327</v>
      </c>
      <c r="F362" s="324">
        <v>4300.4666666666662</v>
      </c>
      <c r="G362" s="324">
        <v>4263.9333333333325</v>
      </c>
      <c r="H362" s="324">
        <v>4424.5333333333328</v>
      </c>
      <c r="I362" s="324">
        <v>4461.0666666666657</v>
      </c>
      <c r="J362" s="324">
        <v>4504.833333333333</v>
      </c>
      <c r="K362" s="323">
        <v>4417.3</v>
      </c>
      <c r="L362" s="323">
        <v>4337</v>
      </c>
      <c r="M362" s="323">
        <v>0.71189999999999998</v>
      </c>
      <c r="N362" s="1"/>
      <c r="O362" s="1"/>
    </row>
    <row r="363" spans="1:15" ht="12.75" customHeight="1">
      <c r="A363" s="30">
        <v>353</v>
      </c>
      <c r="B363" s="342" t="s">
        <v>273</v>
      </c>
      <c r="C363" s="323">
        <v>15540.55</v>
      </c>
      <c r="D363" s="324">
        <v>15469.916666666666</v>
      </c>
      <c r="E363" s="324">
        <v>15340.833333333332</v>
      </c>
      <c r="F363" s="324">
        <v>15141.116666666667</v>
      </c>
      <c r="G363" s="324">
        <v>15012.033333333333</v>
      </c>
      <c r="H363" s="324">
        <v>15669.633333333331</v>
      </c>
      <c r="I363" s="324">
        <v>15798.716666666664</v>
      </c>
      <c r="J363" s="324">
        <v>15998.433333333331</v>
      </c>
      <c r="K363" s="323">
        <v>15599</v>
      </c>
      <c r="L363" s="323">
        <v>15270.2</v>
      </c>
      <c r="M363" s="323">
        <v>8.3820000000000006E-2</v>
      </c>
      <c r="N363" s="1"/>
      <c r="O363" s="1"/>
    </row>
    <row r="364" spans="1:15" ht="12.75" customHeight="1">
      <c r="A364" s="30">
        <v>354</v>
      </c>
      <c r="B364" s="342" t="s">
        <v>478</v>
      </c>
      <c r="C364" s="323">
        <v>4360.1499999999996</v>
      </c>
      <c r="D364" s="324">
        <v>4355.3499999999995</v>
      </c>
      <c r="E364" s="324">
        <v>4294.7999999999993</v>
      </c>
      <c r="F364" s="324">
        <v>4229.45</v>
      </c>
      <c r="G364" s="324">
        <v>4168.8999999999996</v>
      </c>
      <c r="H364" s="324">
        <v>4420.6999999999989</v>
      </c>
      <c r="I364" s="324">
        <v>4481.25</v>
      </c>
      <c r="J364" s="324">
        <v>4546.5999999999985</v>
      </c>
      <c r="K364" s="323">
        <v>4415.8999999999996</v>
      </c>
      <c r="L364" s="323">
        <v>4290</v>
      </c>
      <c r="M364" s="323">
        <v>0.23746</v>
      </c>
      <c r="N364" s="1"/>
      <c r="O364" s="1"/>
    </row>
    <row r="365" spans="1:15" ht="12.75" customHeight="1">
      <c r="A365" s="30">
        <v>355</v>
      </c>
      <c r="B365" s="342" t="s">
        <v>473</v>
      </c>
      <c r="C365" s="323">
        <v>1007.95</v>
      </c>
      <c r="D365" s="324">
        <v>1001.1166666666668</v>
      </c>
      <c r="E365" s="324">
        <v>978.88333333333355</v>
      </c>
      <c r="F365" s="324">
        <v>949.81666666666672</v>
      </c>
      <c r="G365" s="324">
        <v>927.58333333333348</v>
      </c>
      <c r="H365" s="324">
        <v>1030.1833333333336</v>
      </c>
      <c r="I365" s="324">
        <v>1052.4166666666667</v>
      </c>
      <c r="J365" s="324">
        <v>1081.4833333333336</v>
      </c>
      <c r="K365" s="323">
        <v>1023.35</v>
      </c>
      <c r="L365" s="323">
        <v>972.05</v>
      </c>
      <c r="M365" s="323">
        <v>4.4547600000000003</v>
      </c>
      <c r="N365" s="1"/>
      <c r="O365" s="1"/>
    </row>
    <row r="366" spans="1:15" ht="12.75" customHeight="1">
      <c r="A366" s="30">
        <v>356</v>
      </c>
      <c r="B366" s="342" t="s">
        <v>177</v>
      </c>
      <c r="C366" s="323">
        <v>2510.4</v>
      </c>
      <c r="D366" s="324">
        <v>2502.9333333333334</v>
      </c>
      <c r="E366" s="324">
        <v>2470.916666666667</v>
      </c>
      <c r="F366" s="324">
        <v>2431.4333333333334</v>
      </c>
      <c r="G366" s="324">
        <v>2399.416666666667</v>
      </c>
      <c r="H366" s="324">
        <v>2542.416666666667</v>
      </c>
      <c r="I366" s="324">
        <v>2574.4333333333334</v>
      </c>
      <c r="J366" s="324">
        <v>2613.916666666667</v>
      </c>
      <c r="K366" s="323">
        <v>2534.9499999999998</v>
      </c>
      <c r="L366" s="323">
        <v>2463.4499999999998</v>
      </c>
      <c r="M366" s="323">
        <v>11.261430000000001</v>
      </c>
      <c r="N366" s="1"/>
      <c r="O366" s="1"/>
    </row>
    <row r="367" spans="1:15" ht="12.75" customHeight="1">
      <c r="A367" s="30">
        <v>357</v>
      </c>
      <c r="B367" s="342" t="s">
        <v>178</v>
      </c>
      <c r="C367" s="323">
        <v>2815.35</v>
      </c>
      <c r="D367" s="324">
        <v>2800.9833333333336</v>
      </c>
      <c r="E367" s="324">
        <v>2773.9666666666672</v>
      </c>
      <c r="F367" s="324">
        <v>2732.5833333333335</v>
      </c>
      <c r="G367" s="324">
        <v>2705.5666666666671</v>
      </c>
      <c r="H367" s="324">
        <v>2842.3666666666672</v>
      </c>
      <c r="I367" s="324">
        <v>2869.3833333333337</v>
      </c>
      <c r="J367" s="324">
        <v>2910.7666666666673</v>
      </c>
      <c r="K367" s="323">
        <v>2828</v>
      </c>
      <c r="L367" s="323">
        <v>2759.6</v>
      </c>
      <c r="M367" s="323">
        <v>4.7397799999999997</v>
      </c>
      <c r="N367" s="1"/>
      <c r="O367" s="1"/>
    </row>
    <row r="368" spans="1:15" ht="12.75" customHeight="1">
      <c r="A368" s="30">
        <v>358</v>
      </c>
      <c r="B368" s="342" t="s">
        <v>179</v>
      </c>
      <c r="C368" s="323">
        <v>36</v>
      </c>
      <c r="D368" s="324">
        <v>36.1</v>
      </c>
      <c r="E368" s="324">
        <v>35.800000000000004</v>
      </c>
      <c r="F368" s="324">
        <v>35.6</v>
      </c>
      <c r="G368" s="324">
        <v>35.300000000000004</v>
      </c>
      <c r="H368" s="324">
        <v>36.300000000000004</v>
      </c>
      <c r="I368" s="324">
        <v>36.6</v>
      </c>
      <c r="J368" s="324">
        <v>36.800000000000004</v>
      </c>
      <c r="K368" s="323">
        <v>36.4</v>
      </c>
      <c r="L368" s="323">
        <v>35.9</v>
      </c>
      <c r="M368" s="323">
        <v>390.01544999999999</v>
      </c>
      <c r="N368" s="1"/>
      <c r="O368" s="1"/>
    </row>
    <row r="369" spans="1:15" ht="12.75" customHeight="1">
      <c r="A369" s="30">
        <v>359</v>
      </c>
      <c r="B369" s="342" t="s">
        <v>469</v>
      </c>
      <c r="C369" s="323">
        <v>402.35</v>
      </c>
      <c r="D369" s="324">
        <v>403.83333333333331</v>
      </c>
      <c r="E369" s="324">
        <v>398.61666666666662</v>
      </c>
      <c r="F369" s="324">
        <v>394.88333333333333</v>
      </c>
      <c r="G369" s="324">
        <v>389.66666666666663</v>
      </c>
      <c r="H369" s="324">
        <v>407.56666666666661</v>
      </c>
      <c r="I369" s="324">
        <v>412.7833333333333</v>
      </c>
      <c r="J369" s="324">
        <v>416.51666666666659</v>
      </c>
      <c r="K369" s="323">
        <v>409.05</v>
      </c>
      <c r="L369" s="323">
        <v>400.1</v>
      </c>
      <c r="M369" s="323">
        <v>2.96116</v>
      </c>
      <c r="N369" s="1"/>
      <c r="O369" s="1"/>
    </row>
    <row r="370" spans="1:15" ht="12.75" customHeight="1">
      <c r="A370" s="30">
        <v>360</v>
      </c>
      <c r="B370" s="342" t="s">
        <v>470</v>
      </c>
      <c r="C370" s="323">
        <v>250.9</v>
      </c>
      <c r="D370" s="324">
        <v>255.93333333333331</v>
      </c>
      <c r="E370" s="324">
        <v>242.96666666666664</v>
      </c>
      <c r="F370" s="324">
        <v>235.03333333333333</v>
      </c>
      <c r="G370" s="324">
        <v>222.06666666666666</v>
      </c>
      <c r="H370" s="324">
        <v>263.86666666666662</v>
      </c>
      <c r="I370" s="324">
        <v>276.83333333333326</v>
      </c>
      <c r="J370" s="324">
        <v>284.76666666666659</v>
      </c>
      <c r="K370" s="323">
        <v>268.89999999999998</v>
      </c>
      <c r="L370" s="323">
        <v>248</v>
      </c>
      <c r="M370" s="323">
        <v>36.066569999999999</v>
      </c>
      <c r="N370" s="1"/>
      <c r="O370" s="1"/>
    </row>
    <row r="371" spans="1:15" ht="12.75" customHeight="1">
      <c r="A371" s="30">
        <v>361</v>
      </c>
      <c r="B371" s="342" t="s">
        <v>271</v>
      </c>
      <c r="C371" s="323">
        <v>2437.85</v>
      </c>
      <c r="D371" s="324">
        <v>2443.9500000000003</v>
      </c>
      <c r="E371" s="324">
        <v>2415.9000000000005</v>
      </c>
      <c r="F371" s="324">
        <v>2393.9500000000003</v>
      </c>
      <c r="G371" s="324">
        <v>2365.9000000000005</v>
      </c>
      <c r="H371" s="324">
        <v>2465.9000000000005</v>
      </c>
      <c r="I371" s="324">
        <v>2493.9500000000007</v>
      </c>
      <c r="J371" s="324">
        <v>2515.9000000000005</v>
      </c>
      <c r="K371" s="323">
        <v>2472</v>
      </c>
      <c r="L371" s="323">
        <v>2422</v>
      </c>
      <c r="M371" s="323">
        <v>2.7646799999999998</v>
      </c>
      <c r="N371" s="1"/>
      <c r="O371" s="1"/>
    </row>
    <row r="372" spans="1:15" ht="12.75" customHeight="1">
      <c r="A372" s="30">
        <v>362</v>
      </c>
      <c r="B372" s="342" t="s">
        <v>474</v>
      </c>
      <c r="C372" s="323">
        <v>838.1</v>
      </c>
      <c r="D372" s="324">
        <v>834.16666666666663</v>
      </c>
      <c r="E372" s="324">
        <v>813.63333333333321</v>
      </c>
      <c r="F372" s="324">
        <v>789.16666666666663</v>
      </c>
      <c r="G372" s="324">
        <v>768.63333333333321</v>
      </c>
      <c r="H372" s="324">
        <v>858.63333333333321</v>
      </c>
      <c r="I372" s="324">
        <v>879.16666666666674</v>
      </c>
      <c r="J372" s="324">
        <v>903.63333333333321</v>
      </c>
      <c r="K372" s="323">
        <v>854.7</v>
      </c>
      <c r="L372" s="323">
        <v>809.7</v>
      </c>
      <c r="M372" s="323">
        <v>1.1148899999999999</v>
      </c>
      <c r="N372" s="1"/>
      <c r="O372" s="1"/>
    </row>
    <row r="373" spans="1:15" ht="12.75" customHeight="1">
      <c r="A373" s="30">
        <v>363</v>
      </c>
      <c r="B373" s="342" t="s">
        <v>475</v>
      </c>
      <c r="C373" s="323">
        <v>2155.8000000000002</v>
      </c>
      <c r="D373" s="324">
        <v>2146.7666666666669</v>
      </c>
      <c r="E373" s="324">
        <v>2104.5333333333338</v>
      </c>
      <c r="F373" s="324">
        <v>2053.2666666666669</v>
      </c>
      <c r="G373" s="324">
        <v>2011.0333333333338</v>
      </c>
      <c r="H373" s="324">
        <v>2198.0333333333338</v>
      </c>
      <c r="I373" s="324">
        <v>2240.2666666666664</v>
      </c>
      <c r="J373" s="324">
        <v>2291.5333333333338</v>
      </c>
      <c r="K373" s="323">
        <v>2189</v>
      </c>
      <c r="L373" s="323">
        <v>2095.5</v>
      </c>
      <c r="M373" s="323">
        <v>5.9715199999999999</v>
      </c>
      <c r="N373" s="1"/>
      <c r="O373" s="1"/>
    </row>
    <row r="374" spans="1:15" ht="12.75" customHeight="1">
      <c r="A374" s="30">
        <v>364</v>
      </c>
      <c r="B374" s="342" t="s">
        <v>843</v>
      </c>
      <c r="C374" s="323">
        <v>249.6</v>
      </c>
      <c r="D374" s="324">
        <v>249.36666666666667</v>
      </c>
      <c r="E374" s="324">
        <v>243.33333333333334</v>
      </c>
      <c r="F374" s="324">
        <v>237.06666666666666</v>
      </c>
      <c r="G374" s="324">
        <v>231.03333333333333</v>
      </c>
      <c r="H374" s="324">
        <v>255.63333333333335</v>
      </c>
      <c r="I374" s="324">
        <v>261.66666666666663</v>
      </c>
      <c r="J374" s="324">
        <v>267.93333333333339</v>
      </c>
      <c r="K374" s="323">
        <v>255.4</v>
      </c>
      <c r="L374" s="323">
        <v>243.1</v>
      </c>
      <c r="M374" s="323">
        <v>98.368430000000004</v>
      </c>
      <c r="N374" s="1"/>
      <c r="O374" s="1"/>
    </row>
    <row r="375" spans="1:15" ht="12.75" customHeight="1">
      <c r="A375" s="30">
        <v>365</v>
      </c>
      <c r="B375" s="342" t="s">
        <v>180</v>
      </c>
      <c r="C375" s="323">
        <v>211.55</v>
      </c>
      <c r="D375" s="324">
        <v>210.68333333333331</v>
      </c>
      <c r="E375" s="324">
        <v>208.61666666666662</v>
      </c>
      <c r="F375" s="324">
        <v>205.68333333333331</v>
      </c>
      <c r="G375" s="324">
        <v>203.61666666666662</v>
      </c>
      <c r="H375" s="324">
        <v>213.61666666666662</v>
      </c>
      <c r="I375" s="324">
        <v>215.68333333333328</v>
      </c>
      <c r="J375" s="324">
        <v>218.61666666666662</v>
      </c>
      <c r="K375" s="323">
        <v>212.75</v>
      </c>
      <c r="L375" s="323">
        <v>207.75</v>
      </c>
      <c r="M375" s="323">
        <v>213.48465999999999</v>
      </c>
      <c r="N375" s="1"/>
      <c r="O375" s="1"/>
    </row>
    <row r="376" spans="1:15" ht="12.75" customHeight="1">
      <c r="A376" s="30">
        <v>366</v>
      </c>
      <c r="B376" s="342" t="s">
        <v>290</v>
      </c>
      <c r="C376" s="323">
        <v>3403.8</v>
      </c>
      <c r="D376" s="324">
        <v>3424.6</v>
      </c>
      <c r="E376" s="324">
        <v>3359.2</v>
      </c>
      <c r="F376" s="324">
        <v>3314.6</v>
      </c>
      <c r="G376" s="324">
        <v>3249.2</v>
      </c>
      <c r="H376" s="324">
        <v>3469.2</v>
      </c>
      <c r="I376" s="324">
        <v>3534.6000000000004</v>
      </c>
      <c r="J376" s="324">
        <v>3579.2</v>
      </c>
      <c r="K376" s="323">
        <v>3490</v>
      </c>
      <c r="L376" s="323">
        <v>3380</v>
      </c>
      <c r="M376" s="323">
        <v>0.36176000000000003</v>
      </c>
      <c r="N376" s="1"/>
      <c r="O376" s="1"/>
    </row>
    <row r="377" spans="1:15" ht="12.75" customHeight="1">
      <c r="A377" s="30">
        <v>367</v>
      </c>
      <c r="B377" s="342" t="s">
        <v>844</v>
      </c>
      <c r="C377" s="323">
        <v>373.15</v>
      </c>
      <c r="D377" s="324">
        <v>371.55</v>
      </c>
      <c r="E377" s="324">
        <v>364.6</v>
      </c>
      <c r="F377" s="324">
        <v>356.05</v>
      </c>
      <c r="G377" s="324">
        <v>349.1</v>
      </c>
      <c r="H377" s="324">
        <v>380.1</v>
      </c>
      <c r="I377" s="324">
        <v>387.04999999999995</v>
      </c>
      <c r="J377" s="324">
        <v>395.6</v>
      </c>
      <c r="K377" s="323">
        <v>378.5</v>
      </c>
      <c r="L377" s="323">
        <v>363</v>
      </c>
      <c r="M377" s="323">
        <v>9.4301100000000009</v>
      </c>
      <c r="N377" s="1"/>
      <c r="O377" s="1"/>
    </row>
    <row r="378" spans="1:15" ht="12.75" customHeight="1">
      <c r="A378" s="30">
        <v>368</v>
      </c>
      <c r="B378" s="342" t="s">
        <v>272</v>
      </c>
      <c r="C378" s="323">
        <v>483.2</v>
      </c>
      <c r="D378" s="324">
        <v>477.40000000000003</v>
      </c>
      <c r="E378" s="324">
        <v>468.80000000000007</v>
      </c>
      <c r="F378" s="324">
        <v>454.40000000000003</v>
      </c>
      <c r="G378" s="324">
        <v>445.80000000000007</v>
      </c>
      <c r="H378" s="324">
        <v>491.80000000000007</v>
      </c>
      <c r="I378" s="324">
        <v>500.40000000000009</v>
      </c>
      <c r="J378" s="324">
        <v>514.80000000000007</v>
      </c>
      <c r="K378" s="323">
        <v>486</v>
      </c>
      <c r="L378" s="323">
        <v>463</v>
      </c>
      <c r="M378" s="323">
        <v>14.21968</v>
      </c>
      <c r="N378" s="1"/>
      <c r="O378" s="1"/>
    </row>
    <row r="379" spans="1:15" ht="12.75" customHeight="1">
      <c r="A379" s="30">
        <v>369</v>
      </c>
      <c r="B379" s="342" t="s">
        <v>476</v>
      </c>
      <c r="C379" s="323">
        <v>654.54999999999995</v>
      </c>
      <c r="D379" s="324">
        <v>658.35</v>
      </c>
      <c r="E379" s="324">
        <v>647.70000000000005</v>
      </c>
      <c r="F379" s="324">
        <v>640.85</v>
      </c>
      <c r="G379" s="324">
        <v>630.20000000000005</v>
      </c>
      <c r="H379" s="324">
        <v>665.2</v>
      </c>
      <c r="I379" s="324">
        <v>675.84999999999991</v>
      </c>
      <c r="J379" s="324">
        <v>682.7</v>
      </c>
      <c r="K379" s="323">
        <v>669</v>
      </c>
      <c r="L379" s="323">
        <v>651.5</v>
      </c>
      <c r="M379" s="323">
        <v>2.5723199999999999</v>
      </c>
      <c r="N379" s="1"/>
      <c r="O379" s="1"/>
    </row>
    <row r="380" spans="1:15" ht="12.75" customHeight="1">
      <c r="A380" s="30">
        <v>370</v>
      </c>
      <c r="B380" s="342" t="s">
        <v>477</v>
      </c>
      <c r="C380" s="323">
        <v>126.2</v>
      </c>
      <c r="D380" s="324">
        <v>125.78333333333332</v>
      </c>
      <c r="E380" s="324">
        <v>122.36666666666665</v>
      </c>
      <c r="F380" s="324">
        <v>118.53333333333333</v>
      </c>
      <c r="G380" s="324">
        <v>115.11666666666666</v>
      </c>
      <c r="H380" s="324">
        <v>129.61666666666662</v>
      </c>
      <c r="I380" s="324">
        <v>133.0333333333333</v>
      </c>
      <c r="J380" s="324">
        <v>136.86666666666662</v>
      </c>
      <c r="K380" s="323">
        <v>129.19999999999999</v>
      </c>
      <c r="L380" s="323">
        <v>121.95</v>
      </c>
      <c r="M380" s="323">
        <v>4.3426799999999997</v>
      </c>
      <c r="N380" s="1"/>
      <c r="O380" s="1"/>
    </row>
    <row r="381" spans="1:15" ht="12.75" customHeight="1">
      <c r="A381" s="30">
        <v>371</v>
      </c>
      <c r="B381" s="342" t="s">
        <v>182</v>
      </c>
      <c r="C381" s="323">
        <v>1706.75</v>
      </c>
      <c r="D381" s="324">
        <v>1715.6333333333332</v>
      </c>
      <c r="E381" s="324">
        <v>1692.7166666666665</v>
      </c>
      <c r="F381" s="324">
        <v>1678.6833333333332</v>
      </c>
      <c r="G381" s="324">
        <v>1655.7666666666664</v>
      </c>
      <c r="H381" s="324">
        <v>1729.6666666666665</v>
      </c>
      <c r="I381" s="324">
        <v>1752.5833333333335</v>
      </c>
      <c r="J381" s="324">
        <v>1766.6166666666666</v>
      </c>
      <c r="K381" s="323">
        <v>1738.55</v>
      </c>
      <c r="L381" s="323">
        <v>1701.6</v>
      </c>
      <c r="M381" s="323">
        <v>6.1284099999999997</v>
      </c>
      <c r="N381" s="1"/>
      <c r="O381" s="1"/>
    </row>
    <row r="382" spans="1:15" ht="12.75" customHeight="1">
      <c r="A382" s="30">
        <v>372</v>
      </c>
      <c r="B382" s="342" t="s">
        <v>479</v>
      </c>
      <c r="C382" s="323">
        <v>564.6</v>
      </c>
      <c r="D382" s="324">
        <v>571.30000000000007</v>
      </c>
      <c r="E382" s="324">
        <v>553.30000000000018</v>
      </c>
      <c r="F382" s="324">
        <v>542.00000000000011</v>
      </c>
      <c r="G382" s="324">
        <v>524.00000000000023</v>
      </c>
      <c r="H382" s="324">
        <v>582.60000000000014</v>
      </c>
      <c r="I382" s="324">
        <v>600.59999999999991</v>
      </c>
      <c r="J382" s="324">
        <v>611.90000000000009</v>
      </c>
      <c r="K382" s="323">
        <v>589.29999999999995</v>
      </c>
      <c r="L382" s="323">
        <v>560</v>
      </c>
      <c r="M382" s="323">
        <v>2.1834099999999999</v>
      </c>
      <c r="N382" s="1"/>
      <c r="O382" s="1"/>
    </row>
    <row r="383" spans="1:15" ht="12.75" customHeight="1">
      <c r="A383" s="30">
        <v>373</v>
      </c>
      <c r="B383" s="342" t="s">
        <v>481</v>
      </c>
      <c r="C383" s="323">
        <v>963.45</v>
      </c>
      <c r="D383" s="324">
        <v>945.91666666666663</v>
      </c>
      <c r="E383" s="324">
        <v>921.83333333333326</v>
      </c>
      <c r="F383" s="324">
        <v>880.21666666666658</v>
      </c>
      <c r="G383" s="324">
        <v>856.13333333333321</v>
      </c>
      <c r="H383" s="324">
        <v>987.5333333333333</v>
      </c>
      <c r="I383" s="324">
        <v>1011.6166666666666</v>
      </c>
      <c r="J383" s="324">
        <v>1053.2333333333333</v>
      </c>
      <c r="K383" s="323">
        <v>970</v>
      </c>
      <c r="L383" s="323">
        <v>904.3</v>
      </c>
      <c r="M383" s="323">
        <v>13.014419999999999</v>
      </c>
      <c r="N383" s="1"/>
      <c r="O383" s="1"/>
    </row>
    <row r="384" spans="1:15" ht="12.75" customHeight="1">
      <c r="A384" s="30">
        <v>374</v>
      </c>
      <c r="B384" s="342" t="s">
        <v>845</v>
      </c>
      <c r="C384" s="323">
        <v>90.9</v>
      </c>
      <c r="D384" s="324">
        <v>91.25</v>
      </c>
      <c r="E384" s="324">
        <v>90.1</v>
      </c>
      <c r="F384" s="324">
        <v>89.3</v>
      </c>
      <c r="G384" s="324">
        <v>88.149999999999991</v>
      </c>
      <c r="H384" s="324">
        <v>92.05</v>
      </c>
      <c r="I384" s="324">
        <v>93.2</v>
      </c>
      <c r="J384" s="324">
        <v>94</v>
      </c>
      <c r="K384" s="323">
        <v>92.4</v>
      </c>
      <c r="L384" s="323">
        <v>90.45</v>
      </c>
      <c r="M384" s="323">
        <v>8.1287099999999999</v>
      </c>
      <c r="N384" s="1"/>
      <c r="O384" s="1"/>
    </row>
    <row r="385" spans="1:15" ht="12.75" customHeight="1">
      <c r="A385" s="30">
        <v>375</v>
      </c>
      <c r="B385" s="342" t="s">
        <v>483</v>
      </c>
      <c r="C385" s="323">
        <v>184.85</v>
      </c>
      <c r="D385" s="324">
        <v>185.73333333333335</v>
      </c>
      <c r="E385" s="324">
        <v>183.56666666666669</v>
      </c>
      <c r="F385" s="324">
        <v>182.28333333333333</v>
      </c>
      <c r="G385" s="324">
        <v>180.11666666666667</v>
      </c>
      <c r="H385" s="324">
        <v>187.01666666666671</v>
      </c>
      <c r="I385" s="324">
        <v>189.18333333333334</v>
      </c>
      <c r="J385" s="324">
        <v>190.46666666666673</v>
      </c>
      <c r="K385" s="323">
        <v>187.9</v>
      </c>
      <c r="L385" s="323">
        <v>184.45</v>
      </c>
      <c r="M385" s="323">
        <v>12.856350000000001</v>
      </c>
      <c r="N385" s="1"/>
      <c r="O385" s="1"/>
    </row>
    <row r="386" spans="1:15" ht="12.75" customHeight="1">
      <c r="A386" s="30">
        <v>376</v>
      </c>
      <c r="B386" s="342" t="s">
        <v>484</v>
      </c>
      <c r="C386" s="323">
        <v>728.65</v>
      </c>
      <c r="D386" s="324">
        <v>742.93333333333328</v>
      </c>
      <c r="E386" s="324">
        <v>700.06666666666661</v>
      </c>
      <c r="F386" s="324">
        <v>671.48333333333335</v>
      </c>
      <c r="G386" s="324">
        <v>628.61666666666667</v>
      </c>
      <c r="H386" s="324">
        <v>771.51666666666654</v>
      </c>
      <c r="I386" s="324">
        <v>814.3833333333331</v>
      </c>
      <c r="J386" s="324">
        <v>842.96666666666647</v>
      </c>
      <c r="K386" s="323">
        <v>785.8</v>
      </c>
      <c r="L386" s="323">
        <v>714.35</v>
      </c>
      <c r="M386" s="323">
        <v>8.7280200000000008</v>
      </c>
      <c r="N386" s="1"/>
      <c r="O386" s="1"/>
    </row>
    <row r="387" spans="1:15" ht="12.75" customHeight="1">
      <c r="A387" s="30">
        <v>377</v>
      </c>
      <c r="B387" s="342" t="s">
        <v>485</v>
      </c>
      <c r="C387" s="323">
        <v>249.05</v>
      </c>
      <c r="D387" s="324">
        <v>249.65</v>
      </c>
      <c r="E387" s="324">
        <v>245.9</v>
      </c>
      <c r="F387" s="324">
        <v>242.75</v>
      </c>
      <c r="G387" s="324">
        <v>239</v>
      </c>
      <c r="H387" s="324">
        <v>252.8</v>
      </c>
      <c r="I387" s="324">
        <v>256.55</v>
      </c>
      <c r="J387" s="324">
        <v>259.70000000000005</v>
      </c>
      <c r="K387" s="323">
        <v>253.4</v>
      </c>
      <c r="L387" s="323">
        <v>246.5</v>
      </c>
      <c r="M387" s="323">
        <v>3.02277</v>
      </c>
      <c r="N387" s="1"/>
      <c r="O387" s="1"/>
    </row>
    <row r="388" spans="1:15" ht="12.75" customHeight="1">
      <c r="A388" s="30">
        <v>378</v>
      </c>
      <c r="B388" s="342" t="s">
        <v>183</v>
      </c>
      <c r="C388" s="323">
        <v>759.2</v>
      </c>
      <c r="D388" s="324">
        <v>762.16666666666663</v>
      </c>
      <c r="E388" s="324">
        <v>749.13333333333321</v>
      </c>
      <c r="F388" s="324">
        <v>739.06666666666661</v>
      </c>
      <c r="G388" s="324">
        <v>726.03333333333319</v>
      </c>
      <c r="H388" s="324">
        <v>772.23333333333323</v>
      </c>
      <c r="I388" s="324">
        <v>785.26666666666677</v>
      </c>
      <c r="J388" s="324">
        <v>795.33333333333326</v>
      </c>
      <c r="K388" s="323">
        <v>775.2</v>
      </c>
      <c r="L388" s="323">
        <v>752.1</v>
      </c>
      <c r="M388" s="323">
        <v>13.60031</v>
      </c>
      <c r="N388" s="1"/>
      <c r="O388" s="1"/>
    </row>
    <row r="389" spans="1:15" ht="12.75" customHeight="1">
      <c r="A389" s="30">
        <v>379</v>
      </c>
      <c r="B389" s="342" t="s">
        <v>487</v>
      </c>
      <c r="C389" s="323">
        <v>2195.0500000000002</v>
      </c>
      <c r="D389" s="324">
        <v>2206.5833333333335</v>
      </c>
      <c r="E389" s="324">
        <v>2169.4666666666672</v>
      </c>
      <c r="F389" s="324">
        <v>2143.8833333333337</v>
      </c>
      <c r="G389" s="324">
        <v>2106.7666666666673</v>
      </c>
      <c r="H389" s="324">
        <v>2232.166666666667</v>
      </c>
      <c r="I389" s="324">
        <v>2269.2833333333328</v>
      </c>
      <c r="J389" s="324">
        <v>2294.8666666666668</v>
      </c>
      <c r="K389" s="323">
        <v>2243.6999999999998</v>
      </c>
      <c r="L389" s="323">
        <v>2181</v>
      </c>
      <c r="M389" s="323">
        <v>0.17954999999999999</v>
      </c>
      <c r="N389" s="1"/>
      <c r="O389" s="1"/>
    </row>
    <row r="390" spans="1:15" ht="12.75" customHeight="1">
      <c r="A390" s="30">
        <v>380</v>
      </c>
      <c r="B390" s="342" t="s">
        <v>894</v>
      </c>
      <c r="C390" s="323">
        <v>104.35</v>
      </c>
      <c r="D390" s="324">
        <v>105.36666666666667</v>
      </c>
      <c r="E390" s="324">
        <v>102.98333333333335</v>
      </c>
      <c r="F390" s="324">
        <v>101.61666666666667</v>
      </c>
      <c r="G390" s="324">
        <v>99.233333333333348</v>
      </c>
      <c r="H390" s="324">
        <v>106.73333333333335</v>
      </c>
      <c r="I390" s="324">
        <v>109.11666666666667</v>
      </c>
      <c r="J390" s="324">
        <v>110.48333333333335</v>
      </c>
      <c r="K390" s="323">
        <v>107.75</v>
      </c>
      <c r="L390" s="323">
        <v>104</v>
      </c>
      <c r="M390" s="323">
        <v>22.057390000000002</v>
      </c>
      <c r="N390" s="1"/>
      <c r="O390" s="1"/>
    </row>
    <row r="391" spans="1:15" ht="12.75" customHeight="1">
      <c r="A391" s="30">
        <v>381</v>
      </c>
      <c r="B391" s="342" t="s">
        <v>184</v>
      </c>
      <c r="C391" s="323">
        <v>136.44999999999999</v>
      </c>
      <c r="D391" s="324">
        <v>136.21666666666667</v>
      </c>
      <c r="E391" s="324">
        <v>134.63333333333333</v>
      </c>
      <c r="F391" s="324">
        <v>132.81666666666666</v>
      </c>
      <c r="G391" s="324">
        <v>131.23333333333332</v>
      </c>
      <c r="H391" s="324">
        <v>138.03333333333333</v>
      </c>
      <c r="I391" s="324">
        <v>139.61666666666665</v>
      </c>
      <c r="J391" s="324">
        <v>141.43333333333334</v>
      </c>
      <c r="K391" s="323">
        <v>137.80000000000001</v>
      </c>
      <c r="L391" s="323">
        <v>134.4</v>
      </c>
      <c r="M391" s="323">
        <v>116.52858999999999</v>
      </c>
      <c r="N391" s="1"/>
      <c r="O391" s="1"/>
    </row>
    <row r="392" spans="1:15" ht="12.75" customHeight="1">
      <c r="A392" s="30">
        <v>382</v>
      </c>
      <c r="B392" s="342" t="s">
        <v>486</v>
      </c>
      <c r="C392" s="323">
        <v>79.75</v>
      </c>
      <c r="D392" s="324">
        <v>79.566666666666663</v>
      </c>
      <c r="E392" s="324">
        <v>78.283333333333331</v>
      </c>
      <c r="F392" s="324">
        <v>76.816666666666663</v>
      </c>
      <c r="G392" s="324">
        <v>75.533333333333331</v>
      </c>
      <c r="H392" s="324">
        <v>81.033333333333331</v>
      </c>
      <c r="I392" s="324">
        <v>82.316666666666663</v>
      </c>
      <c r="J392" s="324">
        <v>83.783333333333331</v>
      </c>
      <c r="K392" s="323">
        <v>80.849999999999994</v>
      </c>
      <c r="L392" s="323">
        <v>78.099999999999994</v>
      </c>
      <c r="M392" s="323">
        <v>48.093789999999998</v>
      </c>
      <c r="N392" s="1"/>
      <c r="O392" s="1"/>
    </row>
    <row r="393" spans="1:15" ht="12.75" customHeight="1">
      <c r="A393" s="30">
        <v>383</v>
      </c>
      <c r="B393" s="342" t="s">
        <v>185</v>
      </c>
      <c r="C393" s="323">
        <v>125.75</v>
      </c>
      <c r="D393" s="324">
        <v>125.56666666666666</v>
      </c>
      <c r="E393" s="324">
        <v>124.18333333333332</v>
      </c>
      <c r="F393" s="324">
        <v>122.61666666666666</v>
      </c>
      <c r="G393" s="324">
        <v>121.23333333333332</v>
      </c>
      <c r="H393" s="324">
        <v>127.13333333333333</v>
      </c>
      <c r="I393" s="324">
        <v>128.51666666666665</v>
      </c>
      <c r="J393" s="324">
        <v>130.08333333333331</v>
      </c>
      <c r="K393" s="323">
        <v>126.95</v>
      </c>
      <c r="L393" s="323">
        <v>124</v>
      </c>
      <c r="M393" s="323">
        <v>51.330269999999999</v>
      </c>
      <c r="N393" s="1"/>
      <c r="O393" s="1"/>
    </row>
    <row r="394" spans="1:15" ht="12.75" customHeight="1">
      <c r="A394" s="30">
        <v>384</v>
      </c>
      <c r="B394" s="342" t="s">
        <v>488</v>
      </c>
      <c r="C394" s="323">
        <v>148.9</v>
      </c>
      <c r="D394" s="324">
        <v>149.28333333333333</v>
      </c>
      <c r="E394" s="324">
        <v>147.91666666666666</v>
      </c>
      <c r="F394" s="324">
        <v>146.93333333333334</v>
      </c>
      <c r="G394" s="324">
        <v>145.56666666666666</v>
      </c>
      <c r="H394" s="324">
        <v>150.26666666666665</v>
      </c>
      <c r="I394" s="324">
        <v>151.63333333333333</v>
      </c>
      <c r="J394" s="324">
        <v>152.61666666666665</v>
      </c>
      <c r="K394" s="323">
        <v>150.65</v>
      </c>
      <c r="L394" s="323">
        <v>148.30000000000001</v>
      </c>
      <c r="M394" s="323">
        <v>19.054580000000001</v>
      </c>
      <c r="N394" s="1"/>
      <c r="O394" s="1"/>
    </row>
    <row r="395" spans="1:15" ht="12.75" customHeight="1">
      <c r="A395" s="30">
        <v>385</v>
      </c>
      <c r="B395" s="342" t="s">
        <v>489</v>
      </c>
      <c r="C395" s="323">
        <v>1124.3499999999999</v>
      </c>
      <c r="D395" s="324">
        <v>1132.0166666666667</v>
      </c>
      <c r="E395" s="324">
        <v>1095.0333333333333</v>
      </c>
      <c r="F395" s="324">
        <v>1065.7166666666667</v>
      </c>
      <c r="G395" s="324">
        <v>1028.7333333333333</v>
      </c>
      <c r="H395" s="324">
        <v>1161.3333333333333</v>
      </c>
      <c r="I395" s="324">
        <v>1198.3166666666664</v>
      </c>
      <c r="J395" s="324">
        <v>1227.6333333333332</v>
      </c>
      <c r="K395" s="323">
        <v>1169</v>
      </c>
      <c r="L395" s="323">
        <v>1102.7</v>
      </c>
      <c r="M395" s="323">
        <v>8.4121000000000006</v>
      </c>
      <c r="N395" s="1"/>
      <c r="O395" s="1"/>
    </row>
    <row r="396" spans="1:15" ht="12.75" customHeight="1">
      <c r="A396" s="30">
        <v>386</v>
      </c>
      <c r="B396" s="342" t="s">
        <v>186</v>
      </c>
      <c r="C396" s="323">
        <v>2481.6999999999998</v>
      </c>
      <c r="D396" s="324">
        <v>2464.7333333333336</v>
      </c>
      <c r="E396" s="324">
        <v>2432.0666666666671</v>
      </c>
      <c r="F396" s="324">
        <v>2382.4333333333334</v>
      </c>
      <c r="G396" s="324">
        <v>2349.7666666666669</v>
      </c>
      <c r="H396" s="324">
        <v>2514.3666666666672</v>
      </c>
      <c r="I396" s="324">
        <v>2547.0333333333333</v>
      </c>
      <c r="J396" s="324">
        <v>2596.6666666666674</v>
      </c>
      <c r="K396" s="323">
        <v>2497.4</v>
      </c>
      <c r="L396" s="323">
        <v>2415.1</v>
      </c>
      <c r="M396" s="323">
        <v>98.862949999999998</v>
      </c>
      <c r="N396" s="1"/>
      <c r="O396" s="1"/>
    </row>
    <row r="397" spans="1:15" ht="12.75" customHeight="1">
      <c r="A397" s="30">
        <v>387</v>
      </c>
      <c r="B397" s="342" t="s">
        <v>846</v>
      </c>
      <c r="C397" s="323">
        <v>587.65</v>
      </c>
      <c r="D397" s="324">
        <v>581.5333333333333</v>
      </c>
      <c r="E397" s="324">
        <v>567.16666666666663</v>
      </c>
      <c r="F397" s="324">
        <v>546.68333333333328</v>
      </c>
      <c r="G397" s="324">
        <v>532.31666666666661</v>
      </c>
      <c r="H397" s="324">
        <v>602.01666666666665</v>
      </c>
      <c r="I397" s="324">
        <v>616.38333333333344</v>
      </c>
      <c r="J397" s="324">
        <v>636.86666666666667</v>
      </c>
      <c r="K397" s="323">
        <v>595.9</v>
      </c>
      <c r="L397" s="323">
        <v>561.04999999999995</v>
      </c>
      <c r="M397" s="323">
        <v>9.1545000000000005</v>
      </c>
      <c r="N397" s="1"/>
      <c r="O397" s="1"/>
    </row>
    <row r="398" spans="1:15" ht="12.75" customHeight="1">
      <c r="A398" s="30">
        <v>388</v>
      </c>
      <c r="B398" s="342" t="s">
        <v>480</v>
      </c>
      <c r="C398" s="323">
        <v>261.89999999999998</v>
      </c>
      <c r="D398" s="324">
        <v>262.0333333333333</v>
      </c>
      <c r="E398" s="324">
        <v>260.06666666666661</v>
      </c>
      <c r="F398" s="324">
        <v>258.23333333333329</v>
      </c>
      <c r="G398" s="324">
        <v>256.26666666666659</v>
      </c>
      <c r="H398" s="324">
        <v>263.86666666666662</v>
      </c>
      <c r="I398" s="324">
        <v>265.83333333333331</v>
      </c>
      <c r="J398" s="324">
        <v>267.66666666666663</v>
      </c>
      <c r="K398" s="323">
        <v>264</v>
      </c>
      <c r="L398" s="323">
        <v>260.2</v>
      </c>
      <c r="M398" s="323">
        <v>2.9413299999999998</v>
      </c>
      <c r="N398" s="1"/>
      <c r="O398" s="1"/>
    </row>
    <row r="399" spans="1:15" ht="12.75" customHeight="1">
      <c r="A399" s="30">
        <v>389</v>
      </c>
      <c r="B399" s="342" t="s">
        <v>490</v>
      </c>
      <c r="C399" s="323">
        <v>947.3</v>
      </c>
      <c r="D399" s="324">
        <v>951.38333333333321</v>
      </c>
      <c r="E399" s="324">
        <v>937.71666666666647</v>
      </c>
      <c r="F399" s="324">
        <v>928.13333333333321</v>
      </c>
      <c r="G399" s="324">
        <v>914.46666666666647</v>
      </c>
      <c r="H399" s="324">
        <v>960.96666666666647</v>
      </c>
      <c r="I399" s="324">
        <v>974.63333333333321</v>
      </c>
      <c r="J399" s="324">
        <v>984.21666666666647</v>
      </c>
      <c r="K399" s="323">
        <v>965.05</v>
      </c>
      <c r="L399" s="323">
        <v>941.8</v>
      </c>
      <c r="M399" s="323">
        <v>0.55667</v>
      </c>
      <c r="N399" s="1"/>
      <c r="O399" s="1"/>
    </row>
    <row r="400" spans="1:15" ht="12.75" customHeight="1">
      <c r="A400" s="30">
        <v>390</v>
      </c>
      <c r="B400" s="342" t="s">
        <v>491</v>
      </c>
      <c r="C400" s="323">
        <v>1555.45</v>
      </c>
      <c r="D400" s="324">
        <v>1553.4166666666667</v>
      </c>
      <c r="E400" s="324">
        <v>1524.0333333333335</v>
      </c>
      <c r="F400" s="324">
        <v>1492.6166666666668</v>
      </c>
      <c r="G400" s="324">
        <v>1463.2333333333336</v>
      </c>
      <c r="H400" s="324">
        <v>1584.8333333333335</v>
      </c>
      <c r="I400" s="324">
        <v>1614.2166666666667</v>
      </c>
      <c r="J400" s="324">
        <v>1645.6333333333334</v>
      </c>
      <c r="K400" s="323">
        <v>1582.8</v>
      </c>
      <c r="L400" s="323">
        <v>1522</v>
      </c>
      <c r="M400" s="323">
        <v>7.2366099999999998</v>
      </c>
      <c r="N400" s="1"/>
      <c r="O400" s="1"/>
    </row>
    <row r="401" spans="1:15" ht="12.75" customHeight="1">
      <c r="A401" s="30">
        <v>391</v>
      </c>
      <c r="B401" s="342" t="s">
        <v>482</v>
      </c>
      <c r="C401" s="323">
        <v>34.549999999999997</v>
      </c>
      <c r="D401" s="324">
        <v>34.533333333333331</v>
      </c>
      <c r="E401" s="324">
        <v>33.816666666666663</v>
      </c>
      <c r="F401" s="324">
        <v>33.083333333333329</v>
      </c>
      <c r="G401" s="324">
        <v>32.36666666666666</v>
      </c>
      <c r="H401" s="324">
        <v>35.266666666666666</v>
      </c>
      <c r="I401" s="324">
        <v>35.983333333333334</v>
      </c>
      <c r="J401" s="324">
        <v>36.716666666666669</v>
      </c>
      <c r="K401" s="323">
        <v>35.25</v>
      </c>
      <c r="L401" s="323">
        <v>33.799999999999997</v>
      </c>
      <c r="M401" s="323">
        <v>70.264790000000005</v>
      </c>
      <c r="N401" s="1"/>
      <c r="O401" s="1"/>
    </row>
    <row r="402" spans="1:15" ht="12.75" customHeight="1">
      <c r="A402" s="30">
        <v>392</v>
      </c>
      <c r="B402" s="342" t="s">
        <v>187</v>
      </c>
      <c r="C402" s="323">
        <v>98.1</v>
      </c>
      <c r="D402" s="324">
        <v>98.433333333333337</v>
      </c>
      <c r="E402" s="324">
        <v>96.866666666666674</v>
      </c>
      <c r="F402" s="324">
        <v>95.63333333333334</v>
      </c>
      <c r="G402" s="324">
        <v>94.066666666666677</v>
      </c>
      <c r="H402" s="324">
        <v>99.666666666666671</v>
      </c>
      <c r="I402" s="324">
        <v>101.23333333333333</v>
      </c>
      <c r="J402" s="324">
        <v>102.46666666666667</v>
      </c>
      <c r="K402" s="323">
        <v>100</v>
      </c>
      <c r="L402" s="323">
        <v>97.2</v>
      </c>
      <c r="M402" s="323">
        <v>505.76391000000001</v>
      </c>
      <c r="N402" s="1"/>
      <c r="O402" s="1"/>
    </row>
    <row r="403" spans="1:15" ht="12.75" customHeight="1">
      <c r="A403" s="30">
        <v>393</v>
      </c>
      <c r="B403" s="342" t="s">
        <v>275</v>
      </c>
      <c r="C403" s="323">
        <v>7608.65</v>
      </c>
      <c r="D403" s="324">
        <v>7559.55</v>
      </c>
      <c r="E403" s="324">
        <v>7439.1</v>
      </c>
      <c r="F403" s="324">
        <v>7269.55</v>
      </c>
      <c r="G403" s="324">
        <v>7149.1</v>
      </c>
      <c r="H403" s="324">
        <v>7729.1</v>
      </c>
      <c r="I403" s="324">
        <v>7849.5499999999993</v>
      </c>
      <c r="J403" s="324">
        <v>8019.1</v>
      </c>
      <c r="K403" s="323">
        <v>7680</v>
      </c>
      <c r="L403" s="323">
        <v>7390</v>
      </c>
      <c r="M403" s="323">
        <v>0.39279999999999998</v>
      </c>
      <c r="N403" s="1"/>
      <c r="O403" s="1"/>
    </row>
    <row r="404" spans="1:15" ht="12.75" customHeight="1">
      <c r="A404" s="30">
        <v>394</v>
      </c>
      <c r="B404" s="342" t="s">
        <v>274</v>
      </c>
      <c r="C404" s="323">
        <v>854.45</v>
      </c>
      <c r="D404" s="324">
        <v>851.61666666666679</v>
      </c>
      <c r="E404" s="324">
        <v>843.28333333333353</v>
      </c>
      <c r="F404" s="324">
        <v>832.11666666666679</v>
      </c>
      <c r="G404" s="324">
        <v>823.78333333333353</v>
      </c>
      <c r="H404" s="324">
        <v>862.78333333333353</v>
      </c>
      <c r="I404" s="324">
        <v>871.11666666666679</v>
      </c>
      <c r="J404" s="324">
        <v>882.28333333333353</v>
      </c>
      <c r="K404" s="323">
        <v>859.95</v>
      </c>
      <c r="L404" s="323">
        <v>840.45</v>
      </c>
      <c r="M404" s="323">
        <v>14.53002</v>
      </c>
      <c r="N404" s="1"/>
      <c r="O404" s="1"/>
    </row>
    <row r="405" spans="1:15" ht="12.75" customHeight="1">
      <c r="A405" s="30">
        <v>395</v>
      </c>
      <c r="B405" s="342" t="s">
        <v>188</v>
      </c>
      <c r="C405" s="323">
        <v>1128.55</v>
      </c>
      <c r="D405" s="324">
        <v>1118.8833333333334</v>
      </c>
      <c r="E405" s="324">
        <v>1097.7666666666669</v>
      </c>
      <c r="F405" s="324">
        <v>1066.9833333333333</v>
      </c>
      <c r="G405" s="324">
        <v>1045.8666666666668</v>
      </c>
      <c r="H405" s="324">
        <v>1149.666666666667</v>
      </c>
      <c r="I405" s="324">
        <v>1170.7833333333333</v>
      </c>
      <c r="J405" s="324">
        <v>1201.5666666666671</v>
      </c>
      <c r="K405" s="323">
        <v>1140</v>
      </c>
      <c r="L405" s="323">
        <v>1088.0999999999999</v>
      </c>
      <c r="M405" s="323">
        <v>18.671489999999999</v>
      </c>
      <c r="N405" s="1"/>
      <c r="O405" s="1"/>
    </row>
    <row r="406" spans="1:15" ht="12.75" customHeight="1">
      <c r="A406" s="30">
        <v>396</v>
      </c>
      <c r="B406" s="342" t="s">
        <v>189</v>
      </c>
      <c r="C406" s="323">
        <v>501.9</v>
      </c>
      <c r="D406" s="324">
        <v>501.23333333333335</v>
      </c>
      <c r="E406" s="324">
        <v>498.9666666666667</v>
      </c>
      <c r="F406" s="324">
        <v>496.03333333333336</v>
      </c>
      <c r="G406" s="324">
        <v>493.76666666666671</v>
      </c>
      <c r="H406" s="324">
        <v>504.16666666666669</v>
      </c>
      <c r="I406" s="324">
        <v>506.43333333333334</v>
      </c>
      <c r="J406" s="324">
        <v>509.36666666666667</v>
      </c>
      <c r="K406" s="323">
        <v>503.5</v>
      </c>
      <c r="L406" s="323">
        <v>498.3</v>
      </c>
      <c r="M406" s="323">
        <v>229.47673</v>
      </c>
      <c r="N406" s="1"/>
      <c r="O406" s="1"/>
    </row>
    <row r="407" spans="1:15" ht="12.75" customHeight="1">
      <c r="A407" s="30">
        <v>397</v>
      </c>
      <c r="B407" s="342" t="s">
        <v>495</v>
      </c>
      <c r="C407" s="323">
        <v>1763.45</v>
      </c>
      <c r="D407" s="324">
        <v>1784.1499999999999</v>
      </c>
      <c r="E407" s="324">
        <v>1721.2999999999997</v>
      </c>
      <c r="F407" s="324">
        <v>1679.1499999999999</v>
      </c>
      <c r="G407" s="324">
        <v>1616.2999999999997</v>
      </c>
      <c r="H407" s="324">
        <v>1826.2999999999997</v>
      </c>
      <c r="I407" s="324">
        <v>1889.1499999999996</v>
      </c>
      <c r="J407" s="324">
        <v>1931.2999999999997</v>
      </c>
      <c r="K407" s="323">
        <v>1847</v>
      </c>
      <c r="L407" s="323">
        <v>1742</v>
      </c>
      <c r="M407" s="323">
        <v>3.00021</v>
      </c>
      <c r="N407" s="1"/>
      <c r="O407" s="1"/>
    </row>
    <row r="408" spans="1:15" ht="12.75" customHeight="1">
      <c r="A408" s="30">
        <v>398</v>
      </c>
      <c r="B408" s="342" t="s">
        <v>496</v>
      </c>
      <c r="C408" s="323">
        <v>110.4</v>
      </c>
      <c r="D408" s="324">
        <v>110.51666666666667</v>
      </c>
      <c r="E408" s="324">
        <v>108.63333333333333</v>
      </c>
      <c r="F408" s="324">
        <v>106.86666666666666</v>
      </c>
      <c r="G408" s="324">
        <v>104.98333333333332</v>
      </c>
      <c r="H408" s="324">
        <v>112.28333333333333</v>
      </c>
      <c r="I408" s="324">
        <v>114.16666666666669</v>
      </c>
      <c r="J408" s="324">
        <v>115.93333333333334</v>
      </c>
      <c r="K408" s="323">
        <v>112.4</v>
      </c>
      <c r="L408" s="323">
        <v>108.75</v>
      </c>
      <c r="M408" s="323">
        <v>6.7294700000000001</v>
      </c>
      <c r="N408" s="1"/>
      <c r="O408" s="1"/>
    </row>
    <row r="409" spans="1:15" ht="12.75" customHeight="1">
      <c r="A409" s="30">
        <v>399</v>
      </c>
      <c r="B409" s="342" t="s">
        <v>501</v>
      </c>
      <c r="C409" s="323">
        <v>114.4</v>
      </c>
      <c r="D409" s="324">
        <v>114.68333333333334</v>
      </c>
      <c r="E409" s="324">
        <v>112.71666666666667</v>
      </c>
      <c r="F409" s="324">
        <v>111.03333333333333</v>
      </c>
      <c r="G409" s="324">
        <v>109.06666666666666</v>
      </c>
      <c r="H409" s="324">
        <v>116.36666666666667</v>
      </c>
      <c r="I409" s="324">
        <v>118.33333333333334</v>
      </c>
      <c r="J409" s="324">
        <v>120.01666666666668</v>
      </c>
      <c r="K409" s="323">
        <v>116.65</v>
      </c>
      <c r="L409" s="323">
        <v>113</v>
      </c>
      <c r="M409" s="323">
        <v>7.7997300000000003</v>
      </c>
      <c r="N409" s="1"/>
      <c r="O409" s="1"/>
    </row>
    <row r="410" spans="1:15" ht="12.75" customHeight="1">
      <c r="A410" s="30">
        <v>400</v>
      </c>
      <c r="B410" s="342" t="s">
        <v>497</v>
      </c>
      <c r="C410" s="323">
        <v>123.8</v>
      </c>
      <c r="D410" s="324">
        <v>125.63333333333334</v>
      </c>
      <c r="E410" s="324">
        <v>121.46666666666667</v>
      </c>
      <c r="F410" s="324">
        <v>119.13333333333333</v>
      </c>
      <c r="G410" s="324">
        <v>114.96666666666665</v>
      </c>
      <c r="H410" s="324">
        <v>127.96666666666668</v>
      </c>
      <c r="I410" s="324">
        <v>132.13333333333333</v>
      </c>
      <c r="J410" s="324">
        <v>134.4666666666667</v>
      </c>
      <c r="K410" s="323">
        <v>129.80000000000001</v>
      </c>
      <c r="L410" s="323">
        <v>123.3</v>
      </c>
      <c r="M410" s="323">
        <v>28.52242</v>
      </c>
      <c r="N410" s="1"/>
      <c r="O410" s="1"/>
    </row>
    <row r="411" spans="1:15" ht="12.75" customHeight="1">
      <c r="A411" s="30">
        <v>401</v>
      </c>
      <c r="B411" s="342" t="s">
        <v>499</v>
      </c>
      <c r="C411" s="323">
        <v>3338.4</v>
      </c>
      <c r="D411" s="324">
        <v>3352.3333333333335</v>
      </c>
      <c r="E411" s="324">
        <v>3247.166666666667</v>
      </c>
      <c r="F411" s="324">
        <v>3155.9333333333334</v>
      </c>
      <c r="G411" s="324">
        <v>3050.7666666666669</v>
      </c>
      <c r="H411" s="324">
        <v>3443.5666666666671</v>
      </c>
      <c r="I411" s="324">
        <v>3548.733333333334</v>
      </c>
      <c r="J411" s="324">
        <v>3639.9666666666672</v>
      </c>
      <c r="K411" s="323">
        <v>3457.5</v>
      </c>
      <c r="L411" s="323">
        <v>3261.1</v>
      </c>
      <c r="M411" s="323">
        <v>3.7490000000000001</v>
      </c>
      <c r="N411" s="1"/>
      <c r="O411" s="1"/>
    </row>
    <row r="412" spans="1:15" ht="12.75" customHeight="1">
      <c r="A412" s="30">
        <v>402</v>
      </c>
      <c r="B412" s="342" t="s">
        <v>498</v>
      </c>
      <c r="C412" s="323">
        <v>556.6</v>
      </c>
      <c r="D412" s="324">
        <v>554.71666666666658</v>
      </c>
      <c r="E412" s="324">
        <v>544.43333333333317</v>
      </c>
      <c r="F412" s="324">
        <v>532.26666666666654</v>
      </c>
      <c r="G412" s="324">
        <v>521.98333333333312</v>
      </c>
      <c r="H412" s="324">
        <v>566.88333333333321</v>
      </c>
      <c r="I412" s="324">
        <v>577.16666666666674</v>
      </c>
      <c r="J412" s="324">
        <v>589.33333333333326</v>
      </c>
      <c r="K412" s="323">
        <v>565</v>
      </c>
      <c r="L412" s="323">
        <v>542.54999999999995</v>
      </c>
      <c r="M412" s="323">
        <v>1.4498800000000001</v>
      </c>
      <c r="N412" s="1"/>
      <c r="O412" s="1"/>
    </row>
    <row r="413" spans="1:15" ht="12.75" customHeight="1">
      <c r="A413" s="30">
        <v>403</v>
      </c>
      <c r="B413" s="342" t="s">
        <v>500</v>
      </c>
      <c r="C413" s="323">
        <v>416.45</v>
      </c>
      <c r="D413" s="324">
        <v>416.56666666666666</v>
      </c>
      <c r="E413" s="324">
        <v>410.38333333333333</v>
      </c>
      <c r="F413" s="324">
        <v>404.31666666666666</v>
      </c>
      <c r="G413" s="324">
        <v>398.13333333333333</v>
      </c>
      <c r="H413" s="324">
        <v>422.63333333333333</v>
      </c>
      <c r="I413" s="324">
        <v>428.81666666666661</v>
      </c>
      <c r="J413" s="324">
        <v>434.88333333333333</v>
      </c>
      <c r="K413" s="323">
        <v>422.75</v>
      </c>
      <c r="L413" s="323">
        <v>410.5</v>
      </c>
      <c r="M413" s="323">
        <v>1.75223</v>
      </c>
      <c r="N413" s="1"/>
      <c r="O413" s="1"/>
    </row>
    <row r="414" spans="1:15" ht="12.75" customHeight="1">
      <c r="A414" s="30">
        <v>404</v>
      </c>
      <c r="B414" s="342" t="s">
        <v>190</v>
      </c>
      <c r="C414" s="323">
        <v>24090.2</v>
      </c>
      <c r="D414" s="324">
        <v>24058.866666666669</v>
      </c>
      <c r="E414" s="324">
        <v>23732.733333333337</v>
      </c>
      <c r="F414" s="324">
        <v>23375.26666666667</v>
      </c>
      <c r="G414" s="324">
        <v>23049.133333333339</v>
      </c>
      <c r="H414" s="324">
        <v>24416.333333333336</v>
      </c>
      <c r="I414" s="324">
        <v>24742.466666666667</v>
      </c>
      <c r="J414" s="324">
        <v>25099.933333333334</v>
      </c>
      <c r="K414" s="323">
        <v>24385</v>
      </c>
      <c r="L414" s="323">
        <v>23701.4</v>
      </c>
      <c r="M414" s="323">
        <v>0.65188999999999997</v>
      </c>
      <c r="N414" s="1"/>
      <c r="O414" s="1"/>
    </row>
    <row r="415" spans="1:15" ht="12.75" customHeight="1">
      <c r="A415" s="30">
        <v>405</v>
      </c>
      <c r="B415" s="342" t="s">
        <v>502</v>
      </c>
      <c r="C415" s="323">
        <v>1603.8</v>
      </c>
      <c r="D415" s="324">
        <v>1604.6000000000001</v>
      </c>
      <c r="E415" s="324">
        <v>1586.2000000000003</v>
      </c>
      <c r="F415" s="324">
        <v>1568.6000000000001</v>
      </c>
      <c r="G415" s="324">
        <v>1550.2000000000003</v>
      </c>
      <c r="H415" s="324">
        <v>1622.2000000000003</v>
      </c>
      <c r="I415" s="324">
        <v>1640.6000000000004</v>
      </c>
      <c r="J415" s="324">
        <v>1658.2000000000003</v>
      </c>
      <c r="K415" s="323">
        <v>1623</v>
      </c>
      <c r="L415" s="323">
        <v>1587</v>
      </c>
      <c r="M415" s="323">
        <v>0.32612999999999998</v>
      </c>
      <c r="N415" s="1"/>
      <c r="O415" s="1"/>
    </row>
    <row r="416" spans="1:15" ht="12.75" customHeight="1">
      <c r="A416" s="30">
        <v>406</v>
      </c>
      <c r="B416" s="342" t="s">
        <v>191</v>
      </c>
      <c r="C416" s="323">
        <v>2380.9499999999998</v>
      </c>
      <c r="D416" s="324">
        <v>2390.7499999999995</v>
      </c>
      <c r="E416" s="324">
        <v>2347.3999999999992</v>
      </c>
      <c r="F416" s="324">
        <v>2313.8499999999995</v>
      </c>
      <c r="G416" s="324">
        <v>2270.4999999999991</v>
      </c>
      <c r="H416" s="324">
        <v>2424.2999999999993</v>
      </c>
      <c r="I416" s="324">
        <v>2467.6499999999996</v>
      </c>
      <c r="J416" s="324">
        <v>2501.1999999999994</v>
      </c>
      <c r="K416" s="323">
        <v>2434.1</v>
      </c>
      <c r="L416" s="323">
        <v>2357.1999999999998</v>
      </c>
      <c r="M416" s="323">
        <v>4.9622599999999997</v>
      </c>
      <c r="N416" s="1"/>
      <c r="O416" s="1"/>
    </row>
    <row r="417" spans="1:15" ht="12.75" customHeight="1">
      <c r="A417" s="30">
        <v>407</v>
      </c>
      <c r="B417" s="342" t="s">
        <v>492</v>
      </c>
      <c r="C417" s="323">
        <v>486.6</v>
      </c>
      <c r="D417" s="324">
        <v>486.16666666666669</v>
      </c>
      <c r="E417" s="324">
        <v>480.33333333333337</v>
      </c>
      <c r="F417" s="324">
        <v>474.06666666666666</v>
      </c>
      <c r="G417" s="324">
        <v>468.23333333333335</v>
      </c>
      <c r="H417" s="324">
        <v>492.43333333333339</v>
      </c>
      <c r="I417" s="324">
        <v>498.26666666666677</v>
      </c>
      <c r="J417" s="324">
        <v>504.53333333333342</v>
      </c>
      <c r="K417" s="323">
        <v>492</v>
      </c>
      <c r="L417" s="323">
        <v>479.9</v>
      </c>
      <c r="M417" s="323">
        <v>0.68966000000000005</v>
      </c>
      <c r="N417" s="1"/>
      <c r="O417" s="1"/>
    </row>
    <row r="418" spans="1:15" ht="12.75" customHeight="1">
      <c r="A418" s="30">
        <v>408</v>
      </c>
      <c r="B418" s="342" t="s">
        <v>493</v>
      </c>
      <c r="C418" s="323">
        <v>27.5</v>
      </c>
      <c r="D418" s="324">
        <v>27.7</v>
      </c>
      <c r="E418" s="324">
        <v>27.25</v>
      </c>
      <c r="F418" s="324">
        <v>27</v>
      </c>
      <c r="G418" s="324">
        <v>26.55</v>
      </c>
      <c r="H418" s="324">
        <v>27.95</v>
      </c>
      <c r="I418" s="324">
        <v>28.399999999999995</v>
      </c>
      <c r="J418" s="324">
        <v>28.65</v>
      </c>
      <c r="K418" s="323">
        <v>28.15</v>
      </c>
      <c r="L418" s="323">
        <v>27.45</v>
      </c>
      <c r="M418" s="323">
        <v>53.832689999999999</v>
      </c>
      <c r="N418" s="1"/>
      <c r="O418" s="1"/>
    </row>
    <row r="419" spans="1:15" ht="12.75" customHeight="1">
      <c r="A419" s="30">
        <v>409</v>
      </c>
      <c r="B419" s="342" t="s">
        <v>494</v>
      </c>
      <c r="C419" s="323">
        <v>3394.65</v>
      </c>
      <c r="D419" s="324">
        <v>3377.2166666666667</v>
      </c>
      <c r="E419" s="324">
        <v>3315.4333333333334</v>
      </c>
      <c r="F419" s="324">
        <v>3236.2166666666667</v>
      </c>
      <c r="G419" s="324">
        <v>3174.4333333333334</v>
      </c>
      <c r="H419" s="324">
        <v>3456.4333333333334</v>
      </c>
      <c r="I419" s="324">
        <v>3518.2166666666672</v>
      </c>
      <c r="J419" s="324">
        <v>3597.4333333333334</v>
      </c>
      <c r="K419" s="323">
        <v>3439</v>
      </c>
      <c r="L419" s="323">
        <v>3298</v>
      </c>
      <c r="M419" s="323">
        <v>0.42276999999999998</v>
      </c>
      <c r="N419" s="1"/>
      <c r="O419" s="1"/>
    </row>
    <row r="420" spans="1:15" ht="12.75" customHeight="1">
      <c r="A420" s="30">
        <v>410</v>
      </c>
      <c r="B420" s="342" t="s">
        <v>503</v>
      </c>
      <c r="C420" s="323">
        <v>735.75</v>
      </c>
      <c r="D420" s="324">
        <v>740.91666666666663</v>
      </c>
      <c r="E420" s="324">
        <v>726.93333333333328</v>
      </c>
      <c r="F420" s="324">
        <v>718.11666666666667</v>
      </c>
      <c r="G420" s="324">
        <v>704.13333333333333</v>
      </c>
      <c r="H420" s="324">
        <v>749.73333333333323</v>
      </c>
      <c r="I420" s="324">
        <v>763.71666666666658</v>
      </c>
      <c r="J420" s="324">
        <v>772.53333333333319</v>
      </c>
      <c r="K420" s="323">
        <v>754.9</v>
      </c>
      <c r="L420" s="323">
        <v>732.1</v>
      </c>
      <c r="M420" s="323">
        <v>3.0051100000000002</v>
      </c>
      <c r="N420" s="1"/>
      <c r="O420" s="1"/>
    </row>
    <row r="421" spans="1:15" ht="12.75" customHeight="1">
      <c r="A421" s="30">
        <v>411</v>
      </c>
      <c r="B421" s="342" t="s">
        <v>505</v>
      </c>
      <c r="C421" s="323">
        <v>704</v>
      </c>
      <c r="D421" s="324">
        <v>709.05000000000007</v>
      </c>
      <c r="E421" s="324">
        <v>690.10000000000014</v>
      </c>
      <c r="F421" s="324">
        <v>676.2</v>
      </c>
      <c r="G421" s="324">
        <v>657.25000000000011</v>
      </c>
      <c r="H421" s="324">
        <v>722.95000000000016</v>
      </c>
      <c r="I421" s="324">
        <v>741.9000000000002</v>
      </c>
      <c r="J421" s="324">
        <v>755.80000000000018</v>
      </c>
      <c r="K421" s="323">
        <v>728</v>
      </c>
      <c r="L421" s="323">
        <v>695.15</v>
      </c>
      <c r="M421" s="323">
        <v>0.65395000000000003</v>
      </c>
      <c r="N421" s="1"/>
      <c r="O421" s="1"/>
    </row>
    <row r="422" spans="1:15" ht="12.75" customHeight="1">
      <c r="A422" s="30">
        <v>412</v>
      </c>
      <c r="B422" s="342" t="s">
        <v>504</v>
      </c>
      <c r="C422" s="323">
        <v>2586.85</v>
      </c>
      <c r="D422" s="324">
        <v>2541.8166666666666</v>
      </c>
      <c r="E422" s="324">
        <v>2462.833333333333</v>
      </c>
      <c r="F422" s="324">
        <v>2338.8166666666666</v>
      </c>
      <c r="G422" s="324">
        <v>2259.833333333333</v>
      </c>
      <c r="H422" s="324">
        <v>2665.833333333333</v>
      </c>
      <c r="I422" s="324">
        <v>2744.8166666666666</v>
      </c>
      <c r="J422" s="324">
        <v>2868.833333333333</v>
      </c>
      <c r="K422" s="323">
        <v>2620.8000000000002</v>
      </c>
      <c r="L422" s="323">
        <v>2417.8000000000002</v>
      </c>
      <c r="M422" s="323">
        <v>1.5944700000000001</v>
      </c>
      <c r="N422" s="1"/>
      <c r="O422" s="1"/>
    </row>
    <row r="423" spans="1:15" ht="12.75" customHeight="1">
      <c r="A423" s="30">
        <v>413</v>
      </c>
      <c r="B423" s="342" t="s">
        <v>895</v>
      </c>
      <c r="C423" s="323">
        <v>684.5</v>
      </c>
      <c r="D423" s="324">
        <v>678.08333333333337</v>
      </c>
      <c r="E423" s="324">
        <v>657.4666666666667</v>
      </c>
      <c r="F423" s="324">
        <v>630.43333333333328</v>
      </c>
      <c r="G423" s="324">
        <v>609.81666666666661</v>
      </c>
      <c r="H423" s="324">
        <v>705.11666666666679</v>
      </c>
      <c r="I423" s="324">
        <v>725.73333333333335</v>
      </c>
      <c r="J423" s="324">
        <v>752.76666666666688</v>
      </c>
      <c r="K423" s="323">
        <v>698.7</v>
      </c>
      <c r="L423" s="323">
        <v>651.04999999999995</v>
      </c>
      <c r="M423" s="323">
        <v>18.501180000000002</v>
      </c>
      <c r="N423" s="1"/>
      <c r="O423" s="1"/>
    </row>
    <row r="424" spans="1:15" ht="12.75" customHeight="1">
      <c r="A424" s="30">
        <v>414</v>
      </c>
      <c r="B424" s="342" t="s">
        <v>506</v>
      </c>
      <c r="C424" s="323">
        <v>777.7</v>
      </c>
      <c r="D424" s="324">
        <v>775.35</v>
      </c>
      <c r="E424" s="324">
        <v>767.40000000000009</v>
      </c>
      <c r="F424" s="324">
        <v>757.1</v>
      </c>
      <c r="G424" s="324">
        <v>749.15000000000009</v>
      </c>
      <c r="H424" s="324">
        <v>785.65000000000009</v>
      </c>
      <c r="I424" s="324">
        <v>793.60000000000014</v>
      </c>
      <c r="J424" s="324">
        <v>803.90000000000009</v>
      </c>
      <c r="K424" s="323">
        <v>783.3</v>
      </c>
      <c r="L424" s="323">
        <v>765.05</v>
      </c>
      <c r="M424" s="323">
        <v>0.99997000000000003</v>
      </c>
      <c r="N424" s="1"/>
      <c r="O424" s="1"/>
    </row>
    <row r="425" spans="1:15" ht="12.75" customHeight="1">
      <c r="A425" s="30">
        <v>415</v>
      </c>
      <c r="B425" s="342" t="s">
        <v>507</v>
      </c>
      <c r="C425" s="323">
        <v>374.75</v>
      </c>
      <c r="D425" s="324">
        <v>379.15000000000003</v>
      </c>
      <c r="E425" s="324">
        <v>367.20000000000005</v>
      </c>
      <c r="F425" s="324">
        <v>359.65000000000003</v>
      </c>
      <c r="G425" s="324">
        <v>347.70000000000005</v>
      </c>
      <c r="H425" s="324">
        <v>386.70000000000005</v>
      </c>
      <c r="I425" s="324">
        <v>398.65</v>
      </c>
      <c r="J425" s="324">
        <v>406.20000000000005</v>
      </c>
      <c r="K425" s="323">
        <v>391.1</v>
      </c>
      <c r="L425" s="323">
        <v>371.6</v>
      </c>
      <c r="M425" s="323">
        <v>2.0696599999999998</v>
      </c>
      <c r="N425" s="1"/>
      <c r="O425" s="1"/>
    </row>
    <row r="426" spans="1:15" ht="12.75" customHeight="1">
      <c r="A426" s="30">
        <v>416</v>
      </c>
      <c r="B426" s="342" t="s">
        <v>515</v>
      </c>
      <c r="C426" s="323">
        <v>272.55</v>
      </c>
      <c r="D426" s="324">
        <v>272.34999999999997</v>
      </c>
      <c r="E426" s="324">
        <v>268.94999999999993</v>
      </c>
      <c r="F426" s="324">
        <v>265.34999999999997</v>
      </c>
      <c r="G426" s="324">
        <v>261.94999999999993</v>
      </c>
      <c r="H426" s="324">
        <v>275.94999999999993</v>
      </c>
      <c r="I426" s="324">
        <v>279.34999999999991</v>
      </c>
      <c r="J426" s="324">
        <v>282.94999999999993</v>
      </c>
      <c r="K426" s="323">
        <v>275.75</v>
      </c>
      <c r="L426" s="323">
        <v>268.75</v>
      </c>
      <c r="M426" s="323">
        <v>8.7674000000000003</v>
      </c>
      <c r="N426" s="1"/>
      <c r="O426" s="1"/>
    </row>
    <row r="427" spans="1:15" ht="12.75" customHeight="1">
      <c r="A427" s="30">
        <v>417</v>
      </c>
      <c r="B427" s="342" t="s">
        <v>508</v>
      </c>
      <c r="C427" s="323">
        <v>59.75</v>
      </c>
      <c r="D427" s="324">
        <v>60.066666666666663</v>
      </c>
      <c r="E427" s="324">
        <v>58.883333333333326</v>
      </c>
      <c r="F427" s="324">
        <v>58.016666666666666</v>
      </c>
      <c r="G427" s="324">
        <v>56.833333333333329</v>
      </c>
      <c r="H427" s="324">
        <v>60.933333333333323</v>
      </c>
      <c r="I427" s="324">
        <v>62.11666666666666</v>
      </c>
      <c r="J427" s="324">
        <v>62.98333333333332</v>
      </c>
      <c r="K427" s="323">
        <v>61.25</v>
      </c>
      <c r="L427" s="323">
        <v>59.2</v>
      </c>
      <c r="M427" s="323">
        <v>18.367660000000001</v>
      </c>
      <c r="N427" s="1"/>
      <c r="O427" s="1"/>
    </row>
    <row r="428" spans="1:15" ht="12.75" customHeight="1">
      <c r="A428" s="30">
        <v>418</v>
      </c>
      <c r="B428" s="342" t="s">
        <v>192</v>
      </c>
      <c r="C428" s="323">
        <v>2588.1999999999998</v>
      </c>
      <c r="D428" s="324">
        <v>2556.5333333333333</v>
      </c>
      <c r="E428" s="324">
        <v>2516.7666666666664</v>
      </c>
      <c r="F428" s="324">
        <v>2445.333333333333</v>
      </c>
      <c r="G428" s="324">
        <v>2405.5666666666662</v>
      </c>
      <c r="H428" s="324">
        <v>2627.9666666666667</v>
      </c>
      <c r="I428" s="324">
        <v>2667.733333333334</v>
      </c>
      <c r="J428" s="324">
        <v>2739.166666666667</v>
      </c>
      <c r="K428" s="323">
        <v>2596.3000000000002</v>
      </c>
      <c r="L428" s="323">
        <v>2485.1</v>
      </c>
      <c r="M428" s="323">
        <v>15.93596</v>
      </c>
      <c r="N428" s="1"/>
      <c r="O428" s="1"/>
    </row>
    <row r="429" spans="1:15" ht="12.75" customHeight="1">
      <c r="A429" s="30">
        <v>419</v>
      </c>
      <c r="B429" s="342" t="s">
        <v>193</v>
      </c>
      <c r="C429" s="323">
        <v>1129.55</v>
      </c>
      <c r="D429" s="324">
        <v>1131.5333333333333</v>
      </c>
      <c r="E429" s="324">
        <v>1118.6666666666665</v>
      </c>
      <c r="F429" s="324">
        <v>1107.7833333333333</v>
      </c>
      <c r="G429" s="324">
        <v>1094.9166666666665</v>
      </c>
      <c r="H429" s="324">
        <v>1142.4166666666665</v>
      </c>
      <c r="I429" s="324">
        <v>1155.2833333333333</v>
      </c>
      <c r="J429" s="324">
        <v>1166.1666666666665</v>
      </c>
      <c r="K429" s="323">
        <v>1144.4000000000001</v>
      </c>
      <c r="L429" s="323">
        <v>1120.6500000000001</v>
      </c>
      <c r="M429" s="323">
        <v>11.95534</v>
      </c>
      <c r="N429" s="1"/>
      <c r="O429" s="1"/>
    </row>
    <row r="430" spans="1:15" ht="12.75" customHeight="1">
      <c r="A430" s="30">
        <v>420</v>
      </c>
      <c r="B430" s="342" t="s">
        <v>512</v>
      </c>
      <c r="C430" s="323">
        <v>333.35</v>
      </c>
      <c r="D430" s="324">
        <v>335.3</v>
      </c>
      <c r="E430" s="324">
        <v>328.6</v>
      </c>
      <c r="F430" s="324">
        <v>323.85000000000002</v>
      </c>
      <c r="G430" s="324">
        <v>317.15000000000003</v>
      </c>
      <c r="H430" s="324">
        <v>340.05</v>
      </c>
      <c r="I430" s="324">
        <v>346.74999999999994</v>
      </c>
      <c r="J430" s="324">
        <v>351.5</v>
      </c>
      <c r="K430" s="323">
        <v>342</v>
      </c>
      <c r="L430" s="323">
        <v>330.55</v>
      </c>
      <c r="M430" s="323">
        <v>11.19891</v>
      </c>
      <c r="N430" s="1"/>
      <c r="O430" s="1"/>
    </row>
    <row r="431" spans="1:15" ht="12.75" customHeight="1">
      <c r="A431" s="30">
        <v>421</v>
      </c>
      <c r="B431" s="342" t="s">
        <v>509</v>
      </c>
      <c r="C431" s="323">
        <v>93.55</v>
      </c>
      <c r="D431" s="324">
        <v>94.216666666666654</v>
      </c>
      <c r="E431" s="324">
        <v>91.733333333333306</v>
      </c>
      <c r="F431" s="324">
        <v>89.916666666666657</v>
      </c>
      <c r="G431" s="324">
        <v>87.433333333333309</v>
      </c>
      <c r="H431" s="324">
        <v>96.033333333333303</v>
      </c>
      <c r="I431" s="324">
        <v>98.516666666666652</v>
      </c>
      <c r="J431" s="324">
        <v>100.3333333333333</v>
      </c>
      <c r="K431" s="323">
        <v>96.7</v>
      </c>
      <c r="L431" s="323">
        <v>92.4</v>
      </c>
      <c r="M431" s="323">
        <v>3.0224299999999999</v>
      </c>
      <c r="N431" s="1"/>
      <c r="O431" s="1"/>
    </row>
    <row r="432" spans="1:15" ht="12.75" customHeight="1">
      <c r="A432" s="30">
        <v>422</v>
      </c>
      <c r="B432" s="342" t="s">
        <v>511</v>
      </c>
      <c r="C432" s="323">
        <v>190.55</v>
      </c>
      <c r="D432" s="324">
        <v>190.06666666666669</v>
      </c>
      <c r="E432" s="324">
        <v>186.88333333333338</v>
      </c>
      <c r="F432" s="324">
        <v>183.2166666666667</v>
      </c>
      <c r="G432" s="324">
        <v>180.03333333333339</v>
      </c>
      <c r="H432" s="324">
        <v>193.73333333333338</v>
      </c>
      <c r="I432" s="324">
        <v>196.91666666666671</v>
      </c>
      <c r="J432" s="324">
        <v>200.58333333333337</v>
      </c>
      <c r="K432" s="323">
        <v>193.25</v>
      </c>
      <c r="L432" s="323">
        <v>186.4</v>
      </c>
      <c r="M432" s="323">
        <v>10.29668</v>
      </c>
      <c r="N432" s="1"/>
      <c r="O432" s="1"/>
    </row>
    <row r="433" spans="1:15" ht="12.75" customHeight="1">
      <c r="A433" s="30">
        <v>423</v>
      </c>
      <c r="B433" s="342" t="s">
        <v>513</v>
      </c>
      <c r="C433" s="323">
        <v>567.4</v>
      </c>
      <c r="D433" s="324">
        <v>561.76666666666654</v>
      </c>
      <c r="E433" s="324">
        <v>551.73333333333312</v>
      </c>
      <c r="F433" s="324">
        <v>536.06666666666661</v>
      </c>
      <c r="G433" s="324">
        <v>526.03333333333319</v>
      </c>
      <c r="H433" s="324">
        <v>577.43333333333305</v>
      </c>
      <c r="I433" s="324">
        <v>587.46666666666658</v>
      </c>
      <c r="J433" s="324">
        <v>603.13333333333298</v>
      </c>
      <c r="K433" s="323">
        <v>571.79999999999995</v>
      </c>
      <c r="L433" s="323">
        <v>546.1</v>
      </c>
      <c r="M433" s="323">
        <v>2.13008</v>
      </c>
      <c r="N433" s="1"/>
      <c r="O433" s="1"/>
    </row>
    <row r="434" spans="1:15" ht="12.75" customHeight="1">
      <c r="A434" s="30">
        <v>424</v>
      </c>
      <c r="B434" s="342" t="s">
        <v>514</v>
      </c>
      <c r="C434" s="323">
        <v>406.7</v>
      </c>
      <c r="D434" s="324">
        <v>404.66666666666669</v>
      </c>
      <c r="E434" s="324">
        <v>400.33333333333337</v>
      </c>
      <c r="F434" s="324">
        <v>393.9666666666667</v>
      </c>
      <c r="G434" s="324">
        <v>389.63333333333338</v>
      </c>
      <c r="H434" s="324">
        <v>411.03333333333336</v>
      </c>
      <c r="I434" s="324">
        <v>415.36666666666673</v>
      </c>
      <c r="J434" s="324">
        <v>421.73333333333335</v>
      </c>
      <c r="K434" s="323">
        <v>409</v>
      </c>
      <c r="L434" s="323">
        <v>398.3</v>
      </c>
      <c r="M434" s="323">
        <v>3.4002300000000001</v>
      </c>
      <c r="N434" s="1"/>
      <c r="O434" s="1"/>
    </row>
    <row r="435" spans="1:15" ht="12.75" customHeight="1">
      <c r="A435" s="30">
        <v>425</v>
      </c>
      <c r="B435" s="342" t="s">
        <v>516</v>
      </c>
      <c r="C435" s="323">
        <v>1843.05</v>
      </c>
      <c r="D435" s="324">
        <v>1837.5</v>
      </c>
      <c r="E435" s="324">
        <v>1787.05</v>
      </c>
      <c r="F435" s="324">
        <v>1731.05</v>
      </c>
      <c r="G435" s="324">
        <v>1680.6</v>
      </c>
      <c r="H435" s="324">
        <v>1893.5</v>
      </c>
      <c r="I435" s="324">
        <v>1943.9499999999998</v>
      </c>
      <c r="J435" s="324">
        <v>1999.95</v>
      </c>
      <c r="K435" s="323">
        <v>1887.95</v>
      </c>
      <c r="L435" s="323">
        <v>1781.5</v>
      </c>
      <c r="M435" s="323">
        <v>36.888170000000002</v>
      </c>
      <c r="N435" s="1"/>
      <c r="O435" s="1"/>
    </row>
    <row r="436" spans="1:15" ht="12.75" customHeight="1">
      <c r="A436" s="30">
        <v>426</v>
      </c>
      <c r="B436" s="342" t="s">
        <v>517</v>
      </c>
      <c r="C436" s="323">
        <v>872.55</v>
      </c>
      <c r="D436" s="324">
        <v>870.5333333333333</v>
      </c>
      <c r="E436" s="324">
        <v>857.06666666666661</v>
      </c>
      <c r="F436" s="324">
        <v>841.58333333333326</v>
      </c>
      <c r="G436" s="324">
        <v>828.11666666666656</v>
      </c>
      <c r="H436" s="324">
        <v>886.01666666666665</v>
      </c>
      <c r="I436" s="324">
        <v>899.48333333333335</v>
      </c>
      <c r="J436" s="324">
        <v>914.9666666666667</v>
      </c>
      <c r="K436" s="323">
        <v>884</v>
      </c>
      <c r="L436" s="323">
        <v>855.05</v>
      </c>
      <c r="M436" s="323">
        <v>0.67557999999999996</v>
      </c>
      <c r="N436" s="1"/>
      <c r="O436" s="1"/>
    </row>
    <row r="437" spans="1:15" ht="12.75" customHeight="1">
      <c r="A437" s="30">
        <v>427</v>
      </c>
      <c r="B437" s="342" t="s">
        <v>194</v>
      </c>
      <c r="C437" s="323">
        <v>911.6</v>
      </c>
      <c r="D437" s="324">
        <v>906.26666666666677</v>
      </c>
      <c r="E437" s="324">
        <v>897.53333333333353</v>
      </c>
      <c r="F437" s="324">
        <v>883.46666666666681</v>
      </c>
      <c r="G437" s="324">
        <v>874.73333333333358</v>
      </c>
      <c r="H437" s="324">
        <v>920.33333333333348</v>
      </c>
      <c r="I437" s="324">
        <v>929.06666666666683</v>
      </c>
      <c r="J437" s="324">
        <v>943.13333333333344</v>
      </c>
      <c r="K437" s="323">
        <v>915</v>
      </c>
      <c r="L437" s="323">
        <v>892.2</v>
      </c>
      <c r="M437" s="323">
        <v>54.841000000000001</v>
      </c>
      <c r="N437" s="1"/>
      <c r="O437" s="1"/>
    </row>
    <row r="438" spans="1:15" ht="12.75" customHeight="1">
      <c r="A438" s="30">
        <v>428</v>
      </c>
      <c r="B438" s="342" t="s">
        <v>518</v>
      </c>
      <c r="C438" s="323">
        <v>469.75</v>
      </c>
      <c r="D438" s="324">
        <v>472.66666666666669</v>
      </c>
      <c r="E438" s="324">
        <v>462.83333333333337</v>
      </c>
      <c r="F438" s="324">
        <v>455.91666666666669</v>
      </c>
      <c r="G438" s="324">
        <v>446.08333333333337</v>
      </c>
      <c r="H438" s="324">
        <v>479.58333333333337</v>
      </c>
      <c r="I438" s="324">
        <v>489.41666666666674</v>
      </c>
      <c r="J438" s="324">
        <v>496.33333333333337</v>
      </c>
      <c r="K438" s="323">
        <v>482.5</v>
      </c>
      <c r="L438" s="323">
        <v>465.75</v>
      </c>
      <c r="M438" s="323">
        <v>3.7700800000000001</v>
      </c>
      <c r="N438" s="1"/>
      <c r="O438" s="1"/>
    </row>
    <row r="439" spans="1:15" ht="12.75" customHeight="1">
      <c r="A439" s="30">
        <v>429</v>
      </c>
      <c r="B439" s="342" t="s">
        <v>195</v>
      </c>
      <c r="C439" s="323">
        <v>469.35</v>
      </c>
      <c r="D439" s="324">
        <v>467.51666666666665</v>
      </c>
      <c r="E439" s="324">
        <v>456.2833333333333</v>
      </c>
      <c r="F439" s="324">
        <v>443.21666666666664</v>
      </c>
      <c r="G439" s="324">
        <v>431.98333333333329</v>
      </c>
      <c r="H439" s="324">
        <v>480.58333333333331</v>
      </c>
      <c r="I439" s="324">
        <v>491.81666666666666</v>
      </c>
      <c r="J439" s="324">
        <v>504.88333333333333</v>
      </c>
      <c r="K439" s="323">
        <v>478.75</v>
      </c>
      <c r="L439" s="323">
        <v>454.45</v>
      </c>
      <c r="M439" s="323">
        <v>24.463090000000001</v>
      </c>
      <c r="N439" s="1"/>
      <c r="O439" s="1"/>
    </row>
    <row r="440" spans="1:15" ht="12.75" customHeight="1">
      <c r="A440" s="30">
        <v>430</v>
      </c>
      <c r="B440" s="342" t="s">
        <v>521</v>
      </c>
      <c r="C440" s="323">
        <v>837.1</v>
      </c>
      <c r="D440" s="324">
        <v>838.11666666666667</v>
      </c>
      <c r="E440" s="324">
        <v>820.38333333333333</v>
      </c>
      <c r="F440" s="324">
        <v>803.66666666666663</v>
      </c>
      <c r="G440" s="324">
        <v>785.93333333333328</v>
      </c>
      <c r="H440" s="324">
        <v>854.83333333333337</v>
      </c>
      <c r="I440" s="324">
        <v>872.56666666666672</v>
      </c>
      <c r="J440" s="324">
        <v>889.28333333333342</v>
      </c>
      <c r="K440" s="323">
        <v>855.85</v>
      </c>
      <c r="L440" s="323">
        <v>821.4</v>
      </c>
      <c r="M440" s="323">
        <v>2.24803</v>
      </c>
      <c r="N440" s="1"/>
      <c r="O440" s="1"/>
    </row>
    <row r="441" spans="1:15" ht="12.75" customHeight="1">
      <c r="A441" s="30">
        <v>431</v>
      </c>
      <c r="B441" s="342" t="s">
        <v>519</v>
      </c>
      <c r="C441" s="323">
        <v>317.60000000000002</v>
      </c>
      <c r="D441" s="324">
        <v>318.45</v>
      </c>
      <c r="E441" s="324">
        <v>314.5</v>
      </c>
      <c r="F441" s="324">
        <v>311.40000000000003</v>
      </c>
      <c r="G441" s="324">
        <v>307.45000000000005</v>
      </c>
      <c r="H441" s="324">
        <v>321.54999999999995</v>
      </c>
      <c r="I441" s="324">
        <v>325.49999999999989</v>
      </c>
      <c r="J441" s="324">
        <v>328.59999999999991</v>
      </c>
      <c r="K441" s="323">
        <v>322.39999999999998</v>
      </c>
      <c r="L441" s="323">
        <v>315.35000000000002</v>
      </c>
      <c r="M441" s="323">
        <v>1.01684</v>
      </c>
      <c r="N441" s="1"/>
      <c r="O441" s="1"/>
    </row>
    <row r="442" spans="1:15" ht="12.75" customHeight="1">
      <c r="A442" s="30">
        <v>432</v>
      </c>
      <c r="B442" s="342" t="s">
        <v>520</v>
      </c>
      <c r="C442" s="323">
        <v>2052.9499999999998</v>
      </c>
      <c r="D442" s="324">
        <v>2043.6333333333332</v>
      </c>
      <c r="E442" s="324">
        <v>2017.2666666666664</v>
      </c>
      <c r="F442" s="324">
        <v>1981.5833333333333</v>
      </c>
      <c r="G442" s="324">
        <v>1955.2166666666665</v>
      </c>
      <c r="H442" s="324">
        <v>2079.3166666666666</v>
      </c>
      <c r="I442" s="324">
        <v>2105.6833333333334</v>
      </c>
      <c r="J442" s="324">
        <v>2141.3666666666663</v>
      </c>
      <c r="K442" s="323">
        <v>2070</v>
      </c>
      <c r="L442" s="323">
        <v>2007.95</v>
      </c>
      <c r="M442" s="323">
        <v>1.1778900000000001</v>
      </c>
      <c r="N442" s="1"/>
      <c r="O442" s="1"/>
    </row>
    <row r="443" spans="1:15" ht="12.75" customHeight="1">
      <c r="A443" s="30">
        <v>433</v>
      </c>
      <c r="B443" s="342" t="s">
        <v>522</v>
      </c>
      <c r="C443" s="323">
        <v>523.29999999999995</v>
      </c>
      <c r="D443" s="324">
        <v>528.76666666666665</v>
      </c>
      <c r="E443" s="324">
        <v>514.5333333333333</v>
      </c>
      <c r="F443" s="324">
        <v>505.76666666666665</v>
      </c>
      <c r="G443" s="324">
        <v>491.5333333333333</v>
      </c>
      <c r="H443" s="324">
        <v>537.5333333333333</v>
      </c>
      <c r="I443" s="324">
        <v>551.76666666666665</v>
      </c>
      <c r="J443" s="324">
        <v>560.5333333333333</v>
      </c>
      <c r="K443" s="323">
        <v>543</v>
      </c>
      <c r="L443" s="323">
        <v>520</v>
      </c>
      <c r="M443" s="323">
        <v>1.8367800000000001</v>
      </c>
      <c r="N443" s="1"/>
      <c r="O443" s="1"/>
    </row>
    <row r="444" spans="1:15" ht="12.75" customHeight="1">
      <c r="A444" s="30">
        <v>434</v>
      </c>
      <c r="B444" s="342" t="s">
        <v>523</v>
      </c>
      <c r="C444" s="323">
        <v>9.75</v>
      </c>
      <c r="D444" s="324">
        <v>9.8166666666666664</v>
      </c>
      <c r="E444" s="324">
        <v>9.4833333333333325</v>
      </c>
      <c r="F444" s="324">
        <v>9.2166666666666668</v>
      </c>
      <c r="G444" s="324">
        <v>8.8833333333333329</v>
      </c>
      <c r="H444" s="324">
        <v>10.083333333333332</v>
      </c>
      <c r="I444" s="324">
        <v>10.416666666666668</v>
      </c>
      <c r="J444" s="324">
        <v>10.683333333333332</v>
      </c>
      <c r="K444" s="323">
        <v>10.15</v>
      </c>
      <c r="L444" s="323">
        <v>9.5500000000000007</v>
      </c>
      <c r="M444" s="323">
        <v>416.04950000000002</v>
      </c>
      <c r="N444" s="1"/>
      <c r="O444" s="1"/>
    </row>
    <row r="445" spans="1:15" ht="12.75" customHeight="1">
      <c r="A445" s="30">
        <v>435</v>
      </c>
      <c r="B445" s="342" t="s">
        <v>510</v>
      </c>
      <c r="C445" s="323">
        <v>325.89999999999998</v>
      </c>
      <c r="D445" s="324">
        <v>326.88333333333333</v>
      </c>
      <c r="E445" s="324">
        <v>323.26666666666665</v>
      </c>
      <c r="F445" s="324">
        <v>320.63333333333333</v>
      </c>
      <c r="G445" s="324">
        <v>317.01666666666665</v>
      </c>
      <c r="H445" s="324">
        <v>329.51666666666665</v>
      </c>
      <c r="I445" s="324">
        <v>333.13333333333333</v>
      </c>
      <c r="J445" s="324">
        <v>335.76666666666665</v>
      </c>
      <c r="K445" s="323">
        <v>330.5</v>
      </c>
      <c r="L445" s="323">
        <v>324.25</v>
      </c>
      <c r="M445" s="323">
        <v>2.7250299999999998</v>
      </c>
      <c r="N445" s="1"/>
      <c r="O445" s="1"/>
    </row>
    <row r="446" spans="1:15" ht="12.75" customHeight="1">
      <c r="A446" s="30">
        <v>436</v>
      </c>
      <c r="B446" s="342" t="s">
        <v>524</v>
      </c>
      <c r="C446" s="323">
        <v>1111.0999999999999</v>
      </c>
      <c r="D446" s="324">
        <v>1121.8500000000001</v>
      </c>
      <c r="E446" s="324">
        <v>1088.2500000000002</v>
      </c>
      <c r="F446" s="324">
        <v>1065.4000000000001</v>
      </c>
      <c r="G446" s="324">
        <v>1031.8000000000002</v>
      </c>
      <c r="H446" s="324">
        <v>1144.7000000000003</v>
      </c>
      <c r="I446" s="324">
        <v>1178.3000000000002</v>
      </c>
      <c r="J446" s="324">
        <v>1201.1500000000003</v>
      </c>
      <c r="K446" s="323">
        <v>1155.45</v>
      </c>
      <c r="L446" s="323">
        <v>1099</v>
      </c>
      <c r="M446" s="323">
        <v>4.79941</v>
      </c>
      <c r="N446" s="1"/>
      <c r="O446" s="1"/>
    </row>
    <row r="447" spans="1:15" ht="12.75" customHeight="1">
      <c r="A447" s="30">
        <v>437</v>
      </c>
      <c r="B447" s="342" t="s">
        <v>276</v>
      </c>
      <c r="C447" s="323">
        <v>592.29999999999995</v>
      </c>
      <c r="D447" s="324">
        <v>586.61666666666667</v>
      </c>
      <c r="E447" s="324">
        <v>578.38333333333333</v>
      </c>
      <c r="F447" s="324">
        <v>564.4666666666667</v>
      </c>
      <c r="G447" s="324">
        <v>556.23333333333335</v>
      </c>
      <c r="H447" s="324">
        <v>600.5333333333333</v>
      </c>
      <c r="I447" s="324">
        <v>608.76666666666665</v>
      </c>
      <c r="J447" s="324">
        <v>622.68333333333328</v>
      </c>
      <c r="K447" s="323">
        <v>594.85</v>
      </c>
      <c r="L447" s="323">
        <v>572.70000000000005</v>
      </c>
      <c r="M447" s="323">
        <v>3.2226300000000001</v>
      </c>
      <c r="N447" s="1"/>
      <c r="O447" s="1"/>
    </row>
    <row r="448" spans="1:15" ht="12.75" customHeight="1">
      <c r="A448" s="30">
        <v>438</v>
      </c>
      <c r="B448" s="342" t="s">
        <v>529</v>
      </c>
      <c r="C448" s="323">
        <v>1465.95</v>
      </c>
      <c r="D448" s="324">
        <v>1463.5333333333335</v>
      </c>
      <c r="E448" s="324">
        <v>1422.616666666667</v>
      </c>
      <c r="F448" s="324">
        <v>1379.2833333333335</v>
      </c>
      <c r="G448" s="324">
        <v>1338.366666666667</v>
      </c>
      <c r="H448" s="324">
        <v>1506.866666666667</v>
      </c>
      <c r="I448" s="324">
        <v>1547.7833333333335</v>
      </c>
      <c r="J448" s="324">
        <v>1591.116666666667</v>
      </c>
      <c r="K448" s="323">
        <v>1504.45</v>
      </c>
      <c r="L448" s="323">
        <v>1420.2</v>
      </c>
      <c r="M448" s="323">
        <v>3.2386900000000001</v>
      </c>
      <c r="N448" s="1"/>
      <c r="O448" s="1"/>
    </row>
    <row r="449" spans="1:15" ht="12.75" customHeight="1">
      <c r="A449" s="30">
        <v>439</v>
      </c>
      <c r="B449" s="342" t="s">
        <v>530</v>
      </c>
      <c r="C449" s="323">
        <v>11113.05</v>
      </c>
      <c r="D449" s="324">
        <v>11179.35</v>
      </c>
      <c r="E449" s="324">
        <v>10958.7</v>
      </c>
      <c r="F449" s="324">
        <v>10804.35</v>
      </c>
      <c r="G449" s="324">
        <v>10583.7</v>
      </c>
      <c r="H449" s="324">
        <v>11333.7</v>
      </c>
      <c r="I449" s="324">
        <v>11554.349999999999</v>
      </c>
      <c r="J449" s="324">
        <v>11708.7</v>
      </c>
      <c r="K449" s="323">
        <v>11400</v>
      </c>
      <c r="L449" s="323">
        <v>11025</v>
      </c>
      <c r="M449" s="323">
        <v>1.7059999999999999E-2</v>
      </c>
      <c r="N449" s="1"/>
      <c r="O449" s="1"/>
    </row>
    <row r="450" spans="1:15" ht="12.75" customHeight="1">
      <c r="A450" s="30">
        <v>440</v>
      </c>
      <c r="B450" s="342" t="s">
        <v>196</v>
      </c>
      <c r="C450" s="323">
        <v>939.5</v>
      </c>
      <c r="D450" s="324">
        <v>940</v>
      </c>
      <c r="E450" s="324">
        <v>931.65</v>
      </c>
      <c r="F450" s="324">
        <v>923.8</v>
      </c>
      <c r="G450" s="324">
        <v>915.44999999999993</v>
      </c>
      <c r="H450" s="324">
        <v>947.85</v>
      </c>
      <c r="I450" s="324">
        <v>956.19999999999993</v>
      </c>
      <c r="J450" s="324">
        <v>964.05000000000007</v>
      </c>
      <c r="K450" s="323">
        <v>948.35</v>
      </c>
      <c r="L450" s="323">
        <v>932.15</v>
      </c>
      <c r="M450" s="323">
        <v>8.3378399999999999</v>
      </c>
      <c r="N450" s="1"/>
      <c r="O450" s="1"/>
    </row>
    <row r="451" spans="1:15" ht="12.75" customHeight="1">
      <c r="A451" s="30">
        <v>441</v>
      </c>
      <c r="B451" s="342" t="s">
        <v>531</v>
      </c>
      <c r="C451" s="323">
        <v>200.9</v>
      </c>
      <c r="D451" s="324">
        <v>201.6</v>
      </c>
      <c r="E451" s="324">
        <v>199.79999999999998</v>
      </c>
      <c r="F451" s="324">
        <v>198.7</v>
      </c>
      <c r="G451" s="324">
        <v>196.89999999999998</v>
      </c>
      <c r="H451" s="324">
        <v>202.7</v>
      </c>
      <c r="I451" s="324">
        <v>204.5</v>
      </c>
      <c r="J451" s="324">
        <v>205.6</v>
      </c>
      <c r="K451" s="323">
        <v>203.4</v>
      </c>
      <c r="L451" s="323">
        <v>200.5</v>
      </c>
      <c r="M451" s="323">
        <v>5.1674600000000002</v>
      </c>
      <c r="N451" s="1"/>
      <c r="O451" s="1"/>
    </row>
    <row r="452" spans="1:15" ht="12.75" customHeight="1">
      <c r="A452" s="30">
        <v>442</v>
      </c>
      <c r="B452" s="342" t="s">
        <v>532</v>
      </c>
      <c r="C452" s="323">
        <v>1157.3499999999999</v>
      </c>
      <c r="D452" s="324">
        <v>1169.9166666666667</v>
      </c>
      <c r="E452" s="324">
        <v>1138.8333333333335</v>
      </c>
      <c r="F452" s="324">
        <v>1120.3166666666668</v>
      </c>
      <c r="G452" s="324">
        <v>1089.2333333333336</v>
      </c>
      <c r="H452" s="324">
        <v>1188.4333333333334</v>
      </c>
      <c r="I452" s="324">
        <v>1219.5166666666669</v>
      </c>
      <c r="J452" s="324">
        <v>1238.0333333333333</v>
      </c>
      <c r="K452" s="323">
        <v>1201</v>
      </c>
      <c r="L452" s="323">
        <v>1151.4000000000001</v>
      </c>
      <c r="M452" s="323">
        <v>9.4814600000000002</v>
      </c>
      <c r="N452" s="1"/>
      <c r="O452" s="1"/>
    </row>
    <row r="453" spans="1:15" ht="12.75" customHeight="1">
      <c r="A453" s="30">
        <v>443</v>
      </c>
      <c r="B453" s="342" t="s">
        <v>197</v>
      </c>
      <c r="C453" s="323">
        <v>772.3</v>
      </c>
      <c r="D453" s="324">
        <v>767</v>
      </c>
      <c r="E453" s="324">
        <v>759.55</v>
      </c>
      <c r="F453" s="324">
        <v>746.8</v>
      </c>
      <c r="G453" s="324">
        <v>739.34999999999991</v>
      </c>
      <c r="H453" s="324">
        <v>779.75</v>
      </c>
      <c r="I453" s="324">
        <v>787.2</v>
      </c>
      <c r="J453" s="324">
        <v>799.95</v>
      </c>
      <c r="K453" s="323">
        <v>774.45</v>
      </c>
      <c r="L453" s="323">
        <v>754.25</v>
      </c>
      <c r="M453" s="323">
        <v>30.992380000000001</v>
      </c>
      <c r="N453" s="1"/>
      <c r="O453" s="1"/>
    </row>
    <row r="454" spans="1:15" ht="12.75" customHeight="1">
      <c r="A454" s="30">
        <v>444</v>
      </c>
      <c r="B454" s="342" t="s">
        <v>277</v>
      </c>
      <c r="C454" s="323">
        <v>7431.75</v>
      </c>
      <c r="D454" s="324">
        <v>7398.1166666666659</v>
      </c>
      <c r="E454" s="324">
        <v>7171.2333333333318</v>
      </c>
      <c r="F454" s="324">
        <v>6910.7166666666662</v>
      </c>
      <c r="G454" s="324">
        <v>6683.8333333333321</v>
      </c>
      <c r="H454" s="324">
        <v>7658.6333333333314</v>
      </c>
      <c r="I454" s="324">
        <v>7885.5166666666646</v>
      </c>
      <c r="J454" s="324">
        <v>8146.033333333331</v>
      </c>
      <c r="K454" s="323">
        <v>7625</v>
      </c>
      <c r="L454" s="323">
        <v>7137.6</v>
      </c>
      <c r="M454" s="323">
        <v>8.0423299999999998</v>
      </c>
      <c r="N454" s="1"/>
      <c r="O454" s="1"/>
    </row>
    <row r="455" spans="1:15" ht="12.75" customHeight="1">
      <c r="A455" s="30">
        <v>445</v>
      </c>
      <c r="B455" s="342" t="s">
        <v>198</v>
      </c>
      <c r="C455" s="323">
        <v>433.8</v>
      </c>
      <c r="D455" s="324">
        <v>433.01666666666665</v>
      </c>
      <c r="E455" s="324">
        <v>430.33333333333331</v>
      </c>
      <c r="F455" s="324">
        <v>426.86666666666667</v>
      </c>
      <c r="G455" s="324">
        <v>424.18333333333334</v>
      </c>
      <c r="H455" s="324">
        <v>436.48333333333329</v>
      </c>
      <c r="I455" s="324">
        <v>439.16666666666669</v>
      </c>
      <c r="J455" s="324">
        <v>442.63333333333327</v>
      </c>
      <c r="K455" s="323">
        <v>435.7</v>
      </c>
      <c r="L455" s="323">
        <v>429.55</v>
      </c>
      <c r="M455" s="323">
        <v>267.04541</v>
      </c>
      <c r="N455" s="1"/>
      <c r="O455" s="1"/>
    </row>
    <row r="456" spans="1:15" ht="12.75" customHeight="1">
      <c r="A456" s="30">
        <v>446</v>
      </c>
      <c r="B456" s="342" t="s">
        <v>533</v>
      </c>
      <c r="C456" s="323">
        <v>208.15</v>
      </c>
      <c r="D456" s="324">
        <v>210.03333333333333</v>
      </c>
      <c r="E456" s="324">
        <v>204.36666666666667</v>
      </c>
      <c r="F456" s="324">
        <v>200.58333333333334</v>
      </c>
      <c r="G456" s="324">
        <v>194.91666666666669</v>
      </c>
      <c r="H456" s="324">
        <v>213.81666666666666</v>
      </c>
      <c r="I456" s="324">
        <v>219.48333333333335</v>
      </c>
      <c r="J456" s="324">
        <v>223.26666666666665</v>
      </c>
      <c r="K456" s="323">
        <v>215.7</v>
      </c>
      <c r="L456" s="323">
        <v>206.25</v>
      </c>
      <c r="M456" s="323">
        <v>63.210799999999999</v>
      </c>
      <c r="N456" s="1"/>
      <c r="O456" s="1"/>
    </row>
    <row r="457" spans="1:15" ht="12.75" customHeight="1">
      <c r="A457" s="30">
        <v>447</v>
      </c>
      <c r="B457" s="342" t="s">
        <v>199</v>
      </c>
      <c r="C457" s="323">
        <v>231.75</v>
      </c>
      <c r="D457" s="324">
        <v>232.33333333333334</v>
      </c>
      <c r="E457" s="324">
        <v>230.7166666666667</v>
      </c>
      <c r="F457" s="324">
        <v>229.68333333333337</v>
      </c>
      <c r="G457" s="324">
        <v>228.06666666666672</v>
      </c>
      <c r="H457" s="324">
        <v>233.36666666666667</v>
      </c>
      <c r="I457" s="324">
        <v>234.98333333333329</v>
      </c>
      <c r="J457" s="324">
        <v>236.01666666666665</v>
      </c>
      <c r="K457" s="323">
        <v>233.95</v>
      </c>
      <c r="L457" s="323">
        <v>231.3</v>
      </c>
      <c r="M457" s="323">
        <v>164.53328999999999</v>
      </c>
      <c r="N457" s="1"/>
      <c r="O457" s="1"/>
    </row>
    <row r="458" spans="1:15" ht="12.75" customHeight="1">
      <c r="A458" s="30">
        <v>448</v>
      </c>
      <c r="B458" s="342" t="s">
        <v>200</v>
      </c>
      <c r="C458" s="323">
        <v>1303.45</v>
      </c>
      <c r="D458" s="324">
        <v>1297.45</v>
      </c>
      <c r="E458" s="324">
        <v>1277.1000000000001</v>
      </c>
      <c r="F458" s="324">
        <v>1250.75</v>
      </c>
      <c r="G458" s="324">
        <v>1230.4000000000001</v>
      </c>
      <c r="H458" s="324">
        <v>1323.8000000000002</v>
      </c>
      <c r="I458" s="324">
        <v>1344.15</v>
      </c>
      <c r="J458" s="324">
        <v>1370.5000000000002</v>
      </c>
      <c r="K458" s="323">
        <v>1317.8</v>
      </c>
      <c r="L458" s="323">
        <v>1271.0999999999999</v>
      </c>
      <c r="M458" s="323">
        <v>106.23976</v>
      </c>
      <c r="N458" s="1"/>
      <c r="O458" s="1"/>
    </row>
    <row r="459" spans="1:15" ht="12.75" customHeight="1">
      <c r="A459" s="30">
        <v>449</v>
      </c>
      <c r="B459" s="342" t="s">
        <v>847</v>
      </c>
      <c r="C459" s="323">
        <v>744.05</v>
      </c>
      <c r="D459" s="324">
        <v>747.56666666666661</v>
      </c>
      <c r="E459" s="324">
        <v>734.53333333333319</v>
      </c>
      <c r="F459" s="324">
        <v>725.01666666666654</v>
      </c>
      <c r="G459" s="324">
        <v>711.98333333333312</v>
      </c>
      <c r="H459" s="324">
        <v>757.08333333333326</v>
      </c>
      <c r="I459" s="324">
        <v>770.11666666666656</v>
      </c>
      <c r="J459" s="324">
        <v>779.63333333333333</v>
      </c>
      <c r="K459" s="323">
        <v>760.6</v>
      </c>
      <c r="L459" s="323">
        <v>738.05</v>
      </c>
      <c r="M459" s="323">
        <v>1.17387</v>
      </c>
      <c r="N459" s="1"/>
      <c r="O459" s="1"/>
    </row>
    <row r="460" spans="1:15" ht="12.75" customHeight="1">
      <c r="A460" s="30">
        <v>450</v>
      </c>
      <c r="B460" s="342" t="s">
        <v>525</v>
      </c>
      <c r="C460" s="323">
        <v>1748.55</v>
      </c>
      <c r="D460" s="324">
        <v>1760.1499999999999</v>
      </c>
      <c r="E460" s="324">
        <v>1721.3999999999996</v>
      </c>
      <c r="F460" s="324">
        <v>1694.2499999999998</v>
      </c>
      <c r="G460" s="324">
        <v>1655.4999999999995</v>
      </c>
      <c r="H460" s="324">
        <v>1787.2999999999997</v>
      </c>
      <c r="I460" s="324">
        <v>1826.0500000000002</v>
      </c>
      <c r="J460" s="324">
        <v>1853.1999999999998</v>
      </c>
      <c r="K460" s="323">
        <v>1798.9</v>
      </c>
      <c r="L460" s="323">
        <v>1733</v>
      </c>
      <c r="M460" s="323">
        <v>0.33271000000000001</v>
      </c>
      <c r="N460" s="1"/>
      <c r="O460" s="1"/>
    </row>
    <row r="461" spans="1:15" ht="12.75" customHeight="1">
      <c r="A461" s="30">
        <v>451</v>
      </c>
      <c r="B461" s="342" t="s">
        <v>526</v>
      </c>
      <c r="C461" s="323">
        <v>794.9</v>
      </c>
      <c r="D461" s="324">
        <v>795.30000000000007</v>
      </c>
      <c r="E461" s="324">
        <v>781.60000000000014</v>
      </c>
      <c r="F461" s="324">
        <v>768.30000000000007</v>
      </c>
      <c r="G461" s="324">
        <v>754.60000000000014</v>
      </c>
      <c r="H461" s="324">
        <v>808.60000000000014</v>
      </c>
      <c r="I461" s="324">
        <v>822.30000000000018</v>
      </c>
      <c r="J461" s="324">
        <v>835.60000000000014</v>
      </c>
      <c r="K461" s="323">
        <v>809</v>
      </c>
      <c r="L461" s="323">
        <v>782</v>
      </c>
      <c r="M461" s="323">
        <v>0.15483</v>
      </c>
      <c r="N461" s="1"/>
      <c r="O461" s="1"/>
    </row>
    <row r="462" spans="1:15" ht="12.75" customHeight="1">
      <c r="A462" s="30">
        <v>452</v>
      </c>
      <c r="B462" s="342" t="s">
        <v>201</v>
      </c>
      <c r="C462" s="323">
        <v>3672.75</v>
      </c>
      <c r="D462" s="324">
        <v>3681.0166666666664</v>
      </c>
      <c r="E462" s="324">
        <v>3652.0333333333328</v>
      </c>
      <c r="F462" s="324">
        <v>3631.3166666666666</v>
      </c>
      <c r="G462" s="324">
        <v>3602.333333333333</v>
      </c>
      <c r="H462" s="324">
        <v>3701.7333333333327</v>
      </c>
      <c r="I462" s="324">
        <v>3730.7166666666662</v>
      </c>
      <c r="J462" s="324">
        <v>3751.4333333333325</v>
      </c>
      <c r="K462" s="323">
        <v>3710</v>
      </c>
      <c r="L462" s="323">
        <v>3660.3</v>
      </c>
      <c r="M462" s="323">
        <v>36.004519999999999</v>
      </c>
      <c r="N462" s="1"/>
      <c r="O462" s="1"/>
    </row>
    <row r="463" spans="1:15" ht="12.75" customHeight="1">
      <c r="A463" s="30">
        <v>453</v>
      </c>
      <c r="B463" s="342" t="s">
        <v>534</v>
      </c>
      <c r="C463" s="323">
        <v>3900.9</v>
      </c>
      <c r="D463" s="324">
        <v>3925.25</v>
      </c>
      <c r="E463" s="324">
        <v>3855.75</v>
      </c>
      <c r="F463" s="324">
        <v>3810.6</v>
      </c>
      <c r="G463" s="324">
        <v>3741.1</v>
      </c>
      <c r="H463" s="324">
        <v>3970.4</v>
      </c>
      <c r="I463" s="324">
        <v>4039.9</v>
      </c>
      <c r="J463" s="324">
        <v>4085.05</v>
      </c>
      <c r="K463" s="323">
        <v>3994.75</v>
      </c>
      <c r="L463" s="323">
        <v>3880.1</v>
      </c>
      <c r="M463" s="323">
        <v>0.26352999999999999</v>
      </c>
      <c r="N463" s="1"/>
      <c r="O463" s="1"/>
    </row>
    <row r="464" spans="1:15" ht="12.75" customHeight="1">
      <c r="A464" s="30">
        <v>454</v>
      </c>
      <c r="B464" s="342" t="s">
        <v>202</v>
      </c>
      <c r="C464" s="323">
        <v>1493.5</v>
      </c>
      <c r="D464" s="324">
        <v>1496.8166666666666</v>
      </c>
      <c r="E464" s="324">
        <v>1483.6833333333332</v>
      </c>
      <c r="F464" s="324">
        <v>1473.8666666666666</v>
      </c>
      <c r="G464" s="324">
        <v>1460.7333333333331</v>
      </c>
      <c r="H464" s="324">
        <v>1506.6333333333332</v>
      </c>
      <c r="I464" s="324">
        <v>1519.7666666666664</v>
      </c>
      <c r="J464" s="324">
        <v>1529.5833333333333</v>
      </c>
      <c r="K464" s="323">
        <v>1509.95</v>
      </c>
      <c r="L464" s="323">
        <v>1487</v>
      </c>
      <c r="M464" s="323">
        <v>23.461849999999998</v>
      </c>
      <c r="N464" s="1"/>
      <c r="O464" s="1"/>
    </row>
    <row r="465" spans="1:15" ht="12.75" customHeight="1">
      <c r="A465" s="30">
        <v>455</v>
      </c>
      <c r="B465" s="342" t="s">
        <v>536</v>
      </c>
      <c r="C465" s="323">
        <v>2011.1</v>
      </c>
      <c r="D465" s="324">
        <v>1999.7666666666664</v>
      </c>
      <c r="E465" s="324">
        <v>1973.4333333333329</v>
      </c>
      <c r="F465" s="324">
        <v>1935.7666666666664</v>
      </c>
      <c r="G465" s="324">
        <v>1909.4333333333329</v>
      </c>
      <c r="H465" s="324">
        <v>2037.4333333333329</v>
      </c>
      <c r="I465" s="324">
        <v>2063.7666666666664</v>
      </c>
      <c r="J465" s="324">
        <v>2101.4333333333329</v>
      </c>
      <c r="K465" s="323">
        <v>2026.1</v>
      </c>
      <c r="L465" s="323">
        <v>1962.1</v>
      </c>
      <c r="M465" s="323">
        <v>0.44052999999999998</v>
      </c>
      <c r="N465" s="1"/>
      <c r="O465" s="1"/>
    </row>
    <row r="466" spans="1:15" ht="12.75" customHeight="1">
      <c r="A466" s="30">
        <v>456</v>
      </c>
      <c r="B466" s="342" t="s">
        <v>537</v>
      </c>
      <c r="C466" s="323">
        <v>780.25</v>
      </c>
      <c r="D466" s="324">
        <v>787.2833333333333</v>
      </c>
      <c r="E466" s="324">
        <v>770.56666666666661</v>
      </c>
      <c r="F466" s="324">
        <v>760.88333333333333</v>
      </c>
      <c r="G466" s="324">
        <v>744.16666666666663</v>
      </c>
      <c r="H466" s="324">
        <v>796.96666666666658</v>
      </c>
      <c r="I466" s="324">
        <v>813.68333333333328</v>
      </c>
      <c r="J466" s="324">
        <v>823.36666666666656</v>
      </c>
      <c r="K466" s="323">
        <v>804</v>
      </c>
      <c r="L466" s="323">
        <v>777.6</v>
      </c>
      <c r="M466" s="323">
        <v>0.77695000000000003</v>
      </c>
      <c r="N466" s="1"/>
      <c r="O466" s="1"/>
    </row>
    <row r="467" spans="1:15" ht="12.75" customHeight="1">
      <c r="A467" s="30">
        <v>457</v>
      </c>
      <c r="B467" s="342" t="s">
        <v>541</v>
      </c>
      <c r="C467" s="323">
        <v>1540.4</v>
      </c>
      <c r="D467" s="324">
        <v>1531.4666666666665</v>
      </c>
      <c r="E467" s="324">
        <v>1504.9333333333329</v>
      </c>
      <c r="F467" s="324">
        <v>1469.4666666666665</v>
      </c>
      <c r="G467" s="324">
        <v>1442.9333333333329</v>
      </c>
      <c r="H467" s="324">
        <v>1566.9333333333329</v>
      </c>
      <c r="I467" s="324">
        <v>1593.4666666666662</v>
      </c>
      <c r="J467" s="324">
        <v>1628.9333333333329</v>
      </c>
      <c r="K467" s="323">
        <v>1558</v>
      </c>
      <c r="L467" s="323">
        <v>1496</v>
      </c>
      <c r="M467" s="323">
        <v>13.15161</v>
      </c>
      <c r="N467" s="1"/>
      <c r="O467" s="1"/>
    </row>
    <row r="468" spans="1:15" ht="12.75" customHeight="1">
      <c r="A468" s="30">
        <v>458</v>
      </c>
      <c r="B468" s="342" t="s">
        <v>538</v>
      </c>
      <c r="C468" s="323">
        <v>2198.75</v>
      </c>
      <c r="D468" s="324">
        <v>2171.65</v>
      </c>
      <c r="E468" s="324">
        <v>2111.1000000000004</v>
      </c>
      <c r="F468" s="324">
        <v>2023.4500000000003</v>
      </c>
      <c r="G468" s="324">
        <v>1962.9000000000005</v>
      </c>
      <c r="H468" s="324">
        <v>2259.3000000000002</v>
      </c>
      <c r="I468" s="324">
        <v>2319.8500000000004</v>
      </c>
      <c r="J468" s="324">
        <v>2407.5</v>
      </c>
      <c r="K468" s="323">
        <v>2232.1999999999998</v>
      </c>
      <c r="L468" s="323">
        <v>2084</v>
      </c>
      <c r="M468" s="323">
        <v>4.1245700000000003</v>
      </c>
      <c r="N468" s="1"/>
      <c r="O468" s="1"/>
    </row>
    <row r="469" spans="1:15" ht="12.75" customHeight="1">
      <c r="A469" s="30">
        <v>459</v>
      </c>
      <c r="B469" s="342" t="s">
        <v>203</v>
      </c>
      <c r="C469" s="323">
        <v>2703</v>
      </c>
      <c r="D469" s="324">
        <v>2674.9166666666665</v>
      </c>
      <c r="E469" s="324">
        <v>2628.1833333333329</v>
      </c>
      <c r="F469" s="324">
        <v>2553.3666666666663</v>
      </c>
      <c r="G469" s="324">
        <v>2506.6333333333328</v>
      </c>
      <c r="H469" s="324">
        <v>2749.7333333333331</v>
      </c>
      <c r="I469" s="324">
        <v>2796.4666666666667</v>
      </c>
      <c r="J469" s="324">
        <v>2871.2833333333333</v>
      </c>
      <c r="K469" s="323">
        <v>2721.65</v>
      </c>
      <c r="L469" s="323">
        <v>2600.1</v>
      </c>
      <c r="M469" s="323">
        <v>33.360880000000002</v>
      </c>
      <c r="N469" s="1"/>
      <c r="O469" s="1"/>
    </row>
    <row r="470" spans="1:15" ht="12.75" customHeight="1">
      <c r="A470" s="30">
        <v>460</v>
      </c>
      <c r="B470" s="342" t="s">
        <v>204</v>
      </c>
      <c r="C470" s="323">
        <v>2874.6</v>
      </c>
      <c r="D470" s="324">
        <v>2904.1166666666668</v>
      </c>
      <c r="E470" s="324">
        <v>2820.4833333333336</v>
      </c>
      <c r="F470" s="324">
        <v>2766.3666666666668</v>
      </c>
      <c r="G470" s="324">
        <v>2682.7333333333336</v>
      </c>
      <c r="H470" s="324">
        <v>2958.2333333333336</v>
      </c>
      <c r="I470" s="324">
        <v>3041.8666666666668</v>
      </c>
      <c r="J470" s="324">
        <v>3095.9833333333336</v>
      </c>
      <c r="K470" s="323">
        <v>2987.75</v>
      </c>
      <c r="L470" s="323">
        <v>2850</v>
      </c>
      <c r="M470" s="323">
        <v>4.3266400000000003</v>
      </c>
      <c r="N470" s="1"/>
      <c r="O470" s="1"/>
    </row>
    <row r="471" spans="1:15" ht="12.75" customHeight="1">
      <c r="A471" s="30">
        <v>461</v>
      </c>
      <c r="B471" s="342" t="s">
        <v>205</v>
      </c>
      <c r="C471" s="323">
        <v>483.2</v>
      </c>
      <c r="D471" s="324">
        <v>486.18333333333334</v>
      </c>
      <c r="E471" s="324">
        <v>478.31666666666666</v>
      </c>
      <c r="F471" s="324">
        <v>473.43333333333334</v>
      </c>
      <c r="G471" s="324">
        <v>465.56666666666666</v>
      </c>
      <c r="H471" s="324">
        <v>491.06666666666666</v>
      </c>
      <c r="I471" s="324">
        <v>498.93333333333334</v>
      </c>
      <c r="J471" s="324">
        <v>503.81666666666666</v>
      </c>
      <c r="K471" s="323">
        <v>494.05</v>
      </c>
      <c r="L471" s="323">
        <v>481.3</v>
      </c>
      <c r="M471" s="323">
        <v>6.81311</v>
      </c>
      <c r="N471" s="1"/>
      <c r="O471" s="1"/>
    </row>
    <row r="472" spans="1:15" ht="12.75" customHeight="1">
      <c r="A472" s="30">
        <v>462</v>
      </c>
      <c r="B472" s="342" t="s">
        <v>206</v>
      </c>
      <c r="C472" s="323">
        <v>1262.05</v>
      </c>
      <c r="D472" s="324">
        <v>1244.3500000000001</v>
      </c>
      <c r="E472" s="324">
        <v>1204.7000000000003</v>
      </c>
      <c r="F472" s="324">
        <v>1147.3500000000001</v>
      </c>
      <c r="G472" s="324">
        <v>1107.7000000000003</v>
      </c>
      <c r="H472" s="324">
        <v>1301.7000000000003</v>
      </c>
      <c r="I472" s="324">
        <v>1341.3500000000004</v>
      </c>
      <c r="J472" s="324">
        <v>1398.7000000000003</v>
      </c>
      <c r="K472" s="323">
        <v>1284</v>
      </c>
      <c r="L472" s="323">
        <v>1187</v>
      </c>
      <c r="M472" s="323">
        <v>45.37229</v>
      </c>
      <c r="N472" s="1"/>
      <c r="O472" s="1"/>
    </row>
    <row r="473" spans="1:15" ht="12.75" customHeight="1">
      <c r="A473" s="30">
        <v>463</v>
      </c>
      <c r="B473" s="342" t="s">
        <v>539</v>
      </c>
      <c r="C473" s="323">
        <v>54.65</v>
      </c>
      <c r="D473" s="324">
        <v>54.133333333333333</v>
      </c>
      <c r="E473" s="324">
        <v>52.266666666666666</v>
      </c>
      <c r="F473" s="324">
        <v>49.883333333333333</v>
      </c>
      <c r="G473" s="324">
        <v>48.016666666666666</v>
      </c>
      <c r="H473" s="324">
        <v>56.516666666666666</v>
      </c>
      <c r="I473" s="324">
        <v>58.383333333333326</v>
      </c>
      <c r="J473" s="324">
        <v>60.766666666666666</v>
      </c>
      <c r="K473" s="323">
        <v>56</v>
      </c>
      <c r="L473" s="323">
        <v>51.75</v>
      </c>
      <c r="M473" s="323">
        <v>356.76564000000002</v>
      </c>
      <c r="N473" s="1"/>
      <c r="O473" s="1"/>
    </row>
    <row r="474" spans="1:15" ht="12.75" customHeight="1">
      <c r="A474" s="30">
        <v>464</v>
      </c>
      <c r="B474" s="342" t="s">
        <v>540</v>
      </c>
      <c r="C474" s="323">
        <v>187.95</v>
      </c>
      <c r="D474" s="324">
        <v>186.83333333333334</v>
      </c>
      <c r="E474" s="324">
        <v>184.4666666666667</v>
      </c>
      <c r="F474" s="324">
        <v>180.98333333333335</v>
      </c>
      <c r="G474" s="324">
        <v>178.6166666666667</v>
      </c>
      <c r="H474" s="324">
        <v>190.31666666666669</v>
      </c>
      <c r="I474" s="324">
        <v>192.68333333333331</v>
      </c>
      <c r="J474" s="324">
        <v>196.16666666666669</v>
      </c>
      <c r="K474" s="323">
        <v>189.2</v>
      </c>
      <c r="L474" s="323">
        <v>183.35</v>
      </c>
      <c r="M474" s="323">
        <v>2.8340200000000002</v>
      </c>
      <c r="N474" s="1"/>
      <c r="O474" s="1"/>
    </row>
    <row r="475" spans="1:15" ht="12.75" customHeight="1">
      <c r="A475" s="30">
        <v>465</v>
      </c>
      <c r="B475" s="342" t="s">
        <v>527</v>
      </c>
      <c r="C475" s="323">
        <v>860</v>
      </c>
      <c r="D475" s="324">
        <v>852.6</v>
      </c>
      <c r="E475" s="324">
        <v>842.05000000000007</v>
      </c>
      <c r="F475" s="324">
        <v>824.1</v>
      </c>
      <c r="G475" s="324">
        <v>813.55000000000007</v>
      </c>
      <c r="H475" s="324">
        <v>870.55000000000007</v>
      </c>
      <c r="I475" s="324">
        <v>881.1</v>
      </c>
      <c r="J475" s="324">
        <v>899.05000000000007</v>
      </c>
      <c r="K475" s="323">
        <v>863.15</v>
      </c>
      <c r="L475" s="323">
        <v>834.65</v>
      </c>
      <c r="M475" s="323">
        <v>1.76535</v>
      </c>
      <c r="N475" s="1"/>
      <c r="O475" s="1"/>
    </row>
    <row r="476" spans="1:15" ht="12.75" customHeight="1">
      <c r="A476" s="30">
        <v>466</v>
      </c>
      <c r="B476" s="342" t="s">
        <v>848</v>
      </c>
      <c r="C476" s="323">
        <v>131.4</v>
      </c>
      <c r="D476" s="324">
        <v>130.6</v>
      </c>
      <c r="E476" s="324">
        <v>129.79999999999998</v>
      </c>
      <c r="F476" s="324">
        <v>128.19999999999999</v>
      </c>
      <c r="G476" s="324">
        <v>127.39999999999998</v>
      </c>
      <c r="H476" s="324">
        <v>132.19999999999999</v>
      </c>
      <c r="I476" s="324">
        <v>133</v>
      </c>
      <c r="J476" s="324">
        <v>134.6</v>
      </c>
      <c r="K476" s="323">
        <v>131.4</v>
      </c>
      <c r="L476" s="323">
        <v>129</v>
      </c>
      <c r="M476" s="323">
        <v>98.363939999999999</v>
      </c>
      <c r="N476" s="1"/>
      <c r="O476" s="1"/>
    </row>
    <row r="477" spans="1:15" ht="12.75" customHeight="1">
      <c r="A477" s="30">
        <v>467</v>
      </c>
      <c r="B477" s="342" t="s">
        <v>528</v>
      </c>
      <c r="C477" s="323">
        <v>68.3</v>
      </c>
      <c r="D477" s="324">
        <v>68.033333333333331</v>
      </c>
      <c r="E477" s="324">
        <v>66.36666666666666</v>
      </c>
      <c r="F477" s="324">
        <v>64.433333333333323</v>
      </c>
      <c r="G477" s="324">
        <v>62.766666666666652</v>
      </c>
      <c r="H477" s="324">
        <v>69.966666666666669</v>
      </c>
      <c r="I477" s="324">
        <v>71.633333333333354</v>
      </c>
      <c r="J477" s="324">
        <v>73.566666666666677</v>
      </c>
      <c r="K477" s="323">
        <v>69.7</v>
      </c>
      <c r="L477" s="323">
        <v>66.099999999999994</v>
      </c>
      <c r="M477" s="323">
        <v>176.29096000000001</v>
      </c>
      <c r="N477" s="1"/>
      <c r="O477" s="1"/>
    </row>
    <row r="478" spans="1:15" ht="12.75" customHeight="1">
      <c r="A478" s="30">
        <v>468</v>
      </c>
      <c r="B478" s="342" t="s">
        <v>207</v>
      </c>
      <c r="C478" s="323">
        <v>611.70000000000005</v>
      </c>
      <c r="D478" s="324">
        <v>615.06666666666672</v>
      </c>
      <c r="E478" s="324">
        <v>606.63333333333344</v>
      </c>
      <c r="F478" s="324">
        <v>601.56666666666672</v>
      </c>
      <c r="G478" s="324">
        <v>593.13333333333344</v>
      </c>
      <c r="H478" s="324">
        <v>620.13333333333344</v>
      </c>
      <c r="I478" s="324">
        <v>628.56666666666661</v>
      </c>
      <c r="J478" s="324">
        <v>633.63333333333344</v>
      </c>
      <c r="K478" s="323">
        <v>623.5</v>
      </c>
      <c r="L478" s="323">
        <v>610</v>
      </c>
      <c r="M478" s="323">
        <v>10.192410000000001</v>
      </c>
      <c r="N478" s="1"/>
      <c r="O478" s="1"/>
    </row>
    <row r="479" spans="1:15" ht="12.75" customHeight="1">
      <c r="A479" s="30">
        <v>469</v>
      </c>
      <c r="B479" s="342" t="s">
        <v>208</v>
      </c>
      <c r="C479" s="323">
        <v>1482.9</v>
      </c>
      <c r="D479" s="324">
        <v>1460.2333333333336</v>
      </c>
      <c r="E479" s="324">
        <v>1423.7666666666671</v>
      </c>
      <c r="F479" s="324">
        <v>1364.6333333333334</v>
      </c>
      <c r="G479" s="324">
        <v>1328.166666666667</v>
      </c>
      <c r="H479" s="324">
        <v>1519.3666666666672</v>
      </c>
      <c r="I479" s="324">
        <v>1555.8333333333335</v>
      </c>
      <c r="J479" s="324">
        <v>1614.9666666666674</v>
      </c>
      <c r="K479" s="323">
        <v>1496.7</v>
      </c>
      <c r="L479" s="323">
        <v>1401.1</v>
      </c>
      <c r="M479" s="323">
        <v>6.90848</v>
      </c>
      <c r="N479" s="1"/>
      <c r="O479" s="1"/>
    </row>
    <row r="480" spans="1:15" ht="12.75" customHeight="1">
      <c r="A480" s="30">
        <v>470</v>
      </c>
      <c r="B480" s="342" t="s">
        <v>542</v>
      </c>
      <c r="C480" s="323">
        <v>11.85</v>
      </c>
      <c r="D480" s="324">
        <v>11.9</v>
      </c>
      <c r="E480" s="324">
        <v>11.75</v>
      </c>
      <c r="F480" s="324">
        <v>11.65</v>
      </c>
      <c r="G480" s="324">
        <v>11.5</v>
      </c>
      <c r="H480" s="324">
        <v>12</v>
      </c>
      <c r="I480" s="324">
        <v>12.150000000000002</v>
      </c>
      <c r="J480" s="324">
        <v>12.25</v>
      </c>
      <c r="K480" s="323">
        <v>12.05</v>
      </c>
      <c r="L480" s="323">
        <v>11.8</v>
      </c>
      <c r="M480" s="323">
        <v>21.470669999999998</v>
      </c>
      <c r="N480" s="1"/>
      <c r="O480" s="1"/>
    </row>
    <row r="481" spans="1:15" ht="12.75" customHeight="1">
      <c r="A481" s="30">
        <v>471</v>
      </c>
      <c r="B481" s="342" t="s">
        <v>543</v>
      </c>
      <c r="C481" s="323">
        <v>563</v>
      </c>
      <c r="D481" s="324">
        <v>564.66666666666663</v>
      </c>
      <c r="E481" s="324">
        <v>555.33333333333326</v>
      </c>
      <c r="F481" s="324">
        <v>547.66666666666663</v>
      </c>
      <c r="G481" s="324">
        <v>538.33333333333326</v>
      </c>
      <c r="H481" s="324">
        <v>572.33333333333326</v>
      </c>
      <c r="I481" s="324">
        <v>581.66666666666652</v>
      </c>
      <c r="J481" s="324">
        <v>589.33333333333326</v>
      </c>
      <c r="K481" s="323">
        <v>574</v>
      </c>
      <c r="L481" s="323">
        <v>557</v>
      </c>
      <c r="M481" s="323">
        <v>3.15124</v>
      </c>
      <c r="N481" s="1"/>
      <c r="O481" s="1"/>
    </row>
    <row r="482" spans="1:15" ht="12.75" customHeight="1">
      <c r="A482" s="30">
        <v>472</v>
      </c>
      <c r="B482" s="342" t="s">
        <v>545</v>
      </c>
      <c r="C482" s="323">
        <v>113.95</v>
      </c>
      <c r="D482" s="324">
        <v>114.43333333333334</v>
      </c>
      <c r="E482" s="324">
        <v>112.71666666666667</v>
      </c>
      <c r="F482" s="324">
        <v>111.48333333333333</v>
      </c>
      <c r="G482" s="324">
        <v>109.76666666666667</v>
      </c>
      <c r="H482" s="324">
        <v>115.66666666666667</v>
      </c>
      <c r="I482" s="324">
        <v>117.38333333333334</v>
      </c>
      <c r="J482" s="324">
        <v>118.61666666666667</v>
      </c>
      <c r="K482" s="323">
        <v>116.15</v>
      </c>
      <c r="L482" s="323">
        <v>113.2</v>
      </c>
      <c r="M482" s="323">
        <v>8.5512200000000007</v>
      </c>
      <c r="N482" s="1"/>
      <c r="O482" s="1"/>
    </row>
    <row r="483" spans="1:15" ht="12.75" customHeight="1">
      <c r="A483" s="30">
        <v>473</v>
      </c>
      <c r="B483" s="342" t="s">
        <v>546</v>
      </c>
      <c r="C483" s="323">
        <v>16.850000000000001</v>
      </c>
      <c r="D483" s="324">
        <v>16.933333333333334</v>
      </c>
      <c r="E483" s="324">
        <v>16.616666666666667</v>
      </c>
      <c r="F483" s="324">
        <v>16.383333333333333</v>
      </c>
      <c r="G483" s="324">
        <v>16.066666666666666</v>
      </c>
      <c r="H483" s="324">
        <v>17.166666666666668</v>
      </c>
      <c r="I483" s="324">
        <v>17.483333333333338</v>
      </c>
      <c r="J483" s="324">
        <v>17.716666666666669</v>
      </c>
      <c r="K483" s="323">
        <v>17.25</v>
      </c>
      <c r="L483" s="323">
        <v>16.7</v>
      </c>
      <c r="M483" s="323">
        <v>14.46069</v>
      </c>
      <c r="N483" s="1"/>
      <c r="O483" s="1"/>
    </row>
    <row r="484" spans="1:15" ht="12.75" customHeight="1">
      <c r="A484" s="30">
        <v>474</v>
      </c>
      <c r="B484" s="342" t="s">
        <v>209</v>
      </c>
      <c r="C484" s="323">
        <v>6373.6</v>
      </c>
      <c r="D484" s="324">
        <v>6394.3666666666659</v>
      </c>
      <c r="E484" s="324">
        <v>6319.2333333333318</v>
      </c>
      <c r="F484" s="324">
        <v>6264.8666666666659</v>
      </c>
      <c r="G484" s="324">
        <v>6189.7333333333318</v>
      </c>
      <c r="H484" s="324">
        <v>6448.7333333333318</v>
      </c>
      <c r="I484" s="324">
        <v>6523.866666666665</v>
      </c>
      <c r="J484" s="324">
        <v>6578.2333333333318</v>
      </c>
      <c r="K484" s="323">
        <v>6469.5</v>
      </c>
      <c r="L484" s="323">
        <v>6340</v>
      </c>
      <c r="M484" s="323">
        <v>9.7998700000000003</v>
      </c>
      <c r="N484" s="1"/>
      <c r="O484" s="1"/>
    </row>
    <row r="485" spans="1:15" ht="12.75" customHeight="1">
      <c r="A485" s="30">
        <v>475</v>
      </c>
      <c r="B485" s="342" t="s">
        <v>278</v>
      </c>
      <c r="C485" s="323">
        <v>39.950000000000003</v>
      </c>
      <c r="D485" s="324">
        <v>40.200000000000003</v>
      </c>
      <c r="E485" s="324">
        <v>39.550000000000004</v>
      </c>
      <c r="F485" s="324">
        <v>39.15</v>
      </c>
      <c r="G485" s="324">
        <v>38.5</v>
      </c>
      <c r="H485" s="324">
        <v>40.600000000000009</v>
      </c>
      <c r="I485" s="324">
        <v>41.250000000000014</v>
      </c>
      <c r="J485" s="324">
        <v>41.650000000000013</v>
      </c>
      <c r="K485" s="323">
        <v>40.85</v>
      </c>
      <c r="L485" s="323">
        <v>39.799999999999997</v>
      </c>
      <c r="M485" s="323">
        <v>126.36897</v>
      </c>
      <c r="N485" s="1"/>
      <c r="O485" s="1"/>
    </row>
    <row r="486" spans="1:15" ht="12.75" customHeight="1">
      <c r="A486" s="30">
        <v>476</v>
      </c>
      <c r="B486" s="342" t="s">
        <v>210</v>
      </c>
      <c r="C486" s="323">
        <v>761.6</v>
      </c>
      <c r="D486" s="324">
        <v>760.21666666666658</v>
      </c>
      <c r="E486" s="324">
        <v>755.93333333333317</v>
      </c>
      <c r="F486" s="324">
        <v>750.26666666666654</v>
      </c>
      <c r="G486" s="324">
        <v>745.98333333333312</v>
      </c>
      <c r="H486" s="324">
        <v>765.88333333333321</v>
      </c>
      <c r="I486" s="324">
        <v>770.16666666666674</v>
      </c>
      <c r="J486" s="324">
        <v>775.83333333333326</v>
      </c>
      <c r="K486" s="323">
        <v>764.5</v>
      </c>
      <c r="L486" s="323">
        <v>754.55</v>
      </c>
      <c r="M486" s="323">
        <v>22.974969999999999</v>
      </c>
      <c r="N486" s="1"/>
      <c r="O486" s="1"/>
    </row>
    <row r="487" spans="1:15" ht="12.75" customHeight="1">
      <c r="A487" s="30">
        <v>477</v>
      </c>
      <c r="B487" s="342" t="s">
        <v>544</v>
      </c>
      <c r="C487" s="323">
        <v>925.45</v>
      </c>
      <c r="D487" s="324">
        <v>939.1</v>
      </c>
      <c r="E487" s="324">
        <v>895.2</v>
      </c>
      <c r="F487" s="324">
        <v>864.95</v>
      </c>
      <c r="G487" s="324">
        <v>821.05000000000007</v>
      </c>
      <c r="H487" s="324">
        <v>969.35</v>
      </c>
      <c r="I487" s="324">
        <v>1013.2499999999999</v>
      </c>
      <c r="J487" s="324">
        <v>1043.5</v>
      </c>
      <c r="K487" s="323">
        <v>983</v>
      </c>
      <c r="L487" s="323">
        <v>908.85</v>
      </c>
      <c r="M487" s="323">
        <v>34.400419999999997</v>
      </c>
      <c r="N487" s="1"/>
      <c r="O487" s="1"/>
    </row>
    <row r="488" spans="1:15" ht="12.75" customHeight="1">
      <c r="A488" s="30">
        <v>478</v>
      </c>
      <c r="B488" s="342" t="s">
        <v>549</v>
      </c>
      <c r="C488" s="323">
        <v>401.8</v>
      </c>
      <c r="D488" s="324">
        <v>406.01666666666665</v>
      </c>
      <c r="E488" s="324">
        <v>394.0333333333333</v>
      </c>
      <c r="F488" s="324">
        <v>386.26666666666665</v>
      </c>
      <c r="G488" s="324">
        <v>374.2833333333333</v>
      </c>
      <c r="H488" s="324">
        <v>413.7833333333333</v>
      </c>
      <c r="I488" s="324">
        <v>425.76666666666665</v>
      </c>
      <c r="J488" s="324">
        <v>433.5333333333333</v>
      </c>
      <c r="K488" s="323">
        <v>418</v>
      </c>
      <c r="L488" s="323">
        <v>398.25</v>
      </c>
      <c r="M488" s="323">
        <v>2.6740699999999999</v>
      </c>
      <c r="N488" s="1"/>
      <c r="O488" s="1"/>
    </row>
    <row r="489" spans="1:15" ht="12.75" customHeight="1">
      <c r="A489" s="30">
        <v>479</v>
      </c>
      <c r="B489" s="342" t="s">
        <v>550</v>
      </c>
      <c r="C489" s="323">
        <v>32.700000000000003</v>
      </c>
      <c r="D489" s="324">
        <v>32.449999999999996</v>
      </c>
      <c r="E489" s="324">
        <v>31.899999999999991</v>
      </c>
      <c r="F489" s="324">
        <v>31.099999999999994</v>
      </c>
      <c r="G489" s="324">
        <v>30.54999999999999</v>
      </c>
      <c r="H489" s="324">
        <v>33.249999999999993</v>
      </c>
      <c r="I489" s="324">
        <v>33.79999999999999</v>
      </c>
      <c r="J489" s="324">
        <v>34.599999999999994</v>
      </c>
      <c r="K489" s="323">
        <v>33</v>
      </c>
      <c r="L489" s="323">
        <v>31.65</v>
      </c>
      <c r="M489" s="323">
        <v>75.397390000000001</v>
      </c>
      <c r="N489" s="1"/>
      <c r="O489" s="1"/>
    </row>
    <row r="490" spans="1:15" ht="12.75" customHeight="1">
      <c r="A490" s="30">
        <v>480</v>
      </c>
      <c r="B490" s="342" t="s">
        <v>551</v>
      </c>
      <c r="C490" s="323">
        <v>861.5</v>
      </c>
      <c r="D490" s="324">
        <v>869.5</v>
      </c>
      <c r="E490" s="324">
        <v>847</v>
      </c>
      <c r="F490" s="324">
        <v>832.5</v>
      </c>
      <c r="G490" s="324">
        <v>810</v>
      </c>
      <c r="H490" s="324">
        <v>884</v>
      </c>
      <c r="I490" s="324">
        <v>906.5</v>
      </c>
      <c r="J490" s="324">
        <v>921</v>
      </c>
      <c r="K490" s="323">
        <v>892</v>
      </c>
      <c r="L490" s="323">
        <v>855</v>
      </c>
      <c r="M490" s="323">
        <v>0.95953999999999995</v>
      </c>
      <c r="N490" s="1"/>
      <c r="O490" s="1"/>
    </row>
    <row r="491" spans="1:15" ht="12.75" customHeight="1">
      <c r="A491" s="30">
        <v>481</v>
      </c>
      <c r="B491" s="342" t="s">
        <v>553</v>
      </c>
      <c r="C491" s="323">
        <v>333.25</v>
      </c>
      <c r="D491" s="324">
        <v>332.7833333333333</v>
      </c>
      <c r="E491" s="324">
        <v>329.41666666666663</v>
      </c>
      <c r="F491" s="324">
        <v>325.58333333333331</v>
      </c>
      <c r="G491" s="324">
        <v>322.21666666666664</v>
      </c>
      <c r="H491" s="324">
        <v>336.61666666666662</v>
      </c>
      <c r="I491" s="324">
        <v>339.98333333333329</v>
      </c>
      <c r="J491" s="324">
        <v>343.81666666666661</v>
      </c>
      <c r="K491" s="323">
        <v>336.15</v>
      </c>
      <c r="L491" s="323">
        <v>328.95</v>
      </c>
      <c r="M491" s="323">
        <v>2.1067999999999998</v>
      </c>
      <c r="N491" s="1"/>
      <c r="O491" s="1"/>
    </row>
    <row r="492" spans="1:15" ht="12.75" customHeight="1">
      <c r="A492" s="30">
        <v>482</v>
      </c>
      <c r="B492" s="342" t="s">
        <v>280</v>
      </c>
      <c r="C492" s="323">
        <v>948.9</v>
      </c>
      <c r="D492" s="324">
        <v>943.31666666666661</v>
      </c>
      <c r="E492" s="324">
        <v>920.63333333333321</v>
      </c>
      <c r="F492" s="324">
        <v>892.36666666666656</v>
      </c>
      <c r="G492" s="324">
        <v>869.68333333333317</v>
      </c>
      <c r="H492" s="324">
        <v>971.58333333333326</v>
      </c>
      <c r="I492" s="324">
        <v>994.26666666666665</v>
      </c>
      <c r="J492" s="324">
        <v>1022.5333333333333</v>
      </c>
      <c r="K492" s="323">
        <v>966</v>
      </c>
      <c r="L492" s="323">
        <v>915.05</v>
      </c>
      <c r="M492" s="323">
        <v>9.1082099999999997</v>
      </c>
      <c r="N492" s="1"/>
      <c r="O492" s="1"/>
    </row>
    <row r="493" spans="1:15" ht="12.75" customHeight="1">
      <c r="A493" s="30">
        <v>483</v>
      </c>
      <c r="B493" s="342" t="s">
        <v>211</v>
      </c>
      <c r="C493" s="323">
        <v>378.45</v>
      </c>
      <c r="D493" s="324">
        <v>378.15000000000003</v>
      </c>
      <c r="E493" s="324">
        <v>373.80000000000007</v>
      </c>
      <c r="F493" s="324">
        <v>369.15000000000003</v>
      </c>
      <c r="G493" s="324">
        <v>364.80000000000007</v>
      </c>
      <c r="H493" s="324">
        <v>382.80000000000007</v>
      </c>
      <c r="I493" s="324">
        <v>387.15000000000009</v>
      </c>
      <c r="J493" s="324">
        <v>391.80000000000007</v>
      </c>
      <c r="K493" s="323">
        <v>382.5</v>
      </c>
      <c r="L493" s="323">
        <v>373.5</v>
      </c>
      <c r="M493" s="323">
        <v>109.89483</v>
      </c>
      <c r="N493" s="1"/>
      <c r="O493" s="1"/>
    </row>
    <row r="494" spans="1:15" ht="12.75" customHeight="1">
      <c r="A494" s="30">
        <v>484</v>
      </c>
      <c r="B494" s="342" t="s">
        <v>554</v>
      </c>
      <c r="C494" s="323">
        <v>2301.35</v>
      </c>
      <c r="D494" s="324">
        <v>2315.4500000000003</v>
      </c>
      <c r="E494" s="324">
        <v>2265.9000000000005</v>
      </c>
      <c r="F494" s="324">
        <v>2230.4500000000003</v>
      </c>
      <c r="G494" s="324">
        <v>2180.9000000000005</v>
      </c>
      <c r="H494" s="324">
        <v>2350.9000000000005</v>
      </c>
      <c r="I494" s="324">
        <v>2400.4500000000007</v>
      </c>
      <c r="J494" s="324">
        <v>2435.9000000000005</v>
      </c>
      <c r="K494" s="323">
        <v>2365</v>
      </c>
      <c r="L494" s="323">
        <v>2280</v>
      </c>
      <c r="M494" s="323">
        <v>0.44222</v>
      </c>
      <c r="N494" s="1"/>
      <c r="O494" s="1"/>
    </row>
    <row r="495" spans="1:15" ht="12.75" customHeight="1">
      <c r="A495" s="30">
        <v>485</v>
      </c>
      <c r="B495" s="342" t="s">
        <v>279</v>
      </c>
      <c r="C495" s="323">
        <v>220</v>
      </c>
      <c r="D495" s="324">
        <v>219.65</v>
      </c>
      <c r="E495" s="324">
        <v>218.35000000000002</v>
      </c>
      <c r="F495" s="324">
        <v>216.70000000000002</v>
      </c>
      <c r="G495" s="324">
        <v>215.40000000000003</v>
      </c>
      <c r="H495" s="324">
        <v>221.3</v>
      </c>
      <c r="I495" s="324">
        <v>222.60000000000002</v>
      </c>
      <c r="J495" s="324">
        <v>224.25</v>
      </c>
      <c r="K495" s="323">
        <v>220.95</v>
      </c>
      <c r="L495" s="323">
        <v>218</v>
      </c>
      <c r="M495" s="323">
        <v>3.3639800000000002</v>
      </c>
      <c r="N495" s="1"/>
      <c r="O495" s="1"/>
    </row>
    <row r="496" spans="1:15" ht="12.75" customHeight="1">
      <c r="A496" s="30">
        <v>486</v>
      </c>
      <c r="B496" s="342" t="s">
        <v>555</v>
      </c>
      <c r="C496" s="323">
        <v>1948.65</v>
      </c>
      <c r="D496" s="324">
        <v>1931.95</v>
      </c>
      <c r="E496" s="324">
        <v>1893.95</v>
      </c>
      <c r="F496" s="324">
        <v>1839.25</v>
      </c>
      <c r="G496" s="324">
        <v>1801.25</v>
      </c>
      <c r="H496" s="324">
        <v>1986.65</v>
      </c>
      <c r="I496" s="324">
        <v>2024.65</v>
      </c>
      <c r="J496" s="324">
        <v>2079.3500000000004</v>
      </c>
      <c r="K496" s="323">
        <v>1969.95</v>
      </c>
      <c r="L496" s="323">
        <v>1877.25</v>
      </c>
      <c r="M496" s="323">
        <v>0.46268999999999999</v>
      </c>
      <c r="N496" s="1"/>
      <c r="O496" s="1"/>
    </row>
    <row r="497" spans="1:15" ht="12.75" customHeight="1">
      <c r="A497" s="30">
        <v>487</v>
      </c>
      <c r="B497" s="342" t="s">
        <v>548</v>
      </c>
      <c r="C497" s="323">
        <v>628.9</v>
      </c>
      <c r="D497" s="324">
        <v>627.51666666666677</v>
      </c>
      <c r="E497" s="324">
        <v>603.03333333333353</v>
      </c>
      <c r="F497" s="324">
        <v>577.16666666666674</v>
      </c>
      <c r="G497" s="324">
        <v>552.68333333333351</v>
      </c>
      <c r="H497" s="324">
        <v>653.38333333333355</v>
      </c>
      <c r="I497" s="324">
        <v>677.8666666666669</v>
      </c>
      <c r="J497" s="324">
        <v>703.73333333333358</v>
      </c>
      <c r="K497" s="323">
        <v>652</v>
      </c>
      <c r="L497" s="323">
        <v>601.65</v>
      </c>
      <c r="M497" s="323">
        <v>22.928570000000001</v>
      </c>
      <c r="N497" s="1"/>
      <c r="O497" s="1"/>
    </row>
    <row r="498" spans="1:15" ht="12.75" customHeight="1">
      <c r="A498" s="30">
        <v>488</v>
      </c>
      <c r="B498" s="342" t="s">
        <v>547</v>
      </c>
      <c r="C498" s="323">
        <v>3842.9</v>
      </c>
      <c r="D498" s="324">
        <v>3817.5166666666664</v>
      </c>
      <c r="E498" s="324">
        <v>3753.4333333333329</v>
      </c>
      <c r="F498" s="324">
        <v>3663.9666666666667</v>
      </c>
      <c r="G498" s="324">
        <v>3599.8833333333332</v>
      </c>
      <c r="H498" s="324">
        <v>3906.9833333333327</v>
      </c>
      <c r="I498" s="324">
        <v>3971.0666666666666</v>
      </c>
      <c r="J498" s="324">
        <v>4060.5333333333324</v>
      </c>
      <c r="K498" s="323">
        <v>3881.6</v>
      </c>
      <c r="L498" s="323">
        <v>3728.05</v>
      </c>
      <c r="M498" s="323">
        <v>7.8100000000000003E-2</v>
      </c>
      <c r="N498" s="1"/>
      <c r="O498" s="1"/>
    </row>
    <row r="499" spans="1:15" ht="12.75" customHeight="1">
      <c r="A499" s="30">
        <v>489</v>
      </c>
      <c r="B499" s="342" t="s">
        <v>212</v>
      </c>
      <c r="C499" s="323">
        <v>1296.4000000000001</v>
      </c>
      <c r="D499" s="324">
        <v>1303.8333333333333</v>
      </c>
      <c r="E499" s="324">
        <v>1282.6666666666665</v>
      </c>
      <c r="F499" s="324">
        <v>1268.9333333333332</v>
      </c>
      <c r="G499" s="324">
        <v>1247.7666666666664</v>
      </c>
      <c r="H499" s="324">
        <v>1317.5666666666666</v>
      </c>
      <c r="I499" s="324">
        <v>1338.7333333333331</v>
      </c>
      <c r="J499" s="324">
        <v>1352.4666666666667</v>
      </c>
      <c r="K499" s="323">
        <v>1325</v>
      </c>
      <c r="L499" s="323">
        <v>1290.0999999999999</v>
      </c>
      <c r="M499" s="323">
        <v>37.699420000000003</v>
      </c>
      <c r="N499" s="1"/>
      <c r="O499" s="1"/>
    </row>
    <row r="500" spans="1:15" ht="12.75" customHeight="1">
      <c r="A500" s="30">
        <v>490</v>
      </c>
      <c r="B500" s="342" t="s">
        <v>552</v>
      </c>
      <c r="C500" s="323">
        <v>2639.95</v>
      </c>
      <c r="D500" s="324">
        <v>2680.9833333333331</v>
      </c>
      <c r="E500" s="324">
        <v>2568.9666666666662</v>
      </c>
      <c r="F500" s="324">
        <v>2497.9833333333331</v>
      </c>
      <c r="G500" s="324">
        <v>2385.9666666666662</v>
      </c>
      <c r="H500" s="324">
        <v>2751.9666666666662</v>
      </c>
      <c r="I500" s="324">
        <v>2863.9833333333336</v>
      </c>
      <c r="J500" s="324">
        <v>2934.9666666666662</v>
      </c>
      <c r="K500" s="323">
        <v>2793</v>
      </c>
      <c r="L500" s="323">
        <v>2610</v>
      </c>
      <c r="M500" s="323">
        <v>7.1397199999999996</v>
      </c>
      <c r="N500" s="1"/>
      <c r="O500" s="1"/>
    </row>
    <row r="501" spans="1:15" ht="12.75" customHeight="1">
      <c r="A501" s="30">
        <v>491</v>
      </c>
      <c r="B501" s="342" t="s">
        <v>556</v>
      </c>
      <c r="C501" s="323">
        <v>7293.7</v>
      </c>
      <c r="D501" s="324">
        <v>7274.5166666666664</v>
      </c>
      <c r="E501" s="324">
        <v>7245.7333333333327</v>
      </c>
      <c r="F501" s="324">
        <v>7197.7666666666664</v>
      </c>
      <c r="G501" s="324">
        <v>7168.9833333333327</v>
      </c>
      <c r="H501" s="324">
        <v>7322.4833333333327</v>
      </c>
      <c r="I501" s="324">
        <v>7351.2666666666655</v>
      </c>
      <c r="J501" s="324">
        <v>7399.2333333333327</v>
      </c>
      <c r="K501" s="323">
        <v>7303.3</v>
      </c>
      <c r="L501" s="323">
        <v>7226.55</v>
      </c>
      <c r="M501" s="323">
        <v>7.9060000000000005E-2</v>
      </c>
      <c r="N501" s="1"/>
      <c r="O501" s="1"/>
    </row>
    <row r="502" spans="1:15" ht="12.75" customHeight="1">
      <c r="A502" s="30">
        <v>492</v>
      </c>
      <c r="B502" s="342" t="s">
        <v>557</v>
      </c>
      <c r="C502" s="323">
        <v>144.05000000000001</v>
      </c>
      <c r="D502" s="324">
        <v>144.95000000000002</v>
      </c>
      <c r="E502" s="324">
        <v>142.10000000000002</v>
      </c>
      <c r="F502" s="324">
        <v>140.15</v>
      </c>
      <c r="G502" s="324">
        <v>137.30000000000001</v>
      </c>
      <c r="H502" s="324">
        <v>146.90000000000003</v>
      </c>
      <c r="I502" s="324">
        <v>149.75</v>
      </c>
      <c r="J502" s="324">
        <v>151.70000000000005</v>
      </c>
      <c r="K502" s="323">
        <v>147.80000000000001</v>
      </c>
      <c r="L502" s="323">
        <v>143</v>
      </c>
      <c r="M502" s="323">
        <v>9.2315000000000005</v>
      </c>
      <c r="N502" s="1"/>
      <c r="O502" s="1"/>
    </row>
    <row r="503" spans="1:15" ht="12.75" customHeight="1">
      <c r="A503" s="30">
        <v>493</v>
      </c>
      <c r="B503" s="342" t="s">
        <v>558</v>
      </c>
      <c r="C503" s="323">
        <v>102.3</v>
      </c>
      <c r="D503" s="324">
        <v>103.25</v>
      </c>
      <c r="E503" s="324">
        <v>100.8</v>
      </c>
      <c r="F503" s="324">
        <v>99.3</v>
      </c>
      <c r="G503" s="324">
        <v>96.85</v>
      </c>
      <c r="H503" s="324">
        <v>104.75</v>
      </c>
      <c r="I503" s="324">
        <v>107.19999999999999</v>
      </c>
      <c r="J503" s="324">
        <v>108.7</v>
      </c>
      <c r="K503" s="323">
        <v>105.7</v>
      </c>
      <c r="L503" s="323">
        <v>101.75</v>
      </c>
      <c r="M503" s="323">
        <v>23.897819999999999</v>
      </c>
      <c r="N503" s="1"/>
      <c r="O503" s="1"/>
    </row>
    <row r="504" spans="1:15" ht="12.75" customHeight="1">
      <c r="A504" s="30">
        <v>494</v>
      </c>
      <c r="B504" s="342" t="s">
        <v>559</v>
      </c>
      <c r="C504" s="323">
        <v>463.05</v>
      </c>
      <c r="D504" s="324">
        <v>470.09999999999997</v>
      </c>
      <c r="E504" s="324">
        <v>453.19999999999993</v>
      </c>
      <c r="F504" s="324">
        <v>443.34999999999997</v>
      </c>
      <c r="G504" s="324">
        <v>426.44999999999993</v>
      </c>
      <c r="H504" s="324">
        <v>479.94999999999993</v>
      </c>
      <c r="I504" s="324">
        <v>496.84999999999991</v>
      </c>
      <c r="J504" s="324">
        <v>506.69999999999993</v>
      </c>
      <c r="K504" s="323">
        <v>487</v>
      </c>
      <c r="L504" s="323">
        <v>460.25</v>
      </c>
      <c r="M504" s="323">
        <v>1.08931</v>
      </c>
      <c r="N504" s="1"/>
      <c r="O504" s="1"/>
    </row>
    <row r="505" spans="1:15" ht="12.75" customHeight="1">
      <c r="A505" s="30">
        <v>495</v>
      </c>
      <c r="B505" s="342" t="s">
        <v>281</v>
      </c>
      <c r="C505" s="323">
        <v>1646</v>
      </c>
      <c r="D505" s="324">
        <v>1644</v>
      </c>
      <c r="E505" s="324">
        <v>1605</v>
      </c>
      <c r="F505" s="324">
        <v>1564</v>
      </c>
      <c r="G505" s="324">
        <v>1525</v>
      </c>
      <c r="H505" s="324">
        <v>1685</v>
      </c>
      <c r="I505" s="324">
        <v>1724</v>
      </c>
      <c r="J505" s="324">
        <v>1765</v>
      </c>
      <c r="K505" s="323">
        <v>1683</v>
      </c>
      <c r="L505" s="323">
        <v>1603</v>
      </c>
      <c r="M505" s="323">
        <v>15.393649999999999</v>
      </c>
      <c r="N505" s="1"/>
      <c r="O505" s="1"/>
    </row>
    <row r="506" spans="1:15" ht="12.75" customHeight="1">
      <c r="A506" s="30">
        <v>496</v>
      </c>
      <c r="B506" s="342" t="s">
        <v>213</v>
      </c>
      <c r="C506" s="323">
        <v>601.20000000000005</v>
      </c>
      <c r="D506" s="324">
        <v>603.73333333333335</v>
      </c>
      <c r="E506" s="324">
        <v>596.4666666666667</v>
      </c>
      <c r="F506" s="324">
        <v>591.73333333333335</v>
      </c>
      <c r="G506" s="324">
        <v>584.4666666666667</v>
      </c>
      <c r="H506" s="324">
        <v>608.4666666666667</v>
      </c>
      <c r="I506" s="324">
        <v>615.73333333333335</v>
      </c>
      <c r="J506" s="324">
        <v>620.4666666666667</v>
      </c>
      <c r="K506" s="323">
        <v>611</v>
      </c>
      <c r="L506" s="323">
        <v>599</v>
      </c>
      <c r="M506" s="323">
        <v>84.406450000000007</v>
      </c>
      <c r="N506" s="1"/>
      <c r="O506" s="1"/>
    </row>
    <row r="507" spans="1:15" ht="12.75" customHeight="1">
      <c r="A507" s="30">
        <v>497</v>
      </c>
      <c r="B507" s="342" t="s">
        <v>560</v>
      </c>
      <c r="C507" s="323">
        <v>292.25</v>
      </c>
      <c r="D507" s="324">
        <v>292.59999999999997</v>
      </c>
      <c r="E507" s="324">
        <v>289.89999999999992</v>
      </c>
      <c r="F507" s="324">
        <v>287.54999999999995</v>
      </c>
      <c r="G507" s="324">
        <v>284.84999999999991</v>
      </c>
      <c r="H507" s="324">
        <v>294.94999999999993</v>
      </c>
      <c r="I507" s="324">
        <v>297.64999999999998</v>
      </c>
      <c r="J507" s="324">
        <v>299.99999999999994</v>
      </c>
      <c r="K507" s="323">
        <v>295.3</v>
      </c>
      <c r="L507" s="323">
        <v>290.25</v>
      </c>
      <c r="M507" s="323">
        <v>4.6661999999999999</v>
      </c>
      <c r="N507" s="1"/>
      <c r="O507" s="1"/>
    </row>
    <row r="508" spans="1:15" ht="12.75" customHeight="1">
      <c r="A508" s="30">
        <v>498</v>
      </c>
      <c r="B508" s="381" t="s">
        <v>282</v>
      </c>
      <c r="C508" s="382">
        <v>12.95</v>
      </c>
      <c r="D508" s="382">
        <v>12.866666666666667</v>
      </c>
      <c r="E508" s="382">
        <v>12.333333333333334</v>
      </c>
      <c r="F508" s="382">
        <v>11.716666666666667</v>
      </c>
      <c r="G508" s="382">
        <v>11.183333333333334</v>
      </c>
      <c r="H508" s="382">
        <v>13.483333333333334</v>
      </c>
      <c r="I508" s="382">
        <v>14.016666666666666</v>
      </c>
      <c r="J508" s="381">
        <v>14.633333333333335</v>
      </c>
      <c r="K508" s="381">
        <v>13.4</v>
      </c>
      <c r="L508" s="381">
        <v>12.25</v>
      </c>
      <c r="M508" s="270">
        <v>8205.1935099999992</v>
      </c>
      <c r="N508" s="1"/>
      <c r="O508" s="1"/>
    </row>
    <row r="509" spans="1:15" ht="12.75" customHeight="1">
      <c r="A509" s="30">
        <v>499</v>
      </c>
      <c r="B509" s="381" t="s">
        <v>214</v>
      </c>
      <c r="C509" s="382">
        <v>258.8</v>
      </c>
      <c r="D509" s="382">
        <v>258.7833333333333</v>
      </c>
      <c r="E509" s="382">
        <v>255.81666666666661</v>
      </c>
      <c r="F509" s="382">
        <v>252.83333333333331</v>
      </c>
      <c r="G509" s="382">
        <v>249.86666666666662</v>
      </c>
      <c r="H509" s="382">
        <v>261.76666666666659</v>
      </c>
      <c r="I509" s="382">
        <v>264.73333333333329</v>
      </c>
      <c r="J509" s="381">
        <v>267.71666666666658</v>
      </c>
      <c r="K509" s="381">
        <v>261.75</v>
      </c>
      <c r="L509" s="381">
        <v>255.8</v>
      </c>
      <c r="M509" s="270">
        <v>91.207130000000006</v>
      </c>
      <c r="N509" s="1"/>
      <c r="O509" s="1"/>
    </row>
    <row r="510" spans="1:15" ht="12.75" customHeight="1">
      <c r="A510" s="30">
        <v>500</v>
      </c>
      <c r="B510" s="381" t="s">
        <v>561</v>
      </c>
      <c r="C510" s="382">
        <v>376.9</v>
      </c>
      <c r="D510" s="382">
        <v>377.16666666666669</v>
      </c>
      <c r="E510" s="382">
        <v>370.03333333333336</v>
      </c>
      <c r="F510" s="382">
        <v>363.16666666666669</v>
      </c>
      <c r="G510" s="382">
        <v>356.03333333333336</v>
      </c>
      <c r="H510" s="382">
        <v>384.03333333333336</v>
      </c>
      <c r="I510" s="382">
        <v>391.16666666666669</v>
      </c>
      <c r="J510" s="381">
        <v>398.03333333333336</v>
      </c>
      <c r="K510" s="381">
        <v>384.3</v>
      </c>
      <c r="L510" s="381">
        <v>370.3</v>
      </c>
      <c r="M510" s="270">
        <v>8.9585100000000004</v>
      </c>
      <c r="N510" s="1"/>
      <c r="O510" s="1"/>
    </row>
    <row r="511" spans="1:15" ht="12.75" customHeight="1">
      <c r="A511" s="30">
        <v>501</v>
      </c>
      <c r="B511" s="381" t="s">
        <v>562</v>
      </c>
      <c r="C511" s="382">
        <v>1497.6</v>
      </c>
      <c r="D511" s="382">
        <v>1507.3833333333332</v>
      </c>
      <c r="E511" s="382">
        <v>1471.2666666666664</v>
      </c>
      <c r="F511" s="382">
        <v>1444.9333333333332</v>
      </c>
      <c r="G511" s="382">
        <v>1408.8166666666664</v>
      </c>
      <c r="H511" s="382">
        <v>1533.7166666666665</v>
      </c>
      <c r="I511" s="382">
        <v>1569.8333333333333</v>
      </c>
      <c r="J511" s="381">
        <v>1596.1666666666665</v>
      </c>
      <c r="K511" s="381">
        <v>1543.5</v>
      </c>
      <c r="L511" s="381">
        <v>1481.05</v>
      </c>
      <c r="M511" s="270">
        <v>0.60977999999999999</v>
      </c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80"/>
      <c r="B5" s="481"/>
      <c r="C5" s="480"/>
      <c r="D5" s="481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46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564</v>
      </c>
      <c r="B7" s="482" t="s">
        <v>565</v>
      </c>
      <c r="C7" s="481"/>
      <c r="D7" s="7">
        <f>Main!B10</f>
        <v>44641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566</v>
      </c>
      <c r="B9" s="85" t="s">
        <v>567</v>
      </c>
      <c r="C9" s="85" t="s">
        <v>568</v>
      </c>
      <c r="D9" s="85" t="s">
        <v>569</v>
      </c>
      <c r="E9" s="85" t="s">
        <v>570</v>
      </c>
      <c r="F9" s="85" t="s">
        <v>571</v>
      </c>
      <c r="G9" s="85" t="s">
        <v>572</v>
      </c>
      <c r="H9" s="85" t="s">
        <v>573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44637</v>
      </c>
      <c r="B10" s="29">
        <v>543377</v>
      </c>
      <c r="C10" s="28" t="s">
        <v>1131</v>
      </c>
      <c r="D10" s="28" t="s">
        <v>1132</v>
      </c>
      <c r="E10" s="28" t="s">
        <v>574</v>
      </c>
      <c r="F10" s="87">
        <v>30000</v>
      </c>
      <c r="G10" s="29">
        <v>7.55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44637</v>
      </c>
      <c r="B11" s="29">
        <v>543377</v>
      </c>
      <c r="C11" s="28" t="s">
        <v>1131</v>
      </c>
      <c r="D11" s="28" t="s">
        <v>1132</v>
      </c>
      <c r="E11" s="28" t="s">
        <v>575</v>
      </c>
      <c r="F11" s="87">
        <v>20000</v>
      </c>
      <c r="G11" s="29">
        <v>7.68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44637</v>
      </c>
      <c r="B12" s="29">
        <v>539773</v>
      </c>
      <c r="C12" s="28" t="s">
        <v>1133</v>
      </c>
      <c r="D12" s="28" t="s">
        <v>1134</v>
      </c>
      <c r="E12" s="28" t="s">
        <v>574</v>
      </c>
      <c r="F12" s="87">
        <v>352790</v>
      </c>
      <c r="G12" s="29">
        <v>3.99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44637</v>
      </c>
      <c r="B13" s="29">
        <v>542670</v>
      </c>
      <c r="C13" s="28" t="s">
        <v>1135</v>
      </c>
      <c r="D13" s="28" t="s">
        <v>1132</v>
      </c>
      <c r="E13" s="28" t="s">
        <v>574</v>
      </c>
      <c r="F13" s="87">
        <v>350000</v>
      </c>
      <c r="G13" s="29">
        <v>52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44637</v>
      </c>
      <c r="B14" s="29">
        <v>542670</v>
      </c>
      <c r="C14" s="28" t="s">
        <v>1135</v>
      </c>
      <c r="D14" s="28" t="s">
        <v>1136</v>
      </c>
      <c r="E14" s="28" t="s">
        <v>575</v>
      </c>
      <c r="F14" s="87">
        <v>350000</v>
      </c>
      <c r="G14" s="29">
        <v>52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44637</v>
      </c>
      <c r="B15" s="29">
        <v>542579</v>
      </c>
      <c r="C15" s="28" t="s">
        <v>1137</v>
      </c>
      <c r="D15" s="28" t="s">
        <v>1132</v>
      </c>
      <c r="E15" s="28" t="s">
        <v>574</v>
      </c>
      <c r="F15" s="87">
        <v>88</v>
      </c>
      <c r="G15" s="29">
        <v>73.55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44637</v>
      </c>
      <c r="B16" s="29">
        <v>542579</v>
      </c>
      <c r="C16" s="28" t="s">
        <v>1137</v>
      </c>
      <c r="D16" s="28" t="s">
        <v>1090</v>
      </c>
      <c r="E16" s="28" t="s">
        <v>574</v>
      </c>
      <c r="F16" s="87">
        <v>135000</v>
      </c>
      <c r="G16" s="29">
        <v>76.81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44637</v>
      </c>
      <c r="B17" s="29">
        <v>542579</v>
      </c>
      <c r="C17" s="28" t="s">
        <v>1137</v>
      </c>
      <c r="D17" s="28" t="s">
        <v>1132</v>
      </c>
      <c r="E17" s="28" t="s">
        <v>575</v>
      </c>
      <c r="F17" s="87">
        <v>164088</v>
      </c>
      <c r="G17" s="29">
        <v>76.790000000000006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44637</v>
      </c>
      <c r="B18" s="29">
        <v>539546</v>
      </c>
      <c r="C18" s="28" t="s">
        <v>1138</v>
      </c>
      <c r="D18" s="28" t="s">
        <v>1139</v>
      </c>
      <c r="E18" s="28" t="s">
        <v>575</v>
      </c>
      <c r="F18" s="87">
        <v>39587</v>
      </c>
      <c r="G18" s="29">
        <v>9.33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44637</v>
      </c>
      <c r="B19" s="29">
        <v>539559</v>
      </c>
      <c r="C19" s="28" t="s">
        <v>1079</v>
      </c>
      <c r="D19" s="28" t="s">
        <v>1140</v>
      </c>
      <c r="E19" s="28" t="s">
        <v>575</v>
      </c>
      <c r="F19" s="87">
        <v>46500</v>
      </c>
      <c r="G19" s="29">
        <v>13.65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44637</v>
      </c>
      <c r="B20" s="29">
        <v>539559</v>
      </c>
      <c r="C20" s="28" t="s">
        <v>1079</v>
      </c>
      <c r="D20" s="28" t="s">
        <v>1141</v>
      </c>
      <c r="E20" s="28" t="s">
        <v>574</v>
      </c>
      <c r="F20" s="87">
        <v>20000</v>
      </c>
      <c r="G20" s="29">
        <v>13.65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44637</v>
      </c>
      <c r="B21" s="29">
        <v>539559</v>
      </c>
      <c r="C21" s="28" t="s">
        <v>1079</v>
      </c>
      <c r="D21" s="28" t="s">
        <v>1081</v>
      </c>
      <c r="E21" s="28" t="s">
        <v>574</v>
      </c>
      <c r="F21" s="87">
        <v>80699</v>
      </c>
      <c r="G21" s="29">
        <v>13.65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44637</v>
      </c>
      <c r="B22" s="29">
        <v>539559</v>
      </c>
      <c r="C22" s="28" t="s">
        <v>1079</v>
      </c>
      <c r="D22" s="28" t="s">
        <v>1142</v>
      </c>
      <c r="E22" s="28" t="s">
        <v>575</v>
      </c>
      <c r="F22" s="87">
        <v>30000</v>
      </c>
      <c r="G22" s="29">
        <v>13.65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44637</v>
      </c>
      <c r="B23" s="29">
        <v>539559</v>
      </c>
      <c r="C23" s="28" t="s">
        <v>1079</v>
      </c>
      <c r="D23" s="28" t="s">
        <v>1143</v>
      </c>
      <c r="E23" s="28" t="s">
        <v>575</v>
      </c>
      <c r="F23" s="87">
        <v>30200</v>
      </c>
      <c r="G23" s="29">
        <v>13.65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44637</v>
      </c>
      <c r="B24" s="29">
        <v>543288</v>
      </c>
      <c r="C24" s="28" t="s">
        <v>724</v>
      </c>
      <c r="D24" s="28" t="s">
        <v>1144</v>
      </c>
      <c r="E24" s="28" t="s">
        <v>574</v>
      </c>
      <c r="F24" s="87">
        <v>300000</v>
      </c>
      <c r="G24" s="29">
        <v>170.2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44637</v>
      </c>
      <c r="B25" s="29">
        <v>543288</v>
      </c>
      <c r="C25" s="28" t="s">
        <v>724</v>
      </c>
      <c r="D25" s="28" t="s">
        <v>1144</v>
      </c>
      <c r="E25" s="28" t="s">
        <v>575</v>
      </c>
      <c r="F25" s="87">
        <v>50000</v>
      </c>
      <c r="G25" s="29">
        <v>176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44637</v>
      </c>
      <c r="B26" s="29">
        <v>543288</v>
      </c>
      <c r="C26" s="28" t="s">
        <v>724</v>
      </c>
      <c r="D26" s="28" t="s">
        <v>1145</v>
      </c>
      <c r="E26" s="28" t="s">
        <v>575</v>
      </c>
      <c r="F26" s="87">
        <v>500000</v>
      </c>
      <c r="G26" s="29">
        <v>170.15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44637</v>
      </c>
      <c r="B27" s="29">
        <v>542724</v>
      </c>
      <c r="C27" s="28" t="s">
        <v>1146</v>
      </c>
      <c r="D27" s="28" t="s">
        <v>1147</v>
      </c>
      <c r="E27" s="28" t="s">
        <v>575</v>
      </c>
      <c r="F27" s="87">
        <v>500000</v>
      </c>
      <c r="G27" s="29">
        <v>5.85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44637</v>
      </c>
      <c r="B28" s="29">
        <v>530581</v>
      </c>
      <c r="C28" s="28" t="s">
        <v>1148</v>
      </c>
      <c r="D28" s="28" t="s">
        <v>1149</v>
      </c>
      <c r="E28" s="28" t="s">
        <v>575</v>
      </c>
      <c r="F28" s="87">
        <v>61700</v>
      </c>
      <c r="G28" s="29">
        <v>4.93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44637</v>
      </c>
      <c r="B29" s="29">
        <v>526473</v>
      </c>
      <c r="C29" s="28" t="s">
        <v>1150</v>
      </c>
      <c r="D29" s="28" t="s">
        <v>1151</v>
      </c>
      <c r="E29" s="28" t="s">
        <v>574</v>
      </c>
      <c r="F29" s="87">
        <v>18218</v>
      </c>
      <c r="G29" s="29">
        <v>28.25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44637</v>
      </c>
      <c r="B30" s="29">
        <v>526473</v>
      </c>
      <c r="C30" s="28" t="s">
        <v>1150</v>
      </c>
      <c r="D30" s="28" t="s">
        <v>1152</v>
      </c>
      <c r="E30" s="28" t="s">
        <v>575</v>
      </c>
      <c r="F30" s="87">
        <v>361188</v>
      </c>
      <c r="G30" s="29">
        <v>28.35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44637</v>
      </c>
      <c r="B31" s="29">
        <v>526473</v>
      </c>
      <c r="C31" s="28" t="s">
        <v>1150</v>
      </c>
      <c r="D31" s="28" t="s">
        <v>1151</v>
      </c>
      <c r="E31" s="28" t="s">
        <v>575</v>
      </c>
      <c r="F31" s="87">
        <v>682698</v>
      </c>
      <c r="G31" s="29">
        <v>28.35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44637</v>
      </c>
      <c r="B32" s="29">
        <v>526473</v>
      </c>
      <c r="C32" s="28" t="s">
        <v>1150</v>
      </c>
      <c r="D32" s="28" t="s">
        <v>1153</v>
      </c>
      <c r="E32" s="28" t="s">
        <v>575</v>
      </c>
      <c r="F32" s="87">
        <v>200000</v>
      </c>
      <c r="G32" s="29">
        <v>28.35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44637</v>
      </c>
      <c r="B33" s="29">
        <v>538787</v>
      </c>
      <c r="C33" s="28" t="s">
        <v>1154</v>
      </c>
      <c r="D33" s="28" t="s">
        <v>1155</v>
      </c>
      <c r="E33" s="28" t="s">
        <v>575</v>
      </c>
      <c r="F33" s="87">
        <v>181232</v>
      </c>
      <c r="G33" s="29">
        <v>12.78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44637</v>
      </c>
      <c r="B34" s="29">
        <v>540614</v>
      </c>
      <c r="C34" s="28" t="s">
        <v>1080</v>
      </c>
      <c r="D34" s="28" t="s">
        <v>1081</v>
      </c>
      <c r="E34" s="28" t="s">
        <v>574</v>
      </c>
      <c r="F34" s="87">
        <v>95363</v>
      </c>
      <c r="G34" s="29">
        <v>7.21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44637</v>
      </c>
      <c r="B35" s="29">
        <v>540614</v>
      </c>
      <c r="C35" s="28" t="s">
        <v>1080</v>
      </c>
      <c r="D35" s="28" t="s">
        <v>1081</v>
      </c>
      <c r="E35" s="28" t="s">
        <v>575</v>
      </c>
      <c r="F35" s="87">
        <v>478076</v>
      </c>
      <c r="G35" s="29">
        <v>7.18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44637</v>
      </c>
      <c r="B36" s="29">
        <v>540614</v>
      </c>
      <c r="C36" s="28" t="s">
        <v>1080</v>
      </c>
      <c r="D36" s="28" t="s">
        <v>1156</v>
      </c>
      <c r="E36" s="28" t="s">
        <v>575</v>
      </c>
      <c r="F36" s="87">
        <v>793335</v>
      </c>
      <c r="G36" s="29">
        <v>7.27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44637</v>
      </c>
      <c r="B37" s="29">
        <v>540936</v>
      </c>
      <c r="C37" s="28" t="s">
        <v>1082</v>
      </c>
      <c r="D37" s="28" t="s">
        <v>1083</v>
      </c>
      <c r="E37" s="28" t="s">
        <v>574</v>
      </c>
      <c r="F37" s="87">
        <v>8765</v>
      </c>
      <c r="G37" s="29">
        <v>15.2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44637</v>
      </c>
      <c r="B38" s="29">
        <v>540936</v>
      </c>
      <c r="C38" s="28" t="s">
        <v>1082</v>
      </c>
      <c r="D38" s="28" t="s">
        <v>1083</v>
      </c>
      <c r="E38" s="28" t="s">
        <v>575</v>
      </c>
      <c r="F38" s="87">
        <v>57099</v>
      </c>
      <c r="G38" s="29">
        <v>15.16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44637</v>
      </c>
      <c r="B39" s="29">
        <v>540377</v>
      </c>
      <c r="C39" s="28" t="s">
        <v>1157</v>
      </c>
      <c r="D39" s="28" t="s">
        <v>1158</v>
      </c>
      <c r="E39" s="28" t="s">
        <v>575</v>
      </c>
      <c r="F39" s="87">
        <v>24000</v>
      </c>
      <c r="G39" s="29">
        <v>28.64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44637</v>
      </c>
      <c r="B40" s="29">
        <v>540377</v>
      </c>
      <c r="C40" s="28" t="s">
        <v>1157</v>
      </c>
      <c r="D40" s="28" t="s">
        <v>1159</v>
      </c>
      <c r="E40" s="28" t="s">
        <v>574</v>
      </c>
      <c r="F40" s="87">
        <v>24000</v>
      </c>
      <c r="G40" s="29">
        <v>28.64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44637</v>
      </c>
      <c r="B41" s="29">
        <v>540134</v>
      </c>
      <c r="C41" s="28" t="s">
        <v>1160</v>
      </c>
      <c r="D41" s="28" t="s">
        <v>1161</v>
      </c>
      <c r="E41" s="28" t="s">
        <v>575</v>
      </c>
      <c r="F41" s="87">
        <v>40000</v>
      </c>
      <c r="G41" s="29">
        <v>4.08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44637</v>
      </c>
      <c r="B42" s="29">
        <v>511628</v>
      </c>
      <c r="C42" s="28" t="s">
        <v>1162</v>
      </c>
      <c r="D42" s="28" t="s">
        <v>1163</v>
      </c>
      <c r="E42" s="28" t="s">
        <v>575</v>
      </c>
      <c r="F42" s="87">
        <v>18037</v>
      </c>
      <c r="G42" s="29">
        <v>77.400000000000006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44637</v>
      </c>
      <c r="B43" s="29">
        <v>514312</v>
      </c>
      <c r="C43" s="28" t="s">
        <v>1084</v>
      </c>
      <c r="D43" s="28" t="s">
        <v>1085</v>
      </c>
      <c r="E43" s="28" t="s">
        <v>574</v>
      </c>
      <c r="F43" s="87">
        <v>40288</v>
      </c>
      <c r="G43" s="29">
        <v>18.25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44637</v>
      </c>
      <c r="B44" s="29">
        <v>512399</v>
      </c>
      <c r="C44" s="28" t="s">
        <v>1164</v>
      </c>
      <c r="D44" s="28" t="s">
        <v>1165</v>
      </c>
      <c r="E44" s="28" t="s">
        <v>574</v>
      </c>
      <c r="F44" s="87">
        <v>30000</v>
      </c>
      <c r="G44" s="29">
        <v>56.99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44637</v>
      </c>
      <c r="B45" s="29">
        <v>512399</v>
      </c>
      <c r="C45" s="28" t="s">
        <v>1164</v>
      </c>
      <c r="D45" s="28" t="s">
        <v>1166</v>
      </c>
      <c r="E45" s="28" t="s">
        <v>574</v>
      </c>
      <c r="F45" s="87">
        <v>501</v>
      </c>
      <c r="G45" s="29">
        <v>55.04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44637</v>
      </c>
      <c r="B46" s="29">
        <v>512399</v>
      </c>
      <c r="C46" s="28" t="s">
        <v>1164</v>
      </c>
      <c r="D46" s="28" t="s">
        <v>1166</v>
      </c>
      <c r="E46" s="28" t="s">
        <v>575</v>
      </c>
      <c r="F46" s="87">
        <v>27234</v>
      </c>
      <c r="G46" s="29">
        <v>57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44637</v>
      </c>
      <c r="B47" s="29">
        <v>535730</v>
      </c>
      <c r="C47" s="28" t="s">
        <v>1086</v>
      </c>
      <c r="D47" s="28" t="s">
        <v>980</v>
      </c>
      <c r="E47" s="28" t="s">
        <v>575</v>
      </c>
      <c r="F47" s="87">
        <v>1150001</v>
      </c>
      <c r="G47" s="29">
        <v>4.13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44637</v>
      </c>
      <c r="B48" s="29">
        <v>539910</v>
      </c>
      <c r="C48" s="28" t="s">
        <v>1089</v>
      </c>
      <c r="D48" s="28" t="s">
        <v>1167</v>
      </c>
      <c r="E48" s="28" t="s">
        <v>574</v>
      </c>
      <c r="F48" s="87">
        <v>32617</v>
      </c>
      <c r="G48" s="29">
        <v>7.59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44637</v>
      </c>
      <c r="B49" s="29">
        <v>539910</v>
      </c>
      <c r="C49" s="28" t="s">
        <v>1089</v>
      </c>
      <c r="D49" s="28" t="s">
        <v>1167</v>
      </c>
      <c r="E49" s="28" t="s">
        <v>575</v>
      </c>
      <c r="F49" s="87">
        <v>327000</v>
      </c>
      <c r="G49" s="29">
        <v>7.59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44637</v>
      </c>
      <c r="B50" s="29">
        <v>539910</v>
      </c>
      <c r="C50" s="28" t="s">
        <v>1089</v>
      </c>
      <c r="D50" s="28" t="s">
        <v>1168</v>
      </c>
      <c r="E50" s="28" t="s">
        <v>574</v>
      </c>
      <c r="F50" s="87">
        <v>160000</v>
      </c>
      <c r="G50" s="29">
        <v>7.59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44637</v>
      </c>
      <c r="B51" s="29">
        <v>539910</v>
      </c>
      <c r="C51" s="28" t="s">
        <v>1089</v>
      </c>
      <c r="D51" s="28" t="s">
        <v>1169</v>
      </c>
      <c r="E51" s="28" t="s">
        <v>574</v>
      </c>
      <c r="F51" s="87">
        <v>162931</v>
      </c>
      <c r="G51" s="29">
        <v>7.59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44637</v>
      </c>
      <c r="B52" s="29">
        <v>531328</v>
      </c>
      <c r="C52" s="28" t="s">
        <v>1170</v>
      </c>
      <c r="D52" s="28" t="s">
        <v>1171</v>
      </c>
      <c r="E52" s="28" t="s">
        <v>575</v>
      </c>
      <c r="F52" s="87">
        <v>999930</v>
      </c>
      <c r="G52" s="29">
        <v>1.2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44637</v>
      </c>
      <c r="B53" s="29">
        <v>531328</v>
      </c>
      <c r="C53" s="28" t="s">
        <v>1170</v>
      </c>
      <c r="D53" s="28" t="s">
        <v>1172</v>
      </c>
      <c r="E53" s="28" t="s">
        <v>574</v>
      </c>
      <c r="F53" s="87">
        <v>985200</v>
      </c>
      <c r="G53" s="29">
        <v>1.19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44637</v>
      </c>
      <c r="B54" s="29">
        <v>533602</v>
      </c>
      <c r="C54" s="28" t="s">
        <v>1173</v>
      </c>
      <c r="D54" s="28" t="s">
        <v>1174</v>
      </c>
      <c r="E54" s="28" t="s">
        <v>575</v>
      </c>
      <c r="F54" s="87">
        <v>554000</v>
      </c>
      <c r="G54" s="29">
        <v>6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44637</v>
      </c>
      <c r="B55" s="29">
        <v>533602</v>
      </c>
      <c r="C55" s="28" t="s">
        <v>1173</v>
      </c>
      <c r="D55" s="28" t="s">
        <v>1151</v>
      </c>
      <c r="E55" s="28" t="s">
        <v>574</v>
      </c>
      <c r="F55" s="87">
        <v>986511</v>
      </c>
      <c r="G55" s="29">
        <v>6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44637</v>
      </c>
      <c r="B56" s="29">
        <v>539767</v>
      </c>
      <c r="C56" s="28" t="s">
        <v>1175</v>
      </c>
      <c r="D56" s="28" t="s">
        <v>1176</v>
      </c>
      <c r="E56" s="28" t="s">
        <v>574</v>
      </c>
      <c r="F56" s="87">
        <v>25000</v>
      </c>
      <c r="G56" s="29">
        <v>13.5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44637</v>
      </c>
      <c r="B57" s="29">
        <v>539767</v>
      </c>
      <c r="C57" s="28" t="s">
        <v>1175</v>
      </c>
      <c r="D57" s="28" t="s">
        <v>1177</v>
      </c>
      <c r="E57" s="28" t="s">
        <v>574</v>
      </c>
      <c r="F57" s="87">
        <v>3</v>
      </c>
      <c r="G57" s="29">
        <v>13.36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44637</v>
      </c>
      <c r="B58" s="29">
        <v>539767</v>
      </c>
      <c r="C58" s="28" t="s">
        <v>1175</v>
      </c>
      <c r="D58" s="28" t="s">
        <v>1177</v>
      </c>
      <c r="E58" s="28" t="s">
        <v>575</v>
      </c>
      <c r="F58" s="87">
        <v>59300</v>
      </c>
      <c r="G58" s="29">
        <v>13.47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44637</v>
      </c>
      <c r="B59" s="29">
        <v>539767</v>
      </c>
      <c r="C59" s="28" t="s">
        <v>1175</v>
      </c>
      <c r="D59" s="28" t="s">
        <v>1178</v>
      </c>
      <c r="E59" s="28" t="s">
        <v>574</v>
      </c>
      <c r="F59" s="87">
        <v>6028</v>
      </c>
      <c r="G59" s="29">
        <v>14.07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44637</v>
      </c>
      <c r="B60" s="29">
        <v>539767</v>
      </c>
      <c r="C60" s="28" t="s">
        <v>1175</v>
      </c>
      <c r="D60" s="28" t="s">
        <v>1178</v>
      </c>
      <c r="E60" s="28" t="s">
        <v>575</v>
      </c>
      <c r="F60" s="87">
        <v>18310</v>
      </c>
      <c r="G60" s="29">
        <v>13.51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44637</v>
      </c>
      <c r="B61" s="29">
        <v>539767</v>
      </c>
      <c r="C61" s="28" t="s">
        <v>1175</v>
      </c>
      <c r="D61" s="28" t="s">
        <v>1179</v>
      </c>
      <c r="E61" s="28" t="s">
        <v>574</v>
      </c>
      <c r="F61" s="87">
        <v>25000</v>
      </c>
      <c r="G61" s="29">
        <v>13.55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44637</v>
      </c>
      <c r="B62" s="29">
        <v>539410</v>
      </c>
      <c r="C62" s="28" t="s">
        <v>1180</v>
      </c>
      <c r="D62" s="28" t="s">
        <v>1181</v>
      </c>
      <c r="E62" s="28" t="s">
        <v>575</v>
      </c>
      <c r="F62" s="87">
        <v>250000</v>
      </c>
      <c r="G62" s="29">
        <v>3.21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44637</v>
      </c>
      <c r="B63" s="29">
        <v>539843</v>
      </c>
      <c r="C63" s="28" t="s">
        <v>1182</v>
      </c>
      <c r="D63" s="28" t="s">
        <v>1183</v>
      </c>
      <c r="E63" s="28" t="s">
        <v>574</v>
      </c>
      <c r="F63" s="87">
        <v>125000</v>
      </c>
      <c r="G63" s="29">
        <v>33.15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44637</v>
      </c>
      <c r="B64" s="29">
        <v>539843</v>
      </c>
      <c r="C64" s="28" t="s">
        <v>1182</v>
      </c>
      <c r="D64" s="28" t="s">
        <v>1184</v>
      </c>
      <c r="E64" s="28" t="s">
        <v>575</v>
      </c>
      <c r="F64" s="87">
        <v>75000</v>
      </c>
      <c r="G64" s="29">
        <v>33.15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44637</v>
      </c>
      <c r="B65" s="29">
        <v>539843</v>
      </c>
      <c r="C65" s="28" t="s">
        <v>1182</v>
      </c>
      <c r="D65" s="28" t="s">
        <v>1185</v>
      </c>
      <c r="E65" s="28" t="s">
        <v>575</v>
      </c>
      <c r="F65" s="87">
        <v>70000</v>
      </c>
      <c r="G65" s="29">
        <v>33.15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44637</v>
      </c>
      <c r="B66" s="29">
        <v>524572</v>
      </c>
      <c r="C66" s="28" t="s">
        <v>1186</v>
      </c>
      <c r="D66" s="28" t="s">
        <v>1187</v>
      </c>
      <c r="E66" s="28" t="s">
        <v>575</v>
      </c>
      <c r="F66" s="87">
        <v>570000</v>
      </c>
      <c r="G66" s="29">
        <v>13.8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44637</v>
      </c>
      <c r="B67" s="29">
        <v>524572</v>
      </c>
      <c r="C67" s="28" t="s">
        <v>1186</v>
      </c>
      <c r="D67" s="28" t="s">
        <v>1188</v>
      </c>
      <c r="E67" s="28" t="s">
        <v>574</v>
      </c>
      <c r="F67" s="87">
        <v>201000</v>
      </c>
      <c r="G67" s="29">
        <v>13.75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44637</v>
      </c>
      <c r="B68" s="29">
        <v>524572</v>
      </c>
      <c r="C68" s="28" t="s">
        <v>1186</v>
      </c>
      <c r="D68" s="28" t="s">
        <v>1189</v>
      </c>
      <c r="E68" s="28" t="s">
        <v>574</v>
      </c>
      <c r="F68" s="87">
        <v>250000</v>
      </c>
      <c r="G68" s="29">
        <v>13.82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44637</v>
      </c>
      <c r="B69" s="29">
        <v>541634</v>
      </c>
      <c r="C69" s="28" t="s">
        <v>1190</v>
      </c>
      <c r="D69" s="28" t="s">
        <v>1132</v>
      </c>
      <c r="E69" s="28" t="s">
        <v>574</v>
      </c>
      <c r="F69" s="87">
        <v>43</v>
      </c>
      <c r="G69" s="29">
        <v>41.2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44637</v>
      </c>
      <c r="B70" s="29">
        <v>541634</v>
      </c>
      <c r="C70" s="28" t="s">
        <v>1190</v>
      </c>
      <c r="D70" s="28" t="s">
        <v>1090</v>
      </c>
      <c r="E70" s="28" t="s">
        <v>574</v>
      </c>
      <c r="F70" s="87">
        <v>61000</v>
      </c>
      <c r="G70" s="29">
        <v>43.5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44637</v>
      </c>
      <c r="B71" s="29">
        <v>541634</v>
      </c>
      <c r="C71" s="28" t="s">
        <v>1190</v>
      </c>
      <c r="D71" s="28" t="s">
        <v>1132</v>
      </c>
      <c r="E71" s="28" t="s">
        <v>575</v>
      </c>
      <c r="F71" s="87">
        <v>61000</v>
      </c>
      <c r="G71" s="29">
        <v>43.5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44637</v>
      </c>
      <c r="B72" s="29">
        <v>537254</v>
      </c>
      <c r="C72" s="28" t="s">
        <v>1093</v>
      </c>
      <c r="D72" s="28" t="s">
        <v>1094</v>
      </c>
      <c r="E72" s="28" t="s">
        <v>574</v>
      </c>
      <c r="F72" s="87">
        <v>130000</v>
      </c>
      <c r="G72" s="29">
        <v>8.14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44637</v>
      </c>
      <c r="B73" s="29">
        <v>537254</v>
      </c>
      <c r="C73" s="28" t="s">
        <v>1093</v>
      </c>
      <c r="D73" s="28" t="s">
        <v>1095</v>
      </c>
      <c r="E73" s="28" t="s">
        <v>575</v>
      </c>
      <c r="F73" s="87">
        <v>130000</v>
      </c>
      <c r="G73" s="29">
        <v>8.09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44637</v>
      </c>
      <c r="B74" s="29">
        <v>539673</v>
      </c>
      <c r="C74" s="28" t="s">
        <v>1191</v>
      </c>
      <c r="D74" s="28" t="s">
        <v>1192</v>
      </c>
      <c r="E74" s="28" t="s">
        <v>575</v>
      </c>
      <c r="F74" s="87">
        <v>31193</v>
      </c>
      <c r="G74" s="29">
        <v>15.05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44637</v>
      </c>
      <c r="B75" s="29">
        <v>539673</v>
      </c>
      <c r="C75" s="28" t="s">
        <v>1191</v>
      </c>
      <c r="D75" s="28" t="s">
        <v>1193</v>
      </c>
      <c r="E75" s="28" t="s">
        <v>574</v>
      </c>
      <c r="F75" s="87">
        <v>8000</v>
      </c>
      <c r="G75" s="29">
        <v>15.05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44637</v>
      </c>
      <c r="B76" s="29">
        <v>539673</v>
      </c>
      <c r="C76" s="28" t="s">
        <v>1191</v>
      </c>
      <c r="D76" s="28" t="s">
        <v>1194</v>
      </c>
      <c r="E76" s="28" t="s">
        <v>574</v>
      </c>
      <c r="F76" s="87">
        <v>20000</v>
      </c>
      <c r="G76" s="29">
        <v>15.04</v>
      </c>
      <c r="H76" s="29" t="s">
        <v>311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44637</v>
      </c>
      <c r="B77" s="29">
        <v>519191</v>
      </c>
      <c r="C77" s="28" t="s">
        <v>1059</v>
      </c>
      <c r="D77" s="28" t="s">
        <v>1096</v>
      </c>
      <c r="E77" s="28" t="s">
        <v>574</v>
      </c>
      <c r="F77" s="87">
        <v>37053</v>
      </c>
      <c r="G77" s="29">
        <v>18.059999999999999</v>
      </c>
      <c r="H77" s="29" t="s">
        <v>311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44637</v>
      </c>
      <c r="B78" s="29">
        <v>519191</v>
      </c>
      <c r="C78" s="28" t="s">
        <v>1059</v>
      </c>
      <c r="D78" s="28" t="s">
        <v>1087</v>
      </c>
      <c r="E78" s="28" t="s">
        <v>574</v>
      </c>
      <c r="F78" s="87">
        <v>28847</v>
      </c>
      <c r="G78" s="29">
        <v>18.850000000000001</v>
      </c>
      <c r="H78" s="29" t="s">
        <v>311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44637</v>
      </c>
      <c r="B79" s="29">
        <v>519191</v>
      </c>
      <c r="C79" s="28" t="s">
        <v>1059</v>
      </c>
      <c r="D79" s="28" t="s">
        <v>1087</v>
      </c>
      <c r="E79" s="28" t="s">
        <v>575</v>
      </c>
      <c r="F79" s="87">
        <v>43847</v>
      </c>
      <c r="G79" s="29">
        <v>18.47</v>
      </c>
      <c r="H79" s="29" t="s">
        <v>311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44637</v>
      </c>
      <c r="B80" s="29">
        <v>516110</v>
      </c>
      <c r="C80" s="28" t="s">
        <v>1195</v>
      </c>
      <c r="D80" s="28" t="s">
        <v>1081</v>
      </c>
      <c r="E80" s="28" t="s">
        <v>574</v>
      </c>
      <c r="F80" s="87">
        <v>200000</v>
      </c>
      <c r="G80" s="29">
        <v>22.5</v>
      </c>
      <c r="H80" s="29" t="s">
        <v>311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44637</v>
      </c>
      <c r="B81" s="29">
        <v>516110</v>
      </c>
      <c r="C81" s="28" t="s">
        <v>1195</v>
      </c>
      <c r="D81" s="28" t="s">
        <v>1081</v>
      </c>
      <c r="E81" s="28" t="s">
        <v>575</v>
      </c>
      <c r="F81" s="87">
        <v>1803</v>
      </c>
      <c r="G81" s="29">
        <v>22.8</v>
      </c>
      <c r="H81" s="29" t="s">
        <v>311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44637</v>
      </c>
      <c r="B82" s="29">
        <v>516110</v>
      </c>
      <c r="C82" s="28" t="s">
        <v>1195</v>
      </c>
      <c r="D82" s="28" t="s">
        <v>1196</v>
      </c>
      <c r="E82" s="28" t="s">
        <v>575</v>
      </c>
      <c r="F82" s="87">
        <v>300000</v>
      </c>
      <c r="G82" s="29">
        <v>22.53</v>
      </c>
      <c r="H82" s="29" t="s">
        <v>311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44637</v>
      </c>
      <c r="B83" s="29">
        <v>539526</v>
      </c>
      <c r="C83" s="28" t="s">
        <v>1197</v>
      </c>
      <c r="D83" s="28" t="s">
        <v>1198</v>
      </c>
      <c r="E83" s="28" t="s">
        <v>574</v>
      </c>
      <c r="F83" s="87">
        <v>933014</v>
      </c>
      <c r="G83" s="29">
        <v>2.09</v>
      </c>
      <c r="H83" s="29" t="s">
        <v>311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44637</v>
      </c>
      <c r="B84" s="29">
        <v>539041</v>
      </c>
      <c r="C84" s="28" t="s">
        <v>1199</v>
      </c>
      <c r="D84" s="28" t="s">
        <v>1200</v>
      </c>
      <c r="E84" s="28" t="s">
        <v>575</v>
      </c>
      <c r="F84" s="87">
        <v>75000</v>
      </c>
      <c r="G84" s="29">
        <v>6.11</v>
      </c>
      <c r="H84" s="29" t="s">
        <v>311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44637</v>
      </c>
      <c r="B85" s="29">
        <v>539310</v>
      </c>
      <c r="C85" s="28" t="s">
        <v>1097</v>
      </c>
      <c r="D85" s="28" t="s">
        <v>1201</v>
      </c>
      <c r="E85" s="28" t="s">
        <v>574</v>
      </c>
      <c r="F85" s="87">
        <v>250000</v>
      </c>
      <c r="G85" s="29">
        <v>60</v>
      </c>
      <c r="H85" s="29" t="s">
        <v>311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44637</v>
      </c>
      <c r="B86" s="29" t="s">
        <v>1202</v>
      </c>
      <c r="C86" s="28" t="s">
        <v>1203</v>
      </c>
      <c r="D86" s="28" t="s">
        <v>1090</v>
      </c>
      <c r="E86" s="28" t="s">
        <v>574</v>
      </c>
      <c r="F86" s="87">
        <v>63000</v>
      </c>
      <c r="G86" s="29">
        <v>69.14</v>
      </c>
      <c r="H86" s="29" t="s">
        <v>853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44637</v>
      </c>
      <c r="B87" s="29" t="s">
        <v>1204</v>
      </c>
      <c r="C87" s="28" t="s">
        <v>1205</v>
      </c>
      <c r="D87" s="28" t="s">
        <v>1206</v>
      </c>
      <c r="E87" s="28" t="s">
        <v>574</v>
      </c>
      <c r="F87" s="87">
        <v>146697</v>
      </c>
      <c r="G87" s="29">
        <v>89.65</v>
      </c>
      <c r="H87" s="29" t="s">
        <v>853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44637</v>
      </c>
      <c r="B88" s="29" t="s">
        <v>1207</v>
      </c>
      <c r="C88" s="28" t="s">
        <v>1208</v>
      </c>
      <c r="D88" s="28" t="s">
        <v>1100</v>
      </c>
      <c r="E88" s="28" t="s">
        <v>574</v>
      </c>
      <c r="F88" s="87">
        <v>473631</v>
      </c>
      <c r="G88" s="29">
        <v>34.840000000000003</v>
      </c>
      <c r="H88" s="29" t="s">
        <v>853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44637</v>
      </c>
      <c r="B89" s="29" t="s">
        <v>850</v>
      </c>
      <c r="C89" s="28" t="s">
        <v>1209</v>
      </c>
      <c r="D89" s="28" t="s">
        <v>1210</v>
      </c>
      <c r="E89" s="28" t="s">
        <v>574</v>
      </c>
      <c r="F89" s="87">
        <v>1548032</v>
      </c>
      <c r="G89" s="29">
        <v>1607.83</v>
      </c>
      <c r="H89" s="29" t="s">
        <v>853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44637</v>
      </c>
      <c r="B90" s="29" t="s">
        <v>1211</v>
      </c>
      <c r="C90" s="28" t="s">
        <v>1212</v>
      </c>
      <c r="D90" s="28" t="s">
        <v>1100</v>
      </c>
      <c r="E90" s="28" t="s">
        <v>574</v>
      </c>
      <c r="F90" s="87">
        <v>92089</v>
      </c>
      <c r="G90" s="29">
        <v>60.48</v>
      </c>
      <c r="H90" s="29" t="s">
        <v>853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44637</v>
      </c>
      <c r="B91" s="29" t="s">
        <v>320</v>
      </c>
      <c r="C91" s="28" t="s">
        <v>1213</v>
      </c>
      <c r="D91" s="28" t="s">
        <v>1210</v>
      </c>
      <c r="E91" s="28" t="s">
        <v>574</v>
      </c>
      <c r="F91" s="87">
        <v>534917</v>
      </c>
      <c r="G91" s="29">
        <v>1099.9000000000001</v>
      </c>
      <c r="H91" s="29" t="s">
        <v>853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44637</v>
      </c>
      <c r="B92" s="29" t="s">
        <v>1036</v>
      </c>
      <c r="C92" s="28" t="s">
        <v>1037</v>
      </c>
      <c r="D92" s="28" t="s">
        <v>1038</v>
      </c>
      <c r="E92" s="28" t="s">
        <v>574</v>
      </c>
      <c r="F92" s="87">
        <v>12000</v>
      </c>
      <c r="G92" s="29">
        <v>428.83</v>
      </c>
      <c r="H92" s="29" t="s">
        <v>853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44637</v>
      </c>
      <c r="B93" s="29" t="s">
        <v>1036</v>
      </c>
      <c r="C93" s="28" t="s">
        <v>1037</v>
      </c>
      <c r="D93" s="28" t="s">
        <v>1214</v>
      </c>
      <c r="E93" s="28" t="s">
        <v>574</v>
      </c>
      <c r="F93" s="87">
        <v>8400</v>
      </c>
      <c r="G93" s="29">
        <v>408.43</v>
      </c>
      <c r="H93" s="29" t="s">
        <v>853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44637</v>
      </c>
      <c r="B94" s="29" t="s">
        <v>311</v>
      </c>
      <c r="C94" s="28" t="s">
        <v>1215</v>
      </c>
      <c r="D94" s="28" t="s">
        <v>1210</v>
      </c>
      <c r="E94" s="28" t="s">
        <v>574</v>
      </c>
      <c r="F94" s="87">
        <v>801385</v>
      </c>
      <c r="G94" s="29">
        <v>2852.42</v>
      </c>
      <c r="H94" s="29" t="s">
        <v>853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44637</v>
      </c>
      <c r="B95" s="29" t="s">
        <v>311</v>
      </c>
      <c r="C95" s="28" t="s">
        <v>1215</v>
      </c>
      <c r="D95" s="28" t="s">
        <v>1216</v>
      </c>
      <c r="E95" s="28" t="s">
        <v>574</v>
      </c>
      <c r="F95" s="87">
        <v>132</v>
      </c>
      <c r="G95" s="29">
        <v>2966.17</v>
      </c>
      <c r="H95" s="29" t="s">
        <v>853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44637</v>
      </c>
      <c r="B96" s="29" t="s">
        <v>342</v>
      </c>
      <c r="C96" s="28" t="s">
        <v>1217</v>
      </c>
      <c r="D96" s="28" t="s">
        <v>1210</v>
      </c>
      <c r="E96" s="28" t="s">
        <v>574</v>
      </c>
      <c r="F96" s="87">
        <v>480902</v>
      </c>
      <c r="G96" s="29">
        <v>2375.46</v>
      </c>
      <c r="H96" s="29" t="s">
        <v>853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44637</v>
      </c>
      <c r="B97" s="29" t="s">
        <v>335</v>
      </c>
      <c r="C97" s="28" t="s">
        <v>1218</v>
      </c>
      <c r="D97" s="28" t="s">
        <v>1210</v>
      </c>
      <c r="E97" s="28" t="s">
        <v>574</v>
      </c>
      <c r="F97" s="87">
        <v>1491869</v>
      </c>
      <c r="G97" s="29">
        <v>677.49</v>
      </c>
      <c r="H97" s="29" t="s">
        <v>853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44637</v>
      </c>
      <c r="B98" s="29" t="s">
        <v>1219</v>
      </c>
      <c r="C98" s="28" t="s">
        <v>1220</v>
      </c>
      <c r="D98" s="28" t="s">
        <v>1210</v>
      </c>
      <c r="E98" s="28" t="s">
        <v>574</v>
      </c>
      <c r="F98" s="87">
        <v>1661293</v>
      </c>
      <c r="G98" s="29">
        <v>591.23</v>
      </c>
      <c r="H98" s="29" t="s">
        <v>853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44637</v>
      </c>
      <c r="B99" s="29" t="s">
        <v>1221</v>
      </c>
      <c r="C99" s="28" t="s">
        <v>1222</v>
      </c>
      <c r="D99" s="28" t="s">
        <v>1223</v>
      </c>
      <c r="E99" s="28" t="s">
        <v>574</v>
      </c>
      <c r="F99" s="87">
        <v>105000</v>
      </c>
      <c r="G99" s="29">
        <v>27.66</v>
      </c>
      <c r="H99" s="29" t="s">
        <v>853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44637</v>
      </c>
      <c r="B100" s="29" t="s">
        <v>1221</v>
      </c>
      <c r="C100" s="28" t="s">
        <v>1222</v>
      </c>
      <c r="D100" s="28" t="s">
        <v>1224</v>
      </c>
      <c r="E100" s="28" t="s">
        <v>574</v>
      </c>
      <c r="F100" s="87">
        <v>52500</v>
      </c>
      <c r="G100" s="29">
        <v>27.65</v>
      </c>
      <c r="H100" s="29" t="s">
        <v>853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44637</v>
      </c>
      <c r="B101" s="29" t="s">
        <v>1225</v>
      </c>
      <c r="C101" s="28" t="s">
        <v>1226</v>
      </c>
      <c r="D101" s="28" t="s">
        <v>1098</v>
      </c>
      <c r="E101" s="28" t="s">
        <v>574</v>
      </c>
      <c r="F101" s="87">
        <v>1859911</v>
      </c>
      <c r="G101" s="29">
        <v>9.65</v>
      </c>
      <c r="H101" s="29" t="s">
        <v>853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44637</v>
      </c>
      <c r="B102" s="29" t="s">
        <v>1227</v>
      </c>
      <c r="C102" s="28" t="s">
        <v>1228</v>
      </c>
      <c r="D102" s="28" t="s">
        <v>1229</v>
      </c>
      <c r="E102" s="28" t="s">
        <v>574</v>
      </c>
      <c r="F102" s="87">
        <v>25200</v>
      </c>
      <c r="G102" s="29">
        <v>99</v>
      </c>
      <c r="H102" s="29" t="s">
        <v>853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44637</v>
      </c>
      <c r="B103" s="29" t="s">
        <v>379</v>
      </c>
      <c r="C103" s="28" t="s">
        <v>1230</v>
      </c>
      <c r="D103" s="28" t="s">
        <v>1210</v>
      </c>
      <c r="E103" s="28" t="s">
        <v>574</v>
      </c>
      <c r="F103" s="87">
        <v>2998241</v>
      </c>
      <c r="G103" s="29">
        <v>754.47</v>
      </c>
      <c r="H103" s="29" t="s">
        <v>853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44637</v>
      </c>
      <c r="B104" s="29" t="s">
        <v>375</v>
      </c>
      <c r="C104" s="28" t="s">
        <v>1231</v>
      </c>
      <c r="D104" s="28" t="s">
        <v>1210</v>
      </c>
      <c r="E104" s="28" t="s">
        <v>574</v>
      </c>
      <c r="F104" s="87">
        <v>1073772</v>
      </c>
      <c r="G104" s="29">
        <v>1838.08</v>
      </c>
      <c r="H104" s="29" t="s">
        <v>853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44637</v>
      </c>
      <c r="B105" s="29" t="s">
        <v>1060</v>
      </c>
      <c r="C105" s="28" t="s">
        <v>1061</v>
      </c>
      <c r="D105" s="28" t="s">
        <v>1099</v>
      </c>
      <c r="E105" s="28" t="s">
        <v>574</v>
      </c>
      <c r="F105" s="87">
        <v>5040000</v>
      </c>
      <c r="G105" s="29">
        <v>3.93</v>
      </c>
      <c r="H105" s="29" t="s">
        <v>853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44637</v>
      </c>
      <c r="B106" s="29" t="s">
        <v>1060</v>
      </c>
      <c r="C106" s="28" t="s">
        <v>1061</v>
      </c>
      <c r="D106" s="28" t="s">
        <v>980</v>
      </c>
      <c r="E106" s="28" t="s">
        <v>574</v>
      </c>
      <c r="F106" s="87">
        <v>15000001</v>
      </c>
      <c r="G106" s="29">
        <v>3.9</v>
      </c>
      <c r="H106" s="29" t="s">
        <v>853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44637</v>
      </c>
      <c r="B107" s="29" t="s">
        <v>819</v>
      </c>
      <c r="C107" s="28" t="s">
        <v>1232</v>
      </c>
      <c r="D107" s="28" t="s">
        <v>1210</v>
      </c>
      <c r="E107" s="28" t="s">
        <v>574</v>
      </c>
      <c r="F107" s="87">
        <v>430461</v>
      </c>
      <c r="G107" s="29">
        <v>1317.44</v>
      </c>
      <c r="H107" s="29" t="s">
        <v>853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44637</v>
      </c>
      <c r="B108" s="29" t="s">
        <v>428</v>
      </c>
      <c r="C108" s="28" t="s">
        <v>1233</v>
      </c>
      <c r="D108" s="28" t="s">
        <v>1210</v>
      </c>
      <c r="E108" s="28" t="s">
        <v>574</v>
      </c>
      <c r="F108" s="87">
        <v>2285706</v>
      </c>
      <c r="G108" s="29">
        <v>284.02</v>
      </c>
      <c r="H108" s="29" t="s">
        <v>853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44637</v>
      </c>
      <c r="B109" s="29" t="s">
        <v>841</v>
      </c>
      <c r="C109" s="28" t="s">
        <v>666</v>
      </c>
      <c r="D109" s="28" t="s">
        <v>1210</v>
      </c>
      <c r="E109" s="28" t="s">
        <v>574</v>
      </c>
      <c r="F109" s="87">
        <v>326410</v>
      </c>
      <c r="G109" s="29">
        <v>3069.69</v>
      </c>
      <c r="H109" s="29" t="s">
        <v>853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44637</v>
      </c>
      <c r="B110" s="29" t="s">
        <v>164</v>
      </c>
      <c r="C110" s="28" t="s">
        <v>1234</v>
      </c>
      <c r="D110" s="28" t="s">
        <v>1235</v>
      </c>
      <c r="E110" s="28" t="s">
        <v>574</v>
      </c>
      <c r="F110" s="87">
        <v>15395487</v>
      </c>
      <c r="G110" s="29">
        <v>116.88</v>
      </c>
      <c r="H110" s="29" t="s">
        <v>853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44637</v>
      </c>
      <c r="B111" s="29" t="s">
        <v>1236</v>
      </c>
      <c r="C111" s="28" t="s">
        <v>1237</v>
      </c>
      <c r="D111" s="28" t="s">
        <v>1210</v>
      </c>
      <c r="E111" s="28" t="s">
        <v>574</v>
      </c>
      <c r="F111" s="87">
        <v>1559423</v>
      </c>
      <c r="G111" s="29">
        <v>473.77</v>
      </c>
      <c r="H111" s="29" t="s">
        <v>853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44637</v>
      </c>
      <c r="B112" s="29" t="s">
        <v>1238</v>
      </c>
      <c r="C112" s="28" t="s">
        <v>1239</v>
      </c>
      <c r="D112" s="28" t="s">
        <v>1210</v>
      </c>
      <c r="E112" s="28" t="s">
        <v>574</v>
      </c>
      <c r="F112" s="87">
        <v>1813317</v>
      </c>
      <c r="G112" s="29">
        <v>377.81</v>
      </c>
      <c r="H112" s="29" t="s">
        <v>853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44637</v>
      </c>
      <c r="B113" s="29" t="s">
        <v>1240</v>
      </c>
      <c r="C113" s="28" t="s">
        <v>1241</v>
      </c>
      <c r="D113" s="28" t="s">
        <v>1242</v>
      </c>
      <c r="E113" s="28" t="s">
        <v>574</v>
      </c>
      <c r="F113" s="87">
        <v>42000</v>
      </c>
      <c r="G113" s="29">
        <v>82</v>
      </c>
      <c r="H113" s="29" t="s">
        <v>853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44637</v>
      </c>
      <c r="B114" s="29" t="s">
        <v>491</v>
      </c>
      <c r="C114" s="28" t="s">
        <v>1243</v>
      </c>
      <c r="D114" s="28" t="s">
        <v>1210</v>
      </c>
      <c r="E114" s="28" t="s">
        <v>574</v>
      </c>
      <c r="F114" s="87">
        <v>506137</v>
      </c>
      <c r="G114" s="29">
        <v>1556.7</v>
      </c>
      <c r="H114" s="29" t="s">
        <v>853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44637</v>
      </c>
      <c r="B115" s="29" t="s">
        <v>1244</v>
      </c>
      <c r="C115" s="28" t="s">
        <v>1245</v>
      </c>
      <c r="D115" s="28" t="s">
        <v>1210</v>
      </c>
      <c r="E115" s="28" t="s">
        <v>574</v>
      </c>
      <c r="F115" s="87">
        <v>147376</v>
      </c>
      <c r="G115" s="29">
        <v>4392.12</v>
      </c>
      <c r="H115" s="29" t="s">
        <v>853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44637</v>
      </c>
      <c r="B116" s="29" t="s">
        <v>1246</v>
      </c>
      <c r="C116" s="28" t="s">
        <v>1247</v>
      </c>
      <c r="D116" s="28" t="s">
        <v>1248</v>
      </c>
      <c r="E116" s="28" t="s">
        <v>574</v>
      </c>
      <c r="F116" s="87">
        <v>450000</v>
      </c>
      <c r="G116" s="29">
        <v>27.75</v>
      </c>
      <c r="H116" s="29" t="s">
        <v>853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44637</v>
      </c>
      <c r="B117" s="29" t="s">
        <v>1039</v>
      </c>
      <c r="C117" s="28" t="s">
        <v>1040</v>
      </c>
      <c r="D117" s="28" t="s">
        <v>1088</v>
      </c>
      <c r="E117" s="28" t="s">
        <v>574</v>
      </c>
      <c r="F117" s="87">
        <v>1300000</v>
      </c>
      <c r="G117" s="29">
        <v>2.11</v>
      </c>
      <c r="H117" s="29" t="s">
        <v>853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44637</v>
      </c>
      <c r="B118" s="29" t="s">
        <v>544</v>
      </c>
      <c r="C118" s="28" t="s">
        <v>1249</v>
      </c>
      <c r="D118" s="28" t="s">
        <v>1210</v>
      </c>
      <c r="E118" s="28" t="s">
        <v>574</v>
      </c>
      <c r="F118" s="87">
        <v>2513225</v>
      </c>
      <c r="G118" s="29">
        <v>926.99</v>
      </c>
      <c r="H118" s="29" t="s">
        <v>853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44637</v>
      </c>
      <c r="B119" s="29" t="s">
        <v>1250</v>
      </c>
      <c r="C119" s="28" t="s">
        <v>1251</v>
      </c>
      <c r="D119" s="28" t="s">
        <v>1252</v>
      </c>
      <c r="E119" s="28" t="s">
        <v>574</v>
      </c>
      <c r="F119" s="87">
        <v>1500000</v>
      </c>
      <c r="G119" s="29">
        <v>5.46</v>
      </c>
      <c r="H119" s="29" t="s">
        <v>853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44637</v>
      </c>
      <c r="B120" s="29" t="s">
        <v>1253</v>
      </c>
      <c r="C120" s="28" t="s">
        <v>1254</v>
      </c>
      <c r="D120" s="28" t="s">
        <v>1255</v>
      </c>
      <c r="E120" s="28" t="s">
        <v>574</v>
      </c>
      <c r="F120" s="87">
        <v>75010</v>
      </c>
      <c r="G120" s="29">
        <v>56.53</v>
      </c>
      <c r="H120" s="29" t="s">
        <v>853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44637</v>
      </c>
      <c r="B121" s="29" t="s">
        <v>1256</v>
      </c>
      <c r="C121" s="28" t="s">
        <v>1257</v>
      </c>
      <c r="D121" s="28" t="s">
        <v>1258</v>
      </c>
      <c r="E121" s="28" t="s">
        <v>574</v>
      </c>
      <c r="F121" s="87">
        <v>387773</v>
      </c>
      <c r="G121" s="29">
        <v>980.15</v>
      </c>
      <c r="H121" s="29" t="s">
        <v>853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44637</v>
      </c>
      <c r="B122" s="29" t="s">
        <v>548</v>
      </c>
      <c r="C122" s="28" t="s">
        <v>1259</v>
      </c>
      <c r="D122" s="28" t="s">
        <v>1210</v>
      </c>
      <c r="E122" s="28" t="s">
        <v>574</v>
      </c>
      <c r="F122" s="87">
        <v>1276892</v>
      </c>
      <c r="G122" s="29">
        <v>633.21</v>
      </c>
      <c r="H122" s="29" t="s">
        <v>853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44637</v>
      </c>
      <c r="B123" s="29" t="s">
        <v>1101</v>
      </c>
      <c r="C123" s="28" t="s">
        <v>1102</v>
      </c>
      <c r="D123" s="28" t="s">
        <v>1103</v>
      </c>
      <c r="E123" s="28" t="s">
        <v>574</v>
      </c>
      <c r="F123" s="87">
        <v>970000</v>
      </c>
      <c r="G123" s="29">
        <v>36.1</v>
      </c>
      <c r="H123" s="29" t="s">
        <v>853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44637</v>
      </c>
      <c r="B124" s="29" t="s">
        <v>1104</v>
      </c>
      <c r="C124" s="28" t="s">
        <v>1105</v>
      </c>
      <c r="D124" s="28" t="s">
        <v>1106</v>
      </c>
      <c r="E124" s="28" t="s">
        <v>574</v>
      </c>
      <c r="F124" s="87">
        <v>3112487</v>
      </c>
      <c r="G124" s="29">
        <v>22.02</v>
      </c>
      <c r="H124" s="29" t="s">
        <v>853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44637</v>
      </c>
      <c r="B125" s="29" t="s">
        <v>552</v>
      </c>
      <c r="C125" s="28" t="s">
        <v>1260</v>
      </c>
      <c r="D125" s="28" t="s">
        <v>1210</v>
      </c>
      <c r="E125" s="28" t="s">
        <v>574</v>
      </c>
      <c r="F125" s="87">
        <v>462192</v>
      </c>
      <c r="G125" s="29">
        <v>2643.51</v>
      </c>
      <c r="H125" s="29" t="s">
        <v>853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44637</v>
      </c>
      <c r="B126" s="29" t="s">
        <v>282</v>
      </c>
      <c r="C126" s="28" t="s">
        <v>1261</v>
      </c>
      <c r="D126" s="28" t="s">
        <v>1210</v>
      </c>
      <c r="E126" s="28" t="s">
        <v>574</v>
      </c>
      <c r="F126" s="87">
        <v>369873766</v>
      </c>
      <c r="G126" s="29">
        <v>12.99</v>
      </c>
      <c r="H126" s="29" t="s">
        <v>853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44637</v>
      </c>
      <c r="B127" s="29" t="s">
        <v>1202</v>
      </c>
      <c r="C127" s="28" t="s">
        <v>1203</v>
      </c>
      <c r="D127" s="28" t="s">
        <v>1262</v>
      </c>
      <c r="E127" s="28" t="s">
        <v>575</v>
      </c>
      <c r="F127" s="87">
        <v>63000</v>
      </c>
      <c r="G127" s="29">
        <v>69.14</v>
      </c>
      <c r="H127" s="29" t="s">
        <v>853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44637</v>
      </c>
      <c r="B128" s="29" t="s">
        <v>1204</v>
      </c>
      <c r="C128" s="28" t="s">
        <v>1205</v>
      </c>
      <c r="D128" s="28" t="s">
        <v>1263</v>
      </c>
      <c r="E128" s="28" t="s">
        <v>575</v>
      </c>
      <c r="F128" s="87">
        <v>200000</v>
      </c>
      <c r="G128" s="29">
        <v>89.65</v>
      </c>
      <c r="H128" s="29" t="s">
        <v>853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44637</v>
      </c>
      <c r="B129" s="29" t="s">
        <v>1207</v>
      </c>
      <c r="C129" s="28" t="s">
        <v>1208</v>
      </c>
      <c r="D129" s="28" t="s">
        <v>1100</v>
      </c>
      <c r="E129" s="28" t="s">
        <v>575</v>
      </c>
      <c r="F129" s="87">
        <v>473631</v>
      </c>
      <c r="G129" s="29">
        <v>36.03</v>
      </c>
      <c r="H129" s="29" t="s">
        <v>853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44637</v>
      </c>
      <c r="B130" s="29" t="s">
        <v>850</v>
      </c>
      <c r="C130" s="28" t="s">
        <v>1209</v>
      </c>
      <c r="D130" s="28" t="s">
        <v>1235</v>
      </c>
      <c r="E130" s="28" t="s">
        <v>575</v>
      </c>
      <c r="F130" s="87">
        <v>592297</v>
      </c>
      <c r="G130" s="29">
        <v>1615.45</v>
      </c>
      <c r="H130" s="29" t="s">
        <v>853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44637</v>
      </c>
      <c r="B131" s="29" t="s">
        <v>1211</v>
      </c>
      <c r="C131" s="28" t="s">
        <v>1212</v>
      </c>
      <c r="D131" s="28" t="s">
        <v>1100</v>
      </c>
      <c r="E131" s="28" t="s">
        <v>575</v>
      </c>
      <c r="F131" s="87">
        <v>92089</v>
      </c>
      <c r="G131" s="29">
        <v>63.77</v>
      </c>
      <c r="H131" s="29" t="s">
        <v>853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44637</v>
      </c>
      <c r="B132" s="29" t="s">
        <v>1036</v>
      </c>
      <c r="C132" s="28" t="s">
        <v>1037</v>
      </c>
      <c r="D132" s="28" t="s">
        <v>1264</v>
      </c>
      <c r="E132" s="28" t="s">
        <v>575</v>
      </c>
      <c r="F132" s="87">
        <v>9600</v>
      </c>
      <c r="G132" s="29">
        <v>421.92</v>
      </c>
      <c r="H132" s="29" t="s">
        <v>853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44637</v>
      </c>
      <c r="B133" s="29" t="s">
        <v>1036</v>
      </c>
      <c r="C133" s="28" t="s">
        <v>1037</v>
      </c>
      <c r="D133" s="28" t="s">
        <v>1038</v>
      </c>
      <c r="E133" s="28" t="s">
        <v>575</v>
      </c>
      <c r="F133" s="87">
        <v>13200</v>
      </c>
      <c r="G133" s="29">
        <v>408.25</v>
      </c>
      <c r="H133" s="29" t="s">
        <v>853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44637</v>
      </c>
      <c r="B134" s="29" t="s">
        <v>311</v>
      </c>
      <c r="C134" s="28" t="s">
        <v>1215</v>
      </c>
      <c r="D134" s="28" t="s">
        <v>1235</v>
      </c>
      <c r="E134" s="28" t="s">
        <v>575</v>
      </c>
      <c r="F134" s="87">
        <v>258147</v>
      </c>
      <c r="G134" s="29">
        <v>2836.19</v>
      </c>
      <c r="H134" s="29" t="s">
        <v>853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44637</v>
      </c>
      <c r="B135" s="29" t="s">
        <v>311</v>
      </c>
      <c r="C135" s="28" t="s">
        <v>1215</v>
      </c>
      <c r="D135" s="28" t="s">
        <v>1216</v>
      </c>
      <c r="E135" s="28" t="s">
        <v>575</v>
      </c>
      <c r="F135" s="87">
        <v>268817</v>
      </c>
      <c r="G135" s="29">
        <v>2824.8</v>
      </c>
      <c r="H135" s="29" t="s">
        <v>853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44637</v>
      </c>
      <c r="B136" s="29" t="s">
        <v>1221</v>
      </c>
      <c r="C136" s="28" t="s">
        <v>1222</v>
      </c>
      <c r="D136" s="28" t="s">
        <v>1265</v>
      </c>
      <c r="E136" s="28" t="s">
        <v>575</v>
      </c>
      <c r="F136" s="87">
        <v>62500</v>
      </c>
      <c r="G136" s="29">
        <v>27.65</v>
      </c>
      <c r="H136" s="29" t="s">
        <v>853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44637</v>
      </c>
      <c r="B137" s="29" t="s">
        <v>1221</v>
      </c>
      <c r="C137" s="28" t="s">
        <v>1222</v>
      </c>
      <c r="D137" s="28" t="s">
        <v>1266</v>
      </c>
      <c r="E137" s="28" t="s">
        <v>575</v>
      </c>
      <c r="F137" s="87">
        <v>95000</v>
      </c>
      <c r="G137" s="29">
        <v>27.65</v>
      </c>
      <c r="H137" s="29" t="s">
        <v>853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44637</v>
      </c>
      <c r="B138" s="29" t="s">
        <v>1267</v>
      </c>
      <c r="C138" s="28" t="s">
        <v>1268</v>
      </c>
      <c r="D138" s="28" t="s">
        <v>1269</v>
      </c>
      <c r="E138" s="28" t="s">
        <v>575</v>
      </c>
      <c r="F138" s="87">
        <v>2911000</v>
      </c>
      <c r="G138" s="29">
        <v>7.62</v>
      </c>
      <c r="H138" s="29" t="s">
        <v>853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44637</v>
      </c>
      <c r="B139" s="29" t="s">
        <v>1225</v>
      </c>
      <c r="C139" s="28" t="s">
        <v>1226</v>
      </c>
      <c r="D139" s="28" t="s">
        <v>1098</v>
      </c>
      <c r="E139" s="28" t="s">
        <v>575</v>
      </c>
      <c r="F139" s="87">
        <v>289630</v>
      </c>
      <c r="G139" s="29">
        <v>9.86</v>
      </c>
      <c r="H139" s="29" t="s">
        <v>853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44637</v>
      </c>
      <c r="B140" s="29" t="s">
        <v>379</v>
      </c>
      <c r="C140" s="28" t="s">
        <v>1230</v>
      </c>
      <c r="D140" s="28" t="s">
        <v>1235</v>
      </c>
      <c r="E140" s="28" t="s">
        <v>575</v>
      </c>
      <c r="F140" s="87">
        <v>1165505</v>
      </c>
      <c r="G140" s="29">
        <v>758.53</v>
      </c>
      <c r="H140" s="29" t="s">
        <v>853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44637</v>
      </c>
      <c r="B141" s="29" t="s">
        <v>375</v>
      </c>
      <c r="C141" s="28" t="s">
        <v>1231</v>
      </c>
      <c r="D141" s="28" t="s">
        <v>1235</v>
      </c>
      <c r="E141" s="28" t="s">
        <v>575</v>
      </c>
      <c r="F141" s="87">
        <v>588352</v>
      </c>
      <c r="G141" s="29">
        <v>1835.96</v>
      </c>
      <c r="H141" s="29" t="s">
        <v>853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44637</v>
      </c>
      <c r="B142" s="29" t="s">
        <v>1060</v>
      </c>
      <c r="C142" s="28" t="s">
        <v>1061</v>
      </c>
      <c r="D142" s="28" t="s">
        <v>980</v>
      </c>
      <c r="E142" s="28" t="s">
        <v>575</v>
      </c>
      <c r="F142" s="87">
        <v>8802458</v>
      </c>
      <c r="G142" s="29">
        <v>3.92</v>
      </c>
      <c r="H142" s="29" t="s">
        <v>853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44637</v>
      </c>
      <c r="B143" s="29" t="s">
        <v>1060</v>
      </c>
      <c r="C143" s="28" t="s">
        <v>1061</v>
      </c>
      <c r="D143" s="28" t="s">
        <v>1099</v>
      </c>
      <c r="E143" s="28" t="s">
        <v>575</v>
      </c>
      <c r="F143" s="87">
        <v>4538672</v>
      </c>
      <c r="G143" s="29">
        <v>3.9</v>
      </c>
      <c r="H143" s="29" t="s">
        <v>853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44637</v>
      </c>
      <c r="B144" s="29" t="s">
        <v>1060</v>
      </c>
      <c r="C144" s="28" t="s">
        <v>1061</v>
      </c>
      <c r="D144" s="28" t="s">
        <v>1270</v>
      </c>
      <c r="E144" s="28" t="s">
        <v>575</v>
      </c>
      <c r="F144" s="87">
        <v>5900000</v>
      </c>
      <c r="G144" s="29">
        <v>3.9</v>
      </c>
      <c r="H144" s="29" t="s">
        <v>853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44637</v>
      </c>
      <c r="B145" s="29" t="s">
        <v>841</v>
      </c>
      <c r="C145" s="28" t="s">
        <v>666</v>
      </c>
      <c r="D145" s="28" t="s">
        <v>1235</v>
      </c>
      <c r="E145" s="28" t="s">
        <v>575</v>
      </c>
      <c r="F145" s="87">
        <v>151334</v>
      </c>
      <c r="G145" s="29">
        <v>3064.38</v>
      </c>
      <c r="H145" s="29" t="s">
        <v>853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44637</v>
      </c>
      <c r="B146" s="29" t="s">
        <v>1236</v>
      </c>
      <c r="C146" s="28" t="s">
        <v>1237</v>
      </c>
      <c r="D146" s="28" t="s">
        <v>1235</v>
      </c>
      <c r="E146" s="28" t="s">
        <v>575</v>
      </c>
      <c r="F146" s="87">
        <v>715082</v>
      </c>
      <c r="G146" s="29">
        <v>473.31</v>
      </c>
      <c r="H146" s="29" t="s">
        <v>853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44637</v>
      </c>
      <c r="B147" s="29" t="s">
        <v>1091</v>
      </c>
      <c r="C147" s="28" t="s">
        <v>1271</v>
      </c>
      <c r="D147" s="28" t="s">
        <v>1092</v>
      </c>
      <c r="E147" s="28" t="s">
        <v>575</v>
      </c>
      <c r="F147" s="87">
        <v>79277</v>
      </c>
      <c r="G147" s="29">
        <v>6.9</v>
      </c>
      <c r="H147" s="29" t="s">
        <v>853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44637</v>
      </c>
      <c r="B148" s="29" t="s">
        <v>1240</v>
      </c>
      <c r="C148" s="28" t="s">
        <v>1241</v>
      </c>
      <c r="D148" s="28" t="s">
        <v>1272</v>
      </c>
      <c r="E148" s="28" t="s">
        <v>575</v>
      </c>
      <c r="F148" s="87">
        <v>42000</v>
      </c>
      <c r="G148" s="29">
        <v>82</v>
      </c>
      <c r="H148" s="29" t="s">
        <v>853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44637</v>
      </c>
      <c r="B149" s="29" t="s">
        <v>1246</v>
      </c>
      <c r="C149" s="28" t="s">
        <v>1247</v>
      </c>
      <c r="D149" s="28" t="s">
        <v>1273</v>
      </c>
      <c r="E149" s="28" t="s">
        <v>575</v>
      </c>
      <c r="F149" s="87">
        <v>450000</v>
      </c>
      <c r="G149" s="29">
        <v>27.75</v>
      </c>
      <c r="H149" s="29" t="s">
        <v>853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44637</v>
      </c>
      <c r="B150" s="29" t="s">
        <v>1107</v>
      </c>
      <c r="C150" s="28" t="s">
        <v>1108</v>
      </c>
      <c r="D150" s="28" t="s">
        <v>1274</v>
      </c>
      <c r="E150" s="28" t="s">
        <v>575</v>
      </c>
      <c r="F150" s="87">
        <v>261500</v>
      </c>
      <c r="G150" s="29">
        <v>116.68</v>
      </c>
      <c r="H150" s="29" t="s">
        <v>853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44637</v>
      </c>
      <c r="B151" s="29" t="s">
        <v>1107</v>
      </c>
      <c r="C151" s="28" t="s">
        <v>1108</v>
      </c>
      <c r="D151" s="28" t="s">
        <v>1275</v>
      </c>
      <c r="E151" s="28" t="s">
        <v>575</v>
      </c>
      <c r="F151" s="87">
        <v>111000</v>
      </c>
      <c r="G151" s="29">
        <v>116.11</v>
      </c>
      <c r="H151" s="29" t="s">
        <v>853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44637</v>
      </c>
      <c r="B152" s="29" t="s">
        <v>516</v>
      </c>
      <c r="C152" s="28" t="s">
        <v>1276</v>
      </c>
      <c r="D152" s="28" t="s">
        <v>1210</v>
      </c>
      <c r="E152" s="28" t="s">
        <v>575</v>
      </c>
      <c r="F152" s="87">
        <v>2278300</v>
      </c>
      <c r="G152" s="29">
        <v>1845.35</v>
      </c>
      <c r="H152" s="29" t="s">
        <v>853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44637</v>
      </c>
      <c r="B153" s="29" t="s">
        <v>1039</v>
      </c>
      <c r="C153" s="28" t="s">
        <v>1040</v>
      </c>
      <c r="D153" s="28" t="s">
        <v>1062</v>
      </c>
      <c r="E153" s="28" t="s">
        <v>575</v>
      </c>
      <c r="F153" s="87">
        <v>2200000</v>
      </c>
      <c r="G153" s="29">
        <v>2</v>
      </c>
      <c r="H153" s="29" t="s">
        <v>853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44637</v>
      </c>
      <c r="B154" s="29" t="s">
        <v>1039</v>
      </c>
      <c r="C154" s="28" t="s">
        <v>1040</v>
      </c>
      <c r="D154" s="28" t="s">
        <v>1088</v>
      </c>
      <c r="E154" s="28" t="s">
        <v>575</v>
      </c>
      <c r="F154" s="87">
        <v>938537</v>
      </c>
      <c r="G154" s="29">
        <v>2.08</v>
      </c>
      <c r="H154" s="29" t="s">
        <v>853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44637</v>
      </c>
      <c r="B155" s="29" t="s">
        <v>544</v>
      </c>
      <c r="C155" s="28" t="s">
        <v>1249</v>
      </c>
      <c r="D155" s="28" t="s">
        <v>1235</v>
      </c>
      <c r="E155" s="28" t="s">
        <v>575</v>
      </c>
      <c r="F155" s="87">
        <v>1047233</v>
      </c>
      <c r="G155" s="29">
        <v>923.06</v>
      </c>
      <c r="H155" s="29" t="s">
        <v>853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44637</v>
      </c>
      <c r="B156" s="29" t="s">
        <v>1250</v>
      </c>
      <c r="C156" s="28" t="s">
        <v>1251</v>
      </c>
      <c r="D156" s="28" t="s">
        <v>1277</v>
      </c>
      <c r="E156" s="28" t="s">
        <v>575</v>
      </c>
      <c r="F156" s="87">
        <v>1994522</v>
      </c>
      <c r="G156" s="29">
        <v>5.48</v>
      </c>
      <c r="H156" s="29" t="s">
        <v>853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>
        <v>44637</v>
      </c>
      <c r="B157" s="29" t="s">
        <v>1253</v>
      </c>
      <c r="C157" s="28" t="s">
        <v>1254</v>
      </c>
      <c r="D157" s="28" t="s">
        <v>1255</v>
      </c>
      <c r="E157" s="28" t="s">
        <v>575</v>
      </c>
      <c r="F157" s="87">
        <v>10</v>
      </c>
      <c r="G157" s="29">
        <v>56.4</v>
      </c>
      <c r="H157" s="29" t="s">
        <v>853</v>
      </c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>
        <v>44637</v>
      </c>
      <c r="B158" s="29" t="s">
        <v>1256</v>
      </c>
      <c r="C158" s="28" t="s">
        <v>1257</v>
      </c>
      <c r="D158" s="28" t="s">
        <v>1258</v>
      </c>
      <c r="E158" s="28" t="s">
        <v>575</v>
      </c>
      <c r="F158" s="87">
        <v>388000</v>
      </c>
      <c r="G158" s="29">
        <v>980.15</v>
      </c>
      <c r="H158" s="29" t="s">
        <v>853</v>
      </c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>
        <v>44637</v>
      </c>
      <c r="B159" s="29" t="s">
        <v>1101</v>
      </c>
      <c r="C159" s="28" t="s">
        <v>1102</v>
      </c>
      <c r="D159" s="28" t="s">
        <v>1109</v>
      </c>
      <c r="E159" s="28" t="s">
        <v>575</v>
      </c>
      <c r="F159" s="87">
        <v>969601</v>
      </c>
      <c r="G159" s="29">
        <v>36.1</v>
      </c>
      <c r="H159" s="29" t="s">
        <v>853</v>
      </c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>
        <v>44637</v>
      </c>
      <c r="B160" s="29" t="s">
        <v>1104</v>
      </c>
      <c r="C160" s="28" t="s">
        <v>1105</v>
      </c>
      <c r="D160" s="28" t="s">
        <v>1106</v>
      </c>
      <c r="E160" s="28" t="s">
        <v>575</v>
      </c>
      <c r="F160" s="87">
        <v>3112487</v>
      </c>
      <c r="G160" s="29">
        <v>22.25</v>
      </c>
      <c r="H160" s="29" t="s">
        <v>853</v>
      </c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>
        <v>44637</v>
      </c>
      <c r="B161" s="29" t="s">
        <v>282</v>
      </c>
      <c r="C161" s="28" t="s">
        <v>1261</v>
      </c>
      <c r="D161" s="28" t="s">
        <v>1235</v>
      </c>
      <c r="E161" s="28" t="s">
        <v>575</v>
      </c>
      <c r="F161" s="87">
        <v>175648290</v>
      </c>
      <c r="G161" s="29">
        <v>12.99</v>
      </c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35"/>
  <sheetViews>
    <sheetView zoomScale="85" zoomScaleNormal="85" workbookViewId="0">
      <selection activeCell="K113" sqref="K11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45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44641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576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566</v>
      </c>
      <c r="C9" s="96"/>
      <c r="D9" s="97" t="s">
        <v>577</v>
      </c>
      <c r="E9" s="96" t="s">
        <v>578</v>
      </c>
      <c r="F9" s="96" t="s">
        <v>579</v>
      </c>
      <c r="G9" s="96" t="s">
        <v>580</v>
      </c>
      <c r="H9" s="96" t="s">
        <v>581</v>
      </c>
      <c r="I9" s="96" t="s">
        <v>582</v>
      </c>
      <c r="J9" s="95" t="s">
        <v>583</v>
      </c>
      <c r="K9" s="96" t="s">
        <v>584</v>
      </c>
      <c r="L9" s="98" t="s">
        <v>585</v>
      </c>
      <c r="M9" s="98" t="s">
        <v>586</v>
      </c>
      <c r="N9" s="96" t="s">
        <v>587</v>
      </c>
      <c r="O9" s="97" t="s">
        <v>588</v>
      </c>
      <c r="P9" s="96" t="s">
        <v>820</v>
      </c>
      <c r="Q9" s="1"/>
      <c r="R9" s="6"/>
      <c r="S9" s="1"/>
      <c r="T9" s="1"/>
      <c r="U9" s="1"/>
      <c r="V9" s="1"/>
      <c r="W9" s="1"/>
      <c r="X9" s="1"/>
    </row>
    <row r="10" spans="1:38" s="247" customFormat="1" ht="12.75" customHeight="1">
      <c r="A10" s="441">
        <v>1</v>
      </c>
      <c r="B10" s="442">
        <v>44582</v>
      </c>
      <c r="C10" s="443"/>
      <c r="D10" s="444" t="s">
        <v>113</v>
      </c>
      <c r="E10" s="445" t="s">
        <v>591</v>
      </c>
      <c r="F10" s="441">
        <v>1160</v>
      </c>
      <c r="G10" s="441">
        <v>1090</v>
      </c>
      <c r="H10" s="445">
        <v>1205</v>
      </c>
      <c r="I10" s="446" t="s">
        <v>854</v>
      </c>
      <c r="J10" s="447" t="s">
        <v>1021</v>
      </c>
      <c r="K10" s="447">
        <f t="shared" ref="K10" si="0">H10-F10</f>
        <v>45</v>
      </c>
      <c r="L10" s="448">
        <f>(F10*-0.7)/100</f>
        <v>-8.1199999999999992</v>
      </c>
      <c r="M10" s="449">
        <f t="shared" ref="M10" si="1">(K10+L10)/F10</f>
        <v>3.1793103448275864E-2</v>
      </c>
      <c r="N10" s="447" t="s">
        <v>589</v>
      </c>
      <c r="O10" s="450">
        <v>44631</v>
      </c>
      <c r="P10" s="447"/>
      <c r="Q10" s="246"/>
      <c r="R10" s="246" t="s">
        <v>590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2.75" customHeight="1">
      <c r="A11" s="399">
        <v>2</v>
      </c>
      <c r="B11" s="386">
        <v>44586</v>
      </c>
      <c r="C11" s="400"/>
      <c r="D11" s="401" t="s">
        <v>206</v>
      </c>
      <c r="E11" s="402" t="s">
        <v>591</v>
      </c>
      <c r="F11" s="399">
        <v>1069</v>
      </c>
      <c r="G11" s="399">
        <v>995</v>
      </c>
      <c r="H11" s="402">
        <v>1132.5</v>
      </c>
      <c r="I11" s="403" t="s">
        <v>855</v>
      </c>
      <c r="J11" s="404" t="s">
        <v>916</v>
      </c>
      <c r="K11" s="404">
        <f t="shared" ref="K11" si="2">H11-F11</f>
        <v>63.5</v>
      </c>
      <c r="L11" s="405">
        <f t="shared" ref="L11" si="3">(F11*-0.7)/100</f>
        <v>-7.4829999999999997</v>
      </c>
      <c r="M11" s="406">
        <f t="shared" ref="M11" si="4">(K11+L11)/F11</f>
        <v>5.240130963517306E-2</v>
      </c>
      <c r="N11" s="404" t="s">
        <v>589</v>
      </c>
      <c r="O11" s="407">
        <v>44623</v>
      </c>
      <c r="P11" s="405"/>
      <c r="Q11" s="246"/>
      <c r="R11" s="246" t="s">
        <v>590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10">
        <v>3</v>
      </c>
      <c r="B12" s="398">
        <v>44603</v>
      </c>
      <c r="C12" s="415"/>
      <c r="D12" s="416" t="s">
        <v>331</v>
      </c>
      <c r="E12" s="417" t="s">
        <v>591</v>
      </c>
      <c r="F12" s="310">
        <v>847.5</v>
      </c>
      <c r="G12" s="310">
        <v>798</v>
      </c>
      <c r="H12" s="417">
        <v>798</v>
      </c>
      <c r="I12" s="418" t="s">
        <v>862</v>
      </c>
      <c r="J12" s="408" t="s">
        <v>915</v>
      </c>
      <c r="K12" s="408">
        <f t="shared" ref="K12" si="5">H12-F12</f>
        <v>-49.5</v>
      </c>
      <c r="L12" s="409">
        <f t="shared" ref="L12" si="6">(F12*-0.7)/100</f>
        <v>-5.9325000000000001</v>
      </c>
      <c r="M12" s="410">
        <f t="shared" ref="M12" si="7">(K12+L12)/F12</f>
        <v>-6.5407079646017691E-2</v>
      </c>
      <c r="N12" s="408" t="s">
        <v>601</v>
      </c>
      <c r="O12" s="411">
        <v>44623</v>
      </c>
      <c r="P12" s="409"/>
      <c r="Q12" s="246"/>
      <c r="R12" s="246" t="s">
        <v>590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2.75" customHeight="1">
      <c r="A13" s="399">
        <v>4</v>
      </c>
      <c r="B13" s="386">
        <v>44620</v>
      </c>
      <c r="C13" s="400"/>
      <c r="D13" s="401" t="s">
        <v>488</v>
      </c>
      <c r="E13" s="402" t="s">
        <v>591</v>
      </c>
      <c r="F13" s="399">
        <v>148</v>
      </c>
      <c r="G13" s="399">
        <v>138</v>
      </c>
      <c r="H13" s="402">
        <v>156</v>
      </c>
      <c r="I13" s="403" t="s">
        <v>870</v>
      </c>
      <c r="J13" s="404" t="s">
        <v>917</v>
      </c>
      <c r="K13" s="404">
        <f t="shared" ref="K13:K14" si="8">H13-F13</f>
        <v>8</v>
      </c>
      <c r="L13" s="405">
        <f>(F13*-0.4)/100</f>
        <v>-0.59200000000000008</v>
      </c>
      <c r="M13" s="406">
        <f t="shared" ref="M13:M14" si="9">(K13+L13)/F13</f>
        <v>5.0054054054054054E-2</v>
      </c>
      <c r="N13" s="404" t="s">
        <v>589</v>
      </c>
      <c r="O13" s="407">
        <v>44623</v>
      </c>
      <c r="P13" s="405"/>
      <c r="Q13" s="246"/>
      <c r="R13" s="246" t="s">
        <v>590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10">
        <v>5</v>
      </c>
      <c r="B14" s="398">
        <v>44620</v>
      </c>
      <c r="C14" s="415"/>
      <c r="D14" s="416" t="s">
        <v>114</v>
      </c>
      <c r="E14" s="417" t="s">
        <v>591</v>
      </c>
      <c r="F14" s="310">
        <v>2360</v>
      </c>
      <c r="G14" s="310">
        <v>2230</v>
      </c>
      <c r="H14" s="417">
        <v>2230</v>
      </c>
      <c r="I14" s="418" t="s">
        <v>871</v>
      </c>
      <c r="J14" s="408" t="s">
        <v>925</v>
      </c>
      <c r="K14" s="408">
        <f t="shared" si="8"/>
        <v>-130</v>
      </c>
      <c r="L14" s="409">
        <f t="shared" ref="L14" si="10">(F14*-0.7)/100</f>
        <v>-16.52</v>
      </c>
      <c r="M14" s="410">
        <f t="shared" si="9"/>
        <v>-6.208474576271187E-2</v>
      </c>
      <c r="N14" s="408" t="s">
        <v>601</v>
      </c>
      <c r="O14" s="411">
        <v>44624</v>
      </c>
      <c r="P14" s="409"/>
      <c r="Q14" s="246"/>
      <c r="R14" s="246" t="s">
        <v>590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2.75" customHeight="1">
      <c r="A15" s="427">
        <v>6</v>
      </c>
      <c r="B15" s="398">
        <v>44620</v>
      </c>
      <c r="C15" s="428"/>
      <c r="D15" s="429" t="s">
        <v>124</v>
      </c>
      <c r="E15" s="430" t="s">
        <v>591</v>
      </c>
      <c r="F15" s="427">
        <v>715</v>
      </c>
      <c r="G15" s="427">
        <v>675</v>
      </c>
      <c r="H15" s="430">
        <f>(675+738.5)/2</f>
        <v>706.75</v>
      </c>
      <c r="I15" s="431" t="s">
        <v>872</v>
      </c>
      <c r="J15" s="408" t="s">
        <v>956</v>
      </c>
      <c r="K15" s="408">
        <f t="shared" ref="K15:K17" si="11">H15-F15</f>
        <v>-8.25</v>
      </c>
      <c r="L15" s="409">
        <f>(F15*-0.4)/100</f>
        <v>-2.86</v>
      </c>
      <c r="M15" s="410">
        <f t="shared" ref="M15:M17" si="12">(K15+L15)/F15</f>
        <v>-1.5538461538461537E-2</v>
      </c>
      <c r="N15" s="408" t="s">
        <v>601</v>
      </c>
      <c r="O15" s="411">
        <v>44628</v>
      </c>
      <c r="P15" s="432"/>
      <c r="Q15" s="246"/>
      <c r="R15" s="246" t="s">
        <v>590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310">
        <v>7</v>
      </c>
      <c r="B16" s="398">
        <v>44620</v>
      </c>
      <c r="C16" s="415"/>
      <c r="D16" s="416" t="s">
        <v>39</v>
      </c>
      <c r="E16" s="417" t="s">
        <v>591</v>
      </c>
      <c r="F16" s="310">
        <v>925</v>
      </c>
      <c r="G16" s="310">
        <v>860</v>
      </c>
      <c r="H16" s="417">
        <v>860</v>
      </c>
      <c r="I16" s="418" t="s">
        <v>873</v>
      </c>
      <c r="J16" s="408" t="s">
        <v>926</v>
      </c>
      <c r="K16" s="408">
        <f t="shared" si="11"/>
        <v>-65</v>
      </c>
      <c r="L16" s="409">
        <f t="shared" ref="L16" si="13">(F16*-0.7)/100</f>
        <v>-6.4749999999999996</v>
      </c>
      <c r="M16" s="410">
        <f t="shared" si="12"/>
        <v>-7.7270270270270267E-2</v>
      </c>
      <c r="N16" s="408" t="s">
        <v>601</v>
      </c>
      <c r="O16" s="411">
        <v>44624</v>
      </c>
      <c r="P16" s="409"/>
      <c r="Q16" s="246"/>
      <c r="R16" s="246" t="s">
        <v>590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436">
        <v>8</v>
      </c>
      <c r="B17" s="451">
        <v>44622</v>
      </c>
      <c r="C17" s="452"/>
      <c r="D17" s="453" t="s">
        <v>75</v>
      </c>
      <c r="E17" s="454" t="s">
        <v>591</v>
      </c>
      <c r="F17" s="436">
        <v>669</v>
      </c>
      <c r="G17" s="436">
        <v>618</v>
      </c>
      <c r="H17" s="454">
        <v>707.5</v>
      </c>
      <c r="I17" s="455" t="s">
        <v>889</v>
      </c>
      <c r="J17" s="424" t="s">
        <v>1058</v>
      </c>
      <c r="K17" s="424">
        <f t="shared" si="11"/>
        <v>38.5</v>
      </c>
      <c r="L17" s="421">
        <f>(F17*-0.7)/100</f>
        <v>-4.6829999999999998</v>
      </c>
      <c r="M17" s="425">
        <f t="shared" si="12"/>
        <v>5.0548579970104632E-2</v>
      </c>
      <c r="N17" s="424" t="s">
        <v>589</v>
      </c>
      <c r="O17" s="426">
        <v>44635</v>
      </c>
      <c r="P17" s="421"/>
      <c r="Q17" s="246"/>
      <c r="R17" s="246" t="s">
        <v>590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85">
        <v>9</v>
      </c>
      <c r="B18" s="386">
        <v>44623</v>
      </c>
      <c r="C18" s="456"/>
      <c r="D18" s="457" t="s">
        <v>43</v>
      </c>
      <c r="E18" s="458" t="s">
        <v>591</v>
      </c>
      <c r="F18" s="285">
        <v>1997.5</v>
      </c>
      <c r="G18" s="285">
        <v>1870</v>
      </c>
      <c r="H18" s="458">
        <v>2115</v>
      </c>
      <c r="I18" s="459" t="s">
        <v>897</v>
      </c>
      <c r="J18" s="404" t="s">
        <v>1063</v>
      </c>
      <c r="K18" s="404">
        <f t="shared" ref="K18" si="14">H18-F18</f>
        <v>117.5</v>
      </c>
      <c r="L18" s="405">
        <f>(F18*-0.7)/100</f>
        <v>-13.9825</v>
      </c>
      <c r="M18" s="406">
        <f t="shared" ref="M18" si="15">(K18+L18)/F18</f>
        <v>5.1823529411764706E-2</v>
      </c>
      <c r="N18" s="404" t="s">
        <v>589</v>
      </c>
      <c r="O18" s="407">
        <v>44636</v>
      </c>
      <c r="P18" s="404"/>
      <c r="Q18" s="246"/>
      <c r="R18" s="246" t="s">
        <v>590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436">
        <v>10</v>
      </c>
      <c r="B19" s="451">
        <v>44627</v>
      </c>
      <c r="C19" s="452"/>
      <c r="D19" s="453" t="s">
        <v>206</v>
      </c>
      <c r="E19" s="454" t="s">
        <v>591</v>
      </c>
      <c r="F19" s="436">
        <v>1070</v>
      </c>
      <c r="G19" s="436">
        <v>990</v>
      </c>
      <c r="H19" s="454">
        <v>1132.5</v>
      </c>
      <c r="I19" s="455" t="s">
        <v>942</v>
      </c>
      <c r="J19" s="424" t="s">
        <v>987</v>
      </c>
      <c r="K19" s="424">
        <f t="shared" ref="K19:K22" si="16">H19-F19</f>
        <v>62.5</v>
      </c>
      <c r="L19" s="421">
        <f>(F19*-0.7)/100</f>
        <v>-7.49</v>
      </c>
      <c r="M19" s="425">
        <f t="shared" ref="M19:M22" si="17">(K19+L19)/F19</f>
        <v>5.1411214953271028E-2</v>
      </c>
      <c r="N19" s="424" t="s">
        <v>589</v>
      </c>
      <c r="O19" s="426">
        <v>44629</v>
      </c>
      <c r="P19" s="421"/>
      <c r="Q19" s="246"/>
      <c r="R19" s="246" t="s">
        <v>590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441">
        <v>11</v>
      </c>
      <c r="B20" s="442">
        <v>44627</v>
      </c>
      <c r="C20" s="443"/>
      <c r="D20" s="444" t="s">
        <v>488</v>
      </c>
      <c r="E20" s="445" t="s">
        <v>591</v>
      </c>
      <c r="F20" s="441">
        <v>146.5</v>
      </c>
      <c r="G20" s="441">
        <v>135</v>
      </c>
      <c r="H20" s="445">
        <v>153.5</v>
      </c>
      <c r="I20" s="446" t="s">
        <v>870</v>
      </c>
      <c r="J20" s="447" t="s">
        <v>1007</v>
      </c>
      <c r="K20" s="447">
        <f t="shared" si="16"/>
        <v>7</v>
      </c>
      <c r="L20" s="448">
        <f t="shared" ref="L20:L22" si="18">(F20*-0.7)/100</f>
        <v>-1.0255000000000001</v>
      </c>
      <c r="M20" s="449">
        <f t="shared" si="17"/>
        <v>4.0781569965870304E-2</v>
      </c>
      <c r="N20" s="447" t="s">
        <v>589</v>
      </c>
      <c r="O20" s="450">
        <v>44630</v>
      </c>
      <c r="P20" s="447">
        <f>VLOOKUP(D20,'MidCap Intra'!B16:C571,2,0)</f>
        <v>148.9</v>
      </c>
      <c r="Q20" s="246"/>
      <c r="R20" s="246" t="s">
        <v>590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85">
        <v>12</v>
      </c>
      <c r="B21" s="386">
        <v>44627</v>
      </c>
      <c r="C21" s="456"/>
      <c r="D21" s="457" t="s">
        <v>186</v>
      </c>
      <c r="E21" s="458" t="s">
        <v>591</v>
      </c>
      <c r="F21" s="285">
        <v>2280</v>
      </c>
      <c r="G21" s="285">
        <v>2170</v>
      </c>
      <c r="H21" s="458">
        <v>2410</v>
      </c>
      <c r="I21" s="459" t="s">
        <v>943</v>
      </c>
      <c r="J21" s="404" t="s">
        <v>1010</v>
      </c>
      <c r="K21" s="404">
        <f t="shared" si="16"/>
        <v>130</v>
      </c>
      <c r="L21" s="405">
        <f t="shared" si="18"/>
        <v>-15.96</v>
      </c>
      <c r="M21" s="406">
        <f t="shared" si="17"/>
        <v>5.001754385964912E-2</v>
      </c>
      <c r="N21" s="404" t="s">
        <v>589</v>
      </c>
      <c r="O21" s="407">
        <v>44631</v>
      </c>
      <c r="P21" s="404"/>
      <c r="Q21" s="246"/>
      <c r="R21" s="246" t="s">
        <v>590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436">
        <v>13</v>
      </c>
      <c r="B22" s="451">
        <v>44629</v>
      </c>
      <c r="C22" s="452"/>
      <c r="D22" s="453" t="s">
        <v>136</v>
      </c>
      <c r="E22" s="454" t="s">
        <v>591</v>
      </c>
      <c r="F22" s="436">
        <v>733</v>
      </c>
      <c r="G22" s="436">
        <v>690</v>
      </c>
      <c r="H22" s="454">
        <v>777</v>
      </c>
      <c r="I22" s="455" t="s">
        <v>992</v>
      </c>
      <c r="J22" s="424" t="s">
        <v>1113</v>
      </c>
      <c r="K22" s="424">
        <f t="shared" si="16"/>
        <v>44</v>
      </c>
      <c r="L22" s="421">
        <f t="shared" si="18"/>
        <v>-5.1310000000000002</v>
      </c>
      <c r="M22" s="425">
        <f t="shared" si="17"/>
        <v>5.3027285129604362E-2</v>
      </c>
      <c r="N22" s="424" t="s">
        <v>589</v>
      </c>
      <c r="O22" s="426">
        <v>44637</v>
      </c>
      <c r="P22" s="424"/>
      <c r="Q22" s="246"/>
      <c r="R22" s="246" t="s">
        <v>590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s="247" customFormat="1" ht="13.9" customHeight="1">
      <c r="A23" s="251">
        <v>14</v>
      </c>
      <c r="B23" s="248">
        <v>44637</v>
      </c>
      <c r="C23" s="370"/>
      <c r="D23" s="347" t="s">
        <v>532</v>
      </c>
      <c r="E23" s="348" t="s">
        <v>591</v>
      </c>
      <c r="F23" s="251" t="s">
        <v>1112</v>
      </c>
      <c r="G23" s="251">
        <v>1090</v>
      </c>
      <c r="H23" s="348"/>
      <c r="I23" s="349" t="s">
        <v>854</v>
      </c>
      <c r="J23" s="302" t="s">
        <v>592</v>
      </c>
      <c r="K23" s="302"/>
      <c r="L23" s="303"/>
      <c r="M23" s="304"/>
      <c r="N23" s="302"/>
      <c r="O23" s="339"/>
      <c r="P23" s="302"/>
      <c r="Q23" s="246"/>
      <c r="R23" s="246" t="s">
        <v>590</v>
      </c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</row>
    <row r="24" spans="1:38" ht="13.9" customHeight="1">
      <c r="A24" s="371"/>
      <c r="B24" s="372"/>
      <c r="C24" s="373"/>
      <c r="D24" s="374"/>
      <c r="E24" s="375"/>
      <c r="F24" s="371"/>
      <c r="G24" s="371"/>
      <c r="H24" s="375"/>
      <c r="I24" s="376"/>
      <c r="J24" s="377"/>
      <c r="K24" s="371"/>
      <c r="L24" s="372"/>
      <c r="M24" s="373"/>
      <c r="N24" s="374"/>
      <c r="O24" s="375"/>
      <c r="P24" s="369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4.25" customHeight="1">
      <c r="A25" s="107"/>
      <c r="B25" s="108"/>
      <c r="C25" s="109"/>
      <c r="D25" s="110"/>
      <c r="E25" s="111"/>
      <c r="F25" s="111"/>
      <c r="H25" s="111"/>
      <c r="I25" s="112"/>
      <c r="J25" s="113"/>
      <c r="K25" s="113"/>
      <c r="L25" s="114"/>
      <c r="M25" s="115"/>
      <c r="N25" s="116"/>
      <c r="O25" s="117"/>
      <c r="P25" s="11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4.25" customHeight="1">
      <c r="A26" s="107"/>
      <c r="B26" s="108"/>
      <c r="C26" s="109"/>
      <c r="D26" s="110"/>
      <c r="E26" s="111"/>
      <c r="F26" s="111"/>
      <c r="G26" s="107"/>
      <c r="H26" s="111"/>
      <c r="I26" s="112"/>
      <c r="J26" s="113"/>
      <c r="K26" s="113"/>
      <c r="L26" s="114"/>
      <c r="M26" s="115"/>
      <c r="N26" s="116"/>
      <c r="O26" s="117"/>
      <c r="P26" s="118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19" t="s">
        <v>593</v>
      </c>
      <c r="B27" s="120"/>
      <c r="C27" s="121"/>
      <c r="D27" s="122"/>
      <c r="E27" s="123"/>
      <c r="F27" s="123"/>
      <c r="G27" s="123"/>
      <c r="H27" s="123"/>
      <c r="I27" s="123"/>
      <c r="J27" s="124"/>
      <c r="K27" s="123"/>
      <c r="L27" s="125"/>
      <c r="M27" s="56"/>
      <c r="N27" s="124"/>
      <c r="O27" s="12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26" t="s">
        <v>594</v>
      </c>
      <c r="B28" s="119"/>
      <c r="C28" s="119"/>
      <c r="D28" s="119"/>
      <c r="E28" s="41"/>
      <c r="F28" s="127" t="s">
        <v>595</v>
      </c>
      <c r="G28" s="6"/>
      <c r="H28" s="6"/>
      <c r="I28" s="6"/>
      <c r="J28" s="128"/>
      <c r="K28" s="129"/>
      <c r="L28" s="129"/>
      <c r="M28" s="130"/>
      <c r="N28" s="1"/>
      <c r="O28" s="13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9" t="s">
        <v>596</v>
      </c>
      <c r="B29" s="119"/>
      <c r="C29" s="119"/>
      <c r="D29" s="119" t="s">
        <v>852</v>
      </c>
      <c r="E29" s="6"/>
      <c r="F29" s="127" t="s">
        <v>597</v>
      </c>
      <c r="G29" s="6"/>
      <c r="H29" s="6"/>
      <c r="I29" s="6"/>
      <c r="J29" s="128"/>
      <c r="K29" s="129"/>
      <c r="L29" s="129"/>
      <c r="M29" s="130"/>
      <c r="N29" s="1"/>
      <c r="O29" s="13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19"/>
      <c r="B30" s="119"/>
      <c r="C30" s="119"/>
      <c r="D30" s="119"/>
      <c r="E30" s="6"/>
      <c r="F30" s="6"/>
      <c r="G30" s="6"/>
      <c r="H30" s="6"/>
      <c r="I30" s="6"/>
      <c r="J30" s="132"/>
      <c r="K30" s="129"/>
      <c r="L30" s="129"/>
      <c r="M30" s="6"/>
      <c r="N30" s="133"/>
      <c r="O30" s="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.75" customHeight="1">
      <c r="A31" s="1"/>
      <c r="B31" s="134" t="s">
        <v>598</v>
      </c>
      <c r="C31" s="134"/>
      <c r="D31" s="134"/>
      <c r="E31" s="134"/>
      <c r="F31" s="135"/>
      <c r="G31" s="6"/>
      <c r="H31" s="6"/>
      <c r="I31" s="136"/>
      <c r="J31" s="137"/>
      <c r="K31" s="138"/>
      <c r="L31" s="137"/>
      <c r="M31" s="6"/>
      <c r="N31" s="1"/>
      <c r="O31" s="1"/>
      <c r="P31" s="1"/>
      <c r="R31" s="56"/>
      <c r="S31" s="1"/>
      <c r="T31" s="1"/>
      <c r="U31" s="1"/>
      <c r="V31" s="1"/>
      <c r="W31" s="1"/>
      <c r="X31" s="1"/>
      <c r="Y31" s="1"/>
      <c r="Z31" s="1"/>
    </row>
    <row r="32" spans="1:38" ht="38.25" customHeight="1">
      <c r="A32" s="95" t="s">
        <v>16</v>
      </c>
      <c r="B32" s="96" t="s">
        <v>566</v>
      </c>
      <c r="C32" s="98"/>
      <c r="D32" s="97" t="s">
        <v>577</v>
      </c>
      <c r="E32" s="96" t="s">
        <v>578</v>
      </c>
      <c r="F32" s="96" t="s">
        <v>579</v>
      </c>
      <c r="G32" s="96" t="s">
        <v>599</v>
      </c>
      <c r="H32" s="96" t="s">
        <v>581</v>
      </c>
      <c r="I32" s="96" t="s">
        <v>582</v>
      </c>
      <c r="J32" s="96" t="s">
        <v>583</v>
      </c>
      <c r="K32" s="96" t="s">
        <v>600</v>
      </c>
      <c r="L32" s="140" t="s">
        <v>585</v>
      </c>
      <c r="M32" s="98" t="s">
        <v>586</v>
      </c>
      <c r="N32" s="95" t="s">
        <v>587</v>
      </c>
      <c r="O32" s="309" t="s">
        <v>588</v>
      </c>
      <c r="P32" s="282"/>
      <c r="Q32" s="1"/>
      <c r="R32" s="306"/>
      <c r="S32" s="306"/>
      <c r="T32" s="306"/>
      <c r="U32" s="295"/>
      <c r="V32" s="295"/>
      <c r="W32" s="295"/>
      <c r="X32" s="295"/>
      <c r="Y32" s="295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s="257" customFormat="1" ht="15" customHeight="1">
      <c r="A33" s="412">
        <v>1</v>
      </c>
      <c r="B33" s="386">
        <v>44620</v>
      </c>
      <c r="C33" s="413"/>
      <c r="D33" s="414" t="s">
        <v>66</v>
      </c>
      <c r="E33" s="285" t="s">
        <v>591</v>
      </c>
      <c r="F33" s="285">
        <v>1812.5</v>
      </c>
      <c r="G33" s="285">
        <v>1750</v>
      </c>
      <c r="H33" s="285">
        <v>1862</v>
      </c>
      <c r="I33" s="285" t="s">
        <v>877</v>
      </c>
      <c r="J33" s="404" t="s">
        <v>957</v>
      </c>
      <c r="K33" s="404">
        <f t="shared" ref="K33" si="19">H33-F33</f>
        <v>49.5</v>
      </c>
      <c r="L33" s="405">
        <f>(F33*-0.7)/100</f>
        <v>-12.6875</v>
      </c>
      <c r="M33" s="406">
        <f t="shared" ref="M33" si="20">(K33+L33)/F33</f>
        <v>2.0310344827586205E-2</v>
      </c>
      <c r="N33" s="404" t="s">
        <v>589</v>
      </c>
      <c r="O33" s="426">
        <v>44628</v>
      </c>
      <c r="P33" s="307"/>
      <c r="Q33" s="307"/>
      <c r="R33" s="308" t="s">
        <v>590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05"/>
      <c r="AJ33" s="294"/>
      <c r="AK33" s="294"/>
      <c r="AL33" s="294"/>
    </row>
    <row r="34" spans="1:38" s="257" customFormat="1" ht="15" customHeight="1">
      <c r="A34" s="412">
        <v>2</v>
      </c>
      <c r="B34" s="386">
        <v>44622</v>
      </c>
      <c r="C34" s="413"/>
      <c r="D34" s="414" t="s">
        <v>890</v>
      </c>
      <c r="E34" s="285" t="s">
        <v>591</v>
      </c>
      <c r="F34" s="285">
        <v>642</v>
      </c>
      <c r="G34" s="285">
        <v>618</v>
      </c>
      <c r="H34" s="285">
        <v>661</v>
      </c>
      <c r="I34" s="285" t="s">
        <v>891</v>
      </c>
      <c r="J34" s="404" t="s">
        <v>914</v>
      </c>
      <c r="K34" s="404">
        <f t="shared" ref="K34:K36" si="21">H34-F34</f>
        <v>19</v>
      </c>
      <c r="L34" s="405">
        <f>(F34*-0.7)/100</f>
        <v>-4.4939999999999998</v>
      </c>
      <c r="M34" s="406">
        <f t="shared" ref="M34:M36" si="22">(K34+L34)/F34</f>
        <v>2.2595015576323988E-2</v>
      </c>
      <c r="N34" s="404" t="s">
        <v>589</v>
      </c>
      <c r="O34" s="407">
        <v>44620</v>
      </c>
      <c r="P34" s="307"/>
      <c r="Q34" s="307"/>
      <c r="R34" s="308" t="s">
        <v>1009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05"/>
      <c r="AJ34" s="294"/>
      <c r="AK34" s="294"/>
      <c r="AL34" s="294"/>
    </row>
    <row r="35" spans="1:38" s="257" customFormat="1" ht="15" customHeight="1">
      <c r="A35" s="422">
        <v>3</v>
      </c>
      <c r="B35" s="398">
        <v>44623</v>
      </c>
      <c r="C35" s="419"/>
      <c r="D35" s="423" t="s">
        <v>250</v>
      </c>
      <c r="E35" s="310" t="s">
        <v>591</v>
      </c>
      <c r="F35" s="310">
        <v>411</v>
      </c>
      <c r="G35" s="310">
        <v>398</v>
      </c>
      <c r="H35" s="310">
        <v>398</v>
      </c>
      <c r="I35" s="310" t="s">
        <v>898</v>
      </c>
      <c r="J35" s="408" t="s">
        <v>932</v>
      </c>
      <c r="K35" s="408">
        <f t="shared" si="21"/>
        <v>-13</v>
      </c>
      <c r="L35" s="409">
        <f>(F35*-0.07)/100</f>
        <v>-0.28770000000000001</v>
      </c>
      <c r="M35" s="410">
        <f t="shared" si="22"/>
        <v>-3.2330170316301698E-2</v>
      </c>
      <c r="N35" s="408" t="s">
        <v>601</v>
      </c>
      <c r="O35" s="411">
        <v>44624</v>
      </c>
      <c r="P35" s="307"/>
      <c r="Q35" s="307"/>
      <c r="R35" s="308" t="s">
        <v>1009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05"/>
      <c r="AJ35" s="294"/>
      <c r="AK35" s="294"/>
      <c r="AL35" s="294"/>
    </row>
    <row r="36" spans="1:38" s="257" customFormat="1" ht="15" customHeight="1">
      <c r="A36" s="422">
        <v>4</v>
      </c>
      <c r="B36" s="398">
        <v>44623</v>
      </c>
      <c r="C36" s="419"/>
      <c r="D36" s="423" t="s">
        <v>81</v>
      </c>
      <c r="E36" s="310" t="s">
        <v>591</v>
      </c>
      <c r="F36" s="310">
        <v>3405</v>
      </c>
      <c r="G36" s="310">
        <v>3290</v>
      </c>
      <c r="H36" s="310">
        <v>3290</v>
      </c>
      <c r="I36" s="310" t="s">
        <v>899</v>
      </c>
      <c r="J36" s="408" t="s">
        <v>954</v>
      </c>
      <c r="K36" s="408">
        <f t="shared" si="21"/>
        <v>-115</v>
      </c>
      <c r="L36" s="409">
        <f>(F36*-0.07)/100</f>
        <v>-2.3835000000000002</v>
      </c>
      <c r="M36" s="410">
        <f t="shared" si="22"/>
        <v>-3.4473861967694565E-2</v>
      </c>
      <c r="N36" s="408" t="s">
        <v>601</v>
      </c>
      <c r="O36" s="411">
        <v>44627</v>
      </c>
      <c r="P36" s="307"/>
      <c r="Q36" s="307"/>
      <c r="R36" s="308" t="s">
        <v>590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05"/>
      <c r="AJ36" s="294"/>
      <c r="AK36" s="294"/>
      <c r="AL36" s="294"/>
    </row>
    <row r="37" spans="1:38" s="257" customFormat="1" ht="15" customHeight="1">
      <c r="A37" s="422">
        <v>5</v>
      </c>
      <c r="B37" s="398">
        <v>44623</v>
      </c>
      <c r="C37" s="419"/>
      <c r="D37" s="423" t="s">
        <v>145</v>
      </c>
      <c r="E37" s="310" t="s">
        <v>591</v>
      </c>
      <c r="F37" s="310">
        <v>1775</v>
      </c>
      <c r="G37" s="310">
        <v>1730</v>
      </c>
      <c r="H37" s="310">
        <v>1730</v>
      </c>
      <c r="I37" s="310" t="s">
        <v>900</v>
      </c>
      <c r="J37" s="408" t="s">
        <v>931</v>
      </c>
      <c r="K37" s="408">
        <f t="shared" ref="K37" si="23">H37-F37</f>
        <v>-45</v>
      </c>
      <c r="L37" s="409">
        <f>(F37*-0.07)/100</f>
        <v>-1.2425000000000002</v>
      </c>
      <c r="M37" s="410">
        <f t="shared" ref="M37" si="24">(K37+L37)/F37</f>
        <v>-2.6052112676056338E-2</v>
      </c>
      <c r="N37" s="408" t="s">
        <v>601</v>
      </c>
      <c r="O37" s="411">
        <v>44624</v>
      </c>
      <c r="P37" s="307"/>
      <c r="Q37" s="307"/>
      <c r="R37" s="308" t="s">
        <v>590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05"/>
      <c r="AJ37" s="294"/>
      <c r="AK37" s="294"/>
      <c r="AL37" s="294"/>
    </row>
    <row r="38" spans="1:38" s="257" customFormat="1" ht="15" customHeight="1">
      <c r="A38" s="422">
        <v>6</v>
      </c>
      <c r="B38" s="398">
        <v>44624</v>
      </c>
      <c r="C38" s="419"/>
      <c r="D38" s="423" t="s">
        <v>449</v>
      </c>
      <c r="E38" s="310" t="s">
        <v>591</v>
      </c>
      <c r="F38" s="310">
        <v>364</v>
      </c>
      <c r="G38" s="310">
        <v>354</v>
      </c>
      <c r="H38" s="310">
        <v>354</v>
      </c>
      <c r="I38" s="310" t="s">
        <v>927</v>
      </c>
      <c r="J38" s="408" t="s">
        <v>930</v>
      </c>
      <c r="K38" s="408">
        <f t="shared" ref="K38" si="25">H38-F38</f>
        <v>-10</v>
      </c>
      <c r="L38" s="409">
        <f>(F38*-0.07)/100</f>
        <v>-0.25480000000000003</v>
      </c>
      <c r="M38" s="410">
        <f t="shared" ref="M38" si="26">(K38+L38)/F38</f>
        <v>-2.8172527472527471E-2</v>
      </c>
      <c r="N38" s="408" t="s">
        <v>601</v>
      </c>
      <c r="O38" s="411">
        <v>44624</v>
      </c>
      <c r="P38" s="307"/>
      <c r="Q38" s="307"/>
      <c r="R38" s="308" t="s">
        <v>590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05"/>
      <c r="AJ38" s="294"/>
      <c r="AK38" s="294"/>
      <c r="AL38" s="294"/>
    </row>
    <row r="39" spans="1:38" s="257" customFormat="1" ht="15" customHeight="1">
      <c r="A39" s="412">
        <v>7</v>
      </c>
      <c r="B39" s="386">
        <v>44624</v>
      </c>
      <c r="C39" s="413"/>
      <c r="D39" s="414" t="s">
        <v>51</v>
      </c>
      <c r="E39" s="285" t="s">
        <v>591</v>
      </c>
      <c r="F39" s="285">
        <v>288.5</v>
      </c>
      <c r="G39" s="285">
        <v>278</v>
      </c>
      <c r="H39" s="285">
        <v>295.5</v>
      </c>
      <c r="I39" s="285" t="s">
        <v>928</v>
      </c>
      <c r="J39" s="424" t="s">
        <v>929</v>
      </c>
      <c r="K39" s="424">
        <f t="shared" ref="K39:K41" si="27">H39-F39</f>
        <v>7</v>
      </c>
      <c r="L39" s="421">
        <f>(F39*-0.07)/100</f>
        <v>-0.20194999999999999</v>
      </c>
      <c r="M39" s="425">
        <f t="shared" ref="M39:M41" si="28">(K39+L39)/F39</f>
        <v>2.3563431542461006E-2</v>
      </c>
      <c r="N39" s="424" t="s">
        <v>589</v>
      </c>
      <c r="O39" s="426">
        <v>44624</v>
      </c>
      <c r="P39" s="307"/>
      <c r="Q39" s="307"/>
      <c r="R39" s="308" t="s">
        <v>590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05"/>
      <c r="AJ39" s="294"/>
      <c r="AK39" s="294"/>
      <c r="AL39" s="294"/>
    </row>
    <row r="40" spans="1:38" s="257" customFormat="1" ht="15" customHeight="1">
      <c r="A40" s="422">
        <v>8</v>
      </c>
      <c r="B40" s="398">
        <v>44624</v>
      </c>
      <c r="C40" s="419"/>
      <c r="D40" s="423" t="s">
        <v>131</v>
      </c>
      <c r="E40" s="310" t="s">
        <v>591</v>
      </c>
      <c r="F40" s="310">
        <v>1730</v>
      </c>
      <c r="G40" s="310">
        <v>1675</v>
      </c>
      <c r="H40" s="310">
        <v>1675</v>
      </c>
      <c r="I40" s="310" t="s">
        <v>939</v>
      </c>
      <c r="J40" s="408" t="s">
        <v>952</v>
      </c>
      <c r="K40" s="408">
        <f t="shared" si="27"/>
        <v>-55</v>
      </c>
      <c r="L40" s="409">
        <f t="shared" ref="L40:L41" si="29">(F40*-0.07)/100</f>
        <v>-1.2110000000000001</v>
      </c>
      <c r="M40" s="410">
        <f t="shared" si="28"/>
        <v>-3.2491907514450864E-2</v>
      </c>
      <c r="N40" s="408" t="s">
        <v>601</v>
      </c>
      <c r="O40" s="411">
        <v>44627</v>
      </c>
      <c r="P40" s="307"/>
      <c r="Q40" s="307"/>
      <c r="R40" s="308" t="s">
        <v>590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05"/>
      <c r="AJ40" s="294"/>
      <c r="AK40" s="294"/>
      <c r="AL40" s="294"/>
    </row>
    <row r="41" spans="1:38" s="257" customFormat="1" ht="15" customHeight="1">
      <c r="A41" s="422">
        <v>9</v>
      </c>
      <c r="B41" s="398">
        <v>44624</v>
      </c>
      <c r="C41" s="419"/>
      <c r="D41" s="423" t="s">
        <v>941</v>
      </c>
      <c r="E41" s="310" t="s">
        <v>591</v>
      </c>
      <c r="F41" s="310">
        <v>6650</v>
      </c>
      <c r="G41" s="310">
        <v>6490</v>
      </c>
      <c r="H41" s="310">
        <v>6490</v>
      </c>
      <c r="I41" s="310" t="s">
        <v>940</v>
      </c>
      <c r="J41" s="408" t="s">
        <v>953</v>
      </c>
      <c r="K41" s="408">
        <f t="shared" si="27"/>
        <v>-160</v>
      </c>
      <c r="L41" s="409">
        <f t="shared" si="29"/>
        <v>-4.6550000000000002</v>
      </c>
      <c r="M41" s="410">
        <f t="shared" si="28"/>
        <v>-2.476015037593985E-2</v>
      </c>
      <c r="N41" s="408" t="s">
        <v>601</v>
      </c>
      <c r="O41" s="411">
        <v>44627</v>
      </c>
      <c r="P41" s="307"/>
      <c r="Q41" s="307"/>
      <c r="R41" s="308" t="s">
        <v>590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05"/>
      <c r="AJ41" s="294"/>
      <c r="AK41" s="294"/>
      <c r="AL41" s="294"/>
    </row>
    <row r="42" spans="1:38" s="257" customFormat="1" ht="15" customHeight="1">
      <c r="A42" s="433">
        <v>10</v>
      </c>
      <c r="B42" s="386">
        <v>44627</v>
      </c>
      <c r="C42" s="434"/>
      <c r="D42" s="435" t="s">
        <v>491</v>
      </c>
      <c r="E42" s="436" t="s">
        <v>591</v>
      </c>
      <c r="F42" s="436">
        <v>1520</v>
      </c>
      <c r="G42" s="436">
        <v>1460</v>
      </c>
      <c r="H42" s="436">
        <v>1537.5</v>
      </c>
      <c r="I42" s="436" t="s">
        <v>950</v>
      </c>
      <c r="J42" s="424" t="s">
        <v>951</v>
      </c>
      <c r="K42" s="424">
        <f t="shared" ref="K42" si="30">H42-F42</f>
        <v>17.5</v>
      </c>
      <c r="L42" s="421">
        <f>(F42*-0.07)/100</f>
        <v>-1.0640000000000001</v>
      </c>
      <c r="M42" s="425">
        <f t="shared" ref="M42" si="31">(K42+L42)/F42</f>
        <v>1.0813157894736842E-2</v>
      </c>
      <c r="N42" s="424" t="s">
        <v>589</v>
      </c>
      <c r="O42" s="426">
        <v>44627</v>
      </c>
      <c r="P42" s="307"/>
      <c r="Q42" s="307"/>
      <c r="R42" s="308" t="s">
        <v>590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05"/>
      <c r="AJ42" s="294"/>
      <c r="AK42" s="294"/>
      <c r="AL42" s="294"/>
    </row>
    <row r="43" spans="1:38" s="257" customFormat="1" ht="15" customHeight="1">
      <c r="A43" s="412">
        <v>11</v>
      </c>
      <c r="B43" s="386">
        <v>44628</v>
      </c>
      <c r="C43" s="413"/>
      <c r="D43" s="414" t="s">
        <v>449</v>
      </c>
      <c r="E43" s="285" t="s">
        <v>591</v>
      </c>
      <c r="F43" s="285">
        <v>347.5</v>
      </c>
      <c r="G43" s="285">
        <v>337</v>
      </c>
      <c r="H43" s="285">
        <v>362</v>
      </c>
      <c r="I43" s="285" t="s">
        <v>964</v>
      </c>
      <c r="J43" s="424" t="s">
        <v>937</v>
      </c>
      <c r="K43" s="424">
        <f t="shared" ref="K43" si="32">H43-F43</f>
        <v>14.5</v>
      </c>
      <c r="L43" s="421">
        <f>(F43*-0.7)/100</f>
        <v>-2.4324999999999997</v>
      </c>
      <c r="M43" s="425">
        <f t="shared" ref="M43" si="33">(K43+L43)/F43</f>
        <v>3.4726618705035975E-2</v>
      </c>
      <c r="N43" s="424" t="s">
        <v>589</v>
      </c>
      <c r="O43" s="426">
        <v>44630</v>
      </c>
      <c r="P43" s="307"/>
      <c r="Q43" s="307"/>
      <c r="R43" s="308" t="s">
        <v>1009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05"/>
      <c r="AJ43" s="294"/>
      <c r="AK43" s="294"/>
      <c r="AL43" s="294"/>
    </row>
    <row r="44" spans="1:38" s="257" customFormat="1" ht="15" customHeight="1">
      <c r="A44" s="412">
        <v>12</v>
      </c>
      <c r="B44" s="386">
        <v>44628</v>
      </c>
      <c r="C44" s="413"/>
      <c r="D44" s="414" t="s">
        <v>124</v>
      </c>
      <c r="E44" s="285" t="s">
        <v>591</v>
      </c>
      <c r="F44" s="285">
        <v>658.5</v>
      </c>
      <c r="G44" s="285">
        <v>640</v>
      </c>
      <c r="H44" s="285">
        <v>692.5</v>
      </c>
      <c r="I44" s="285" t="s">
        <v>970</v>
      </c>
      <c r="J44" s="424" t="s">
        <v>937</v>
      </c>
      <c r="K44" s="424">
        <f t="shared" ref="K44:K45" si="34">H44-F44</f>
        <v>34</v>
      </c>
      <c r="L44" s="421">
        <f t="shared" ref="L44:L45" si="35">(F44*-0.7)/100</f>
        <v>-4.6094999999999997</v>
      </c>
      <c r="M44" s="425">
        <f t="shared" ref="M44:M45" si="36">(K44+L44)/F44</f>
        <v>4.4632498101746396E-2</v>
      </c>
      <c r="N44" s="424" t="s">
        <v>589</v>
      </c>
      <c r="O44" s="426">
        <v>44630</v>
      </c>
      <c r="P44" s="307"/>
      <c r="Q44" s="307"/>
      <c r="R44" s="308" t="s">
        <v>590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05"/>
      <c r="AJ44" s="294"/>
      <c r="AK44" s="294"/>
      <c r="AL44" s="294"/>
    </row>
    <row r="45" spans="1:38" s="257" customFormat="1" ht="15" customHeight="1">
      <c r="A45" s="412">
        <v>13</v>
      </c>
      <c r="B45" s="386">
        <v>44628</v>
      </c>
      <c r="C45" s="413"/>
      <c r="D45" s="414" t="s">
        <v>188</v>
      </c>
      <c r="E45" s="285" t="s">
        <v>591</v>
      </c>
      <c r="F45" s="285">
        <v>1028</v>
      </c>
      <c r="G45" s="285">
        <v>997</v>
      </c>
      <c r="H45" s="285">
        <v>1056</v>
      </c>
      <c r="I45" s="285" t="s">
        <v>977</v>
      </c>
      <c r="J45" s="424" t="s">
        <v>937</v>
      </c>
      <c r="K45" s="424">
        <f t="shared" si="34"/>
        <v>28</v>
      </c>
      <c r="L45" s="421">
        <f t="shared" si="35"/>
        <v>-7.1959999999999988</v>
      </c>
      <c r="M45" s="425">
        <f t="shared" si="36"/>
        <v>2.0237354085603114E-2</v>
      </c>
      <c r="N45" s="424" t="s">
        <v>589</v>
      </c>
      <c r="O45" s="426">
        <v>44630</v>
      </c>
      <c r="P45" s="307"/>
      <c r="Q45" s="307"/>
      <c r="R45" s="308" t="s">
        <v>590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305"/>
      <c r="AJ45" s="294"/>
      <c r="AK45" s="294"/>
      <c r="AL45" s="294"/>
    </row>
    <row r="46" spans="1:38" s="257" customFormat="1" ht="15" customHeight="1">
      <c r="A46" s="412">
        <v>14</v>
      </c>
      <c r="B46" s="386">
        <v>44629</v>
      </c>
      <c r="C46" s="413"/>
      <c r="D46" s="414" t="s">
        <v>532</v>
      </c>
      <c r="E46" s="285" t="s">
        <v>591</v>
      </c>
      <c r="F46" s="285">
        <v>1132.5</v>
      </c>
      <c r="G46" s="285">
        <v>1097</v>
      </c>
      <c r="H46" s="285">
        <v>1154</v>
      </c>
      <c r="I46" s="285" t="s">
        <v>981</v>
      </c>
      <c r="J46" s="424" t="s">
        <v>983</v>
      </c>
      <c r="K46" s="424">
        <f t="shared" ref="K46" si="37">H46-F46</f>
        <v>21.5</v>
      </c>
      <c r="L46" s="421">
        <f>(F46*-0.07)/100</f>
        <v>-0.79275000000000007</v>
      </c>
      <c r="M46" s="425">
        <f t="shared" ref="M46" si="38">(K46+L46)/F46</f>
        <v>1.8284547461368653E-2</v>
      </c>
      <c r="N46" s="424" t="s">
        <v>589</v>
      </c>
      <c r="O46" s="426">
        <v>44629</v>
      </c>
      <c r="P46" s="307"/>
      <c r="Q46" s="307"/>
      <c r="R46" s="308" t="s">
        <v>590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05"/>
      <c r="AJ46" s="294"/>
      <c r="AK46" s="294"/>
      <c r="AL46" s="294"/>
    </row>
    <row r="47" spans="1:38" s="257" customFormat="1" ht="15" customHeight="1">
      <c r="A47" s="412">
        <v>15</v>
      </c>
      <c r="B47" s="386">
        <v>44629</v>
      </c>
      <c r="C47" s="413"/>
      <c r="D47" s="414" t="s">
        <v>177</v>
      </c>
      <c r="E47" s="285" t="s">
        <v>591</v>
      </c>
      <c r="F47" s="285">
        <v>2175</v>
      </c>
      <c r="G47" s="285">
        <v>2120</v>
      </c>
      <c r="H47" s="285">
        <v>2240</v>
      </c>
      <c r="I47" s="285" t="s">
        <v>982</v>
      </c>
      <c r="J47" s="424" t="s">
        <v>984</v>
      </c>
      <c r="K47" s="424">
        <f t="shared" ref="K47" si="39">H47-F47</f>
        <v>65</v>
      </c>
      <c r="L47" s="421">
        <f>(F47*-0.07)/100</f>
        <v>-1.5225000000000002</v>
      </c>
      <c r="M47" s="425">
        <f t="shared" ref="M47" si="40">(K47+L47)/F47</f>
        <v>2.9185057471264368E-2</v>
      </c>
      <c r="N47" s="424" t="s">
        <v>589</v>
      </c>
      <c r="O47" s="426">
        <v>44629</v>
      </c>
      <c r="P47" s="307"/>
      <c r="Q47" s="307"/>
      <c r="R47" s="308" t="s">
        <v>590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305"/>
      <c r="AJ47" s="294"/>
      <c r="AK47" s="294"/>
      <c r="AL47" s="294"/>
    </row>
    <row r="48" spans="1:38" s="257" customFormat="1" ht="15" customHeight="1">
      <c r="A48" s="412">
        <v>16</v>
      </c>
      <c r="B48" s="386">
        <v>44629</v>
      </c>
      <c r="C48" s="413"/>
      <c r="D48" s="414" t="s">
        <v>51</v>
      </c>
      <c r="E48" s="285" t="s">
        <v>591</v>
      </c>
      <c r="F48" s="285">
        <v>282.5</v>
      </c>
      <c r="G48" s="285">
        <v>273</v>
      </c>
      <c r="H48" s="285">
        <v>288.5</v>
      </c>
      <c r="I48" s="285" t="s">
        <v>985</v>
      </c>
      <c r="J48" s="424" t="s">
        <v>909</v>
      </c>
      <c r="K48" s="424">
        <f t="shared" ref="K48:K50" si="41">H48-F48</f>
        <v>6</v>
      </c>
      <c r="L48" s="421">
        <f t="shared" ref="L48:L49" si="42">(F48*-0.07)/100</f>
        <v>-0.19775000000000001</v>
      </c>
      <c r="M48" s="425">
        <f t="shared" ref="M48:M50" si="43">(K48+L48)/F48</f>
        <v>2.0538938053097346E-2</v>
      </c>
      <c r="N48" s="424" t="s">
        <v>589</v>
      </c>
      <c r="O48" s="426">
        <v>44629</v>
      </c>
      <c r="P48" s="307"/>
      <c r="Q48" s="307"/>
      <c r="R48" s="308" t="s">
        <v>590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305"/>
      <c r="AJ48" s="294"/>
      <c r="AK48" s="294"/>
      <c r="AL48" s="294"/>
    </row>
    <row r="49" spans="1:38" s="257" customFormat="1" ht="15" customHeight="1">
      <c r="A49" s="412">
        <v>17</v>
      </c>
      <c r="B49" s="386">
        <v>44629</v>
      </c>
      <c r="C49" s="413"/>
      <c r="D49" s="414" t="s">
        <v>189</v>
      </c>
      <c r="E49" s="285" t="s">
        <v>591</v>
      </c>
      <c r="F49" s="285">
        <v>441.5</v>
      </c>
      <c r="G49" s="285">
        <v>428</v>
      </c>
      <c r="H49" s="285">
        <v>449</v>
      </c>
      <c r="I49" s="285" t="s">
        <v>986</v>
      </c>
      <c r="J49" s="424" t="s">
        <v>938</v>
      </c>
      <c r="K49" s="424">
        <f t="shared" si="41"/>
        <v>7.5</v>
      </c>
      <c r="L49" s="421">
        <f t="shared" si="42"/>
        <v>-0.30905000000000005</v>
      </c>
      <c r="M49" s="425">
        <f t="shared" si="43"/>
        <v>1.6287542468856171E-2</v>
      </c>
      <c r="N49" s="424" t="s">
        <v>589</v>
      </c>
      <c r="O49" s="426">
        <v>44629</v>
      </c>
      <c r="P49" s="307"/>
      <c r="Q49" s="307"/>
      <c r="R49" s="308" t="s">
        <v>590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305"/>
      <c r="AJ49" s="294"/>
      <c r="AK49" s="294"/>
      <c r="AL49" s="294"/>
    </row>
    <row r="50" spans="1:38" s="257" customFormat="1" ht="15" customHeight="1">
      <c r="A50" s="412">
        <v>18</v>
      </c>
      <c r="B50" s="386">
        <v>44630</v>
      </c>
      <c r="C50" s="413"/>
      <c r="D50" s="414" t="s">
        <v>520</v>
      </c>
      <c r="E50" s="285" t="s">
        <v>591</v>
      </c>
      <c r="F50" s="285">
        <v>1995</v>
      </c>
      <c r="G50" s="285">
        <v>1935</v>
      </c>
      <c r="H50" s="285">
        <v>2052.5</v>
      </c>
      <c r="I50" s="285" t="s">
        <v>997</v>
      </c>
      <c r="J50" s="424" t="s">
        <v>1110</v>
      </c>
      <c r="K50" s="424">
        <f t="shared" si="41"/>
        <v>57.5</v>
      </c>
      <c r="L50" s="421">
        <f t="shared" ref="L50" si="44">(F50*-0.7)/100</f>
        <v>-13.965</v>
      </c>
      <c r="M50" s="425">
        <f t="shared" si="43"/>
        <v>2.1822055137844611E-2</v>
      </c>
      <c r="N50" s="424" t="s">
        <v>589</v>
      </c>
      <c r="O50" s="426">
        <v>44637</v>
      </c>
      <c r="P50" s="307"/>
      <c r="Q50" s="307"/>
      <c r="R50" s="308" t="s">
        <v>590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305"/>
      <c r="AJ50" s="294"/>
      <c r="AK50" s="294"/>
      <c r="AL50" s="294"/>
    </row>
    <row r="51" spans="1:38" s="257" customFormat="1" ht="15" customHeight="1">
      <c r="A51" s="412">
        <v>19</v>
      </c>
      <c r="B51" s="386">
        <v>44630</v>
      </c>
      <c r="C51" s="413"/>
      <c r="D51" s="414" t="s">
        <v>101</v>
      </c>
      <c r="E51" s="285" t="s">
        <v>591</v>
      </c>
      <c r="F51" s="285">
        <v>153</v>
      </c>
      <c r="G51" s="285">
        <v>148</v>
      </c>
      <c r="H51" s="285">
        <v>157</v>
      </c>
      <c r="I51" s="285" t="s">
        <v>998</v>
      </c>
      <c r="J51" s="424" t="s">
        <v>1008</v>
      </c>
      <c r="K51" s="424">
        <f t="shared" ref="K51" si="45">H51-F51</f>
        <v>4</v>
      </c>
      <c r="L51" s="421">
        <f t="shared" ref="L51" si="46">(F51*-0.7)/100</f>
        <v>-1.071</v>
      </c>
      <c r="M51" s="425">
        <f t="shared" ref="M51" si="47">(K51+L51)/F51</f>
        <v>1.9143790849673204E-2</v>
      </c>
      <c r="N51" s="424" t="s">
        <v>589</v>
      </c>
      <c r="O51" s="426">
        <v>44635</v>
      </c>
      <c r="P51" s="307"/>
      <c r="Q51" s="307"/>
      <c r="R51" s="308" t="s">
        <v>590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305"/>
      <c r="AJ51" s="294"/>
      <c r="AK51" s="294"/>
      <c r="AL51" s="294"/>
    </row>
    <row r="52" spans="1:38" s="257" customFormat="1" ht="15" customHeight="1">
      <c r="A52" s="412">
        <v>20</v>
      </c>
      <c r="B52" s="386">
        <v>44631</v>
      </c>
      <c r="C52" s="413"/>
      <c r="D52" s="414" t="s">
        <v>120</v>
      </c>
      <c r="E52" s="285" t="s">
        <v>1011</v>
      </c>
      <c r="F52" s="285">
        <v>603</v>
      </c>
      <c r="G52" s="285">
        <v>622</v>
      </c>
      <c r="H52" s="285">
        <v>590.5</v>
      </c>
      <c r="I52" s="285" t="s">
        <v>1012</v>
      </c>
      <c r="J52" s="424" t="s">
        <v>1013</v>
      </c>
      <c r="K52" s="424">
        <f>F52-H52</f>
        <v>12.5</v>
      </c>
      <c r="L52" s="421">
        <f t="shared" ref="L52:L54" si="48">(F52*-0.07)/100</f>
        <v>-0.42210000000000003</v>
      </c>
      <c r="M52" s="425">
        <f t="shared" ref="M52:M54" si="49">(K52+L52)/F52</f>
        <v>2.0029684908789386E-2</v>
      </c>
      <c r="N52" s="424" t="s">
        <v>589</v>
      </c>
      <c r="O52" s="426">
        <v>44631</v>
      </c>
      <c r="P52" s="307"/>
      <c r="Q52" s="307"/>
      <c r="R52" s="308" t="s">
        <v>590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305"/>
      <c r="AJ52" s="294"/>
      <c r="AK52" s="294"/>
      <c r="AL52" s="294"/>
    </row>
    <row r="53" spans="1:38" s="257" customFormat="1" ht="15" customHeight="1">
      <c r="A53" s="460">
        <v>21</v>
      </c>
      <c r="B53" s="396">
        <v>44631</v>
      </c>
      <c r="C53" s="461"/>
      <c r="D53" s="462" t="s">
        <v>71</v>
      </c>
      <c r="E53" s="387" t="s">
        <v>591</v>
      </c>
      <c r="F53" s="387">
        <v>214.5</v>
      </c>
      <c r="G53" s="387">
        <v>207</v>
      </c>
      <c r="H53" s="387">
        <v>215</v>
      </c>
      <c r="I53" s="387" t="s">
        <v>1014</v>
      </c>
      <c r="J53" s="463" t="s">
        <v>1015</v>
      </c>
      <c r="K53" s="463">
        <f t="shared" ref="K53:K54" si="50">H53-F53</f>
        <v>0.5</v>
      </c>
      <c r="L53" s="464">
        <f t="shared" si="48"/>
        <v>-0.15015000000000001</v>
      </c>
      <c r="M53" s="465">
        <f t="shared" si="49"/>
        <v>1.6310023310023309E-3</v>
      </c>
      <c r="N53" s="463" t="s">
        <v>711</v>
      </c>
      <c r="O53" s="466">
        <v>44631</v>
      </c>
      <c r="P53" s="307"/>
      <c r="Q53" s="307"/>
      <c r="R53" s="308" t="s">
        <v>590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305"/>
      <c r="AJ53" s="294"/>
      <c r="AK53" s="294"/>
      <c r="AL53" s="294"/>
    </row>
    <row r="54" spans="1:38" s="257" customFormat="1" ht="15" customHeight="1">
      <c r="A54" s="422">
        <v>22</v>
      </c>
      <c r="B54" s="398">
        <v>44631</v>
      </c>
      <c r="C54" s="419"/>
      <c r="D54" s="423" t="s">
        <v>449</v>
      </c>
      <c r="E54" s="310" t="s">
        <v>591</v>
      </c>
      <c r="F54" s="310">
        <v>350</v>
      </c>
      <c r="G54" s="310">
        <v>338</v>
      </c>
      <c r="H54" s="310">
        <v>338</v>
      </c>
      <c r="I54" s="310" t="s">
        <v>964</v>
      </c>
      <c r="J54" s="408" t="s">
        <v>1111</v>
      </c>
      <c r="K54" s="408">
        <f t="shared" si="50"/>
        <v>-12</v>
      </c>
      <c r="L54" s="409">
        <f t="shared" si="48"/>
        <v>-0.24500000000000002</v>
      </c>
      <c r="M54" s="410">
        <f t="shared" si="49"/>
        <v>-3.4985714285714287E-2</v>
      </c>
      <c r="N54" s="408" t="s">
        <v>601</v>
      </c>
      <c r="O54" s="411">
        <v>44637</v>
      </c>
      <c r="P54" s="307"/>
      <c r="Q54" s="307"/>
      <c r="R54" s="308" t="s">
        <v>590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305"/>
      <c r="AJ54" s="294"/>
      <c r="AK54" s="294"/>
      <c r="AL54" s="294"/>
    </row>
    <row r="55" spans="1:38" s="257" customFormat="1" ht="15" customHeight="1">
      <c r="A55" s="378">
        <v>23</v>
      </c>
      <c r="B55" s="248">
        <v>44634</v>
      </c>
      <c r="C55" s="379"/>
      <c r="D55" s="380" t="s">
        <v>71</v>
      </c>
      <c r="E55" s="251" t="s">
        <v>591</v>
      </c>
      <c r="F55" s="251" t="s">
        <v>1024</v>
      </c>
      <c r="G55" s="251">
        <v>204.5</v>
      </c>
      <c r="H55" s="251"/>
      <c r="I55" s="251" t="s">
        <v>1025</v>
      </c>
      <c r="J55" s="302" t="s">
        <v>592</v>
      </c>
      <c r="K55" s="302"/>
      <c r="L55" s="303"/>
      <c r="M55" s="304"/>
      <c r="N55" s="302"/>
      <c r="O55" s="339"/>
      <c r="P55" s="307"/>
      <c r="Q55" s="307"/>
      <c r="R55" s="308" t="s">
        <v>590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305"/>
      <c r="AJ55" s="294"/>
      <c r="AK55" s="294"/>
      <c r="AL55" s="294"/>
    </row>
    <row r="56" spans="1:38" s="257" customFormat="1" ht="15" customHeight="1">
      <c r="A56" s="378">
        <v>24</v>
      </c>
      <c r="B56" s="248">
        <v>44635</v>
      </c>
      <c r="C56" s="379"/>
      <c r="D56" s="380" t="s">
        <v>491</v>
      </c>
      <c r="E56" s="251" t="s">
        <v>591</v>
      </c>
      <c r="F56" s="251" t="s">
        <v>1056</v>
      </c>
      <c r="G56" s="251">
        <v>1540</v>
      </c>
      <c r="H56" s="251"/>
      <c r="I56" s="251" t="s">
        <v>1057</v>
      </c>
      <c r="J56" s="302" t="s">
        <v>592</v>
      </c>
      <c r="K56" s="302"/>
      <c r="L56" s="303"/>
      <c r="M56" s="304"/>
      <c r="N56" s="302"/>
      <c r="O56" s="339"/>
      <c r="P56" s="307"/>
      <c r="Q56" s="307"/>
      <c r="R56" s="308" t="s">
        <v>590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305"/>
      <c r="AJ56" s="294"/>
      <c r="AK56" s="294"/>
      <c r="AL56" s="294"/>
    </row>
    <row r="57" spans="1:38" s="257" customFormat="1" ht="15" customHeight="1">
      <c r="A57" s="412">
        <v>25</v>
      </c>
      <c r="B57" s="386">
        <v>44639</v>
      </c>
      <c r="C57" s="413"/>
      <c r="D57" s="414" t="s">
        <v>477</v>
      </c>
      <c r="E57" s="285" t="s">
        <v>591</v>
      </c>
      <c r="F57" s="285">
        <v>122.5</v>
      </c>
      <c r="G57" s="285">
        <v>118.5</v>
      </c>
      <c r="H57" s="285">
        <v>126</v>
      </c>
      <c r="I57" s="285" t="s">
        <v>1118</v>
      </c>
      <c r="J57" s="424" t="s">
        <v>1119</v>
      </c>
      <c r="K57" s="424">
        <f t="shared" ref="K57" si="51">H57-F57</f>
        <v>3.5</v>
      </c>
      <c r="L57" s="421">
        <f>(F57*-0.07)/100</f>
        <v>-8.5750000000000007E-2</v>
      </c>
      <c r="M57" s="425">
        <f t="shared" ref="M57" si="52">(K57+L57)/F57</f>
        <v>2.7871428571428571E-2</v>
      </c>
      <c r="N57" s="424" t="s">
        <v>589</v>
      </c>
      <c r="O57" s="426">
        <v>44637</v>
      </c>
      <c r="P57" s="307"/>
      <c r="Q57" s="307"/>
      <c r="R57" s="308" t="s">
        <v>1009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305"/>
      <c r="AJ57" s="294"/>
      <c r="AK57" s="294"/>
      <c r="AL57" s="294"/>
    </row>
    <row r="58" spans="1:38" s="257" customFormat="1" ht="15" customHeight="1">
      <c r="A58" s="378"/>
      <c r="B58" s="248"/>
      <c r="C58" s="379"/>
      <c r="D58" s="380"/>
      <c r="E58" s="251"/>
      <c r="F58" s="251"/>
      <c r="G58" s="251"/>
      <c r="H58" s="251"/>
      <c r="I58" s="251"/>
      <c r="J58" s="302"/>
      <c r="K58" s="302"/>
      <c r="L58" s="303"/>
      <c r="M58" s="304"/>
      <c r="N58" s="302"/>
      <c r="O58" s="339"/>
      <c r="P58" s="307"/>
      <c r="Q58" s="307"/>
      <c r="R58" s="308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305"/>
      <c r="AJ58" s="294"/>
      <c r="AK58" s="294"/>
      <c r="AL58" s="294"/>
    </row>
    <row r="59" spans="1:38" s="270" customFormat="1" ht="15" customHeight="1">
      <c r="K59" s="252"/>
      <c r="L59" s="283"/>
      <c r="M59" s="325"/>
      <c r="N59" s="252"/>
      <c r="O59" s="293"/>
      <c r="P59" s="1"/>
      <c r="Q59" s="1"/>
      <c r="R59" s="32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327"/>
      <c r="AJ59" s="326"/>
      <c r="AK59" s="326"/>
      <c r="AL59" s="326"/>
    </row>
    <row r="60" spans="1:38" ht="15" customHeight="1">
      <c r="A60" s="312"/>
      <c r="B60" s="313"/>
      <c r="C60" s="314"/>
      <c r="D60" s="315"/>
      <c r="E60" s="316"/>
      <c r="F60" s="316"/>
      <c r="G60" s="316"/>
      <c r="H60" s="316"/>
      <c r="I60" s="316"/>
      <c r="J60" s="317"/>
      <c r="K60" s="317"/>
      <c r="L60" s="318"/>
      <c r="M60" s="319"/>
      <c r="N60" s="317"/>
      <c r="O60" s="320"/>
      <c r="P60" s="1"/>
      <c r="Q60" s="1"/>
      <c r="R60" s="32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44.25" customHeight="1">
      <c r="A61" s="119" t="s">
        <v>593</v>
      </c>
      <c r="B61" s="142"/>
      <c r="C61" s="142"/>
      <c r="D61" s="1"/>
      <c r="E61" s="6"/>
      <c r="F61" s="6"/>
      <c r="G61" s="6"/>
      <c r="H61" s="6" t="s">
        <v>605</v>
      </c>
      <c r="I61" s="6"/>
      <c r="J61" s="6"/>
      <c r="K61" s="115"/>
      <c r="L61" s="144"/>
      <c r="M61" s="115"/>
      <c r="N61" s="116"/>
      <c r="O61" s="115"/>
      <c r="P61" s="1"/>
      <c r="Q61" s="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297"/>
      <c r="AD61" s="297"/>
      <c r="AE61" s="297"/>
      <c r="AF61" s="297"/>
      <c r="AG61" s="297"/>
      <c r="AH61" s="297"/>
    </row>
    <row r="62" spans="1:38" ht="12.75" customHeight="1">
      <c r="A62" s="126" t="s">
        <v>594</v>
      </c>
      <c r="B62" s="119"/>
      <c r="C62" s="119"/>
      <c r="D62" s="119"/>
      <c r="E62" s="41"/>
      <c r="F62" s="127" t="s">
        <v>595</v>
      </c>
      <c r="G62" s="56"/>
      <c r="H62" s="41"/>
      <c r="I62" s="56"/>
      <c r="J62" s="6"/>
      <c r="K62" s="145"/>
      <c r="L62" s="146"/>
      <c r="M62" s="6"/>
      <c r="N62" s="109"/>
      <c r="O62" s="147"/>
      <c r="P62" s="41"/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14.25" customHeight="1">
      <c r="A63" s="126"/>
      <c r="B63" s="119"/>
      <c r="C63" s="119"/>
      <c r="D63" s="119"/>
      <c r="E63" s="6"/>
      <c r="F63" s="127" t="s">
        <v>597</v>
      </c>
      <c r="G63" s="56"/>
      <c r="H63" s="41"/>
      <c r="I63" s="56"/>
      <c r="J63" s="6"/>
      <c r="K63" s="145"/>
      <c r="L63" s="146"/>
      <c r="M63" s="6"/>
      <c r="N63" s="109"/>
      <c r="O63" s="147"/>
      <c r="P63" s="41"/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14.25" customHeight="1">
      <c r="A64" s="119"/>
      <c r="B64" s="119"/>
      <c r="C64" s="119"/>
      <c r="D64" s="119"/>
      <c r="E64" s="6"/>
      <c r="F64" s="6"/>
      <c r="G64" s="6"/>
      <c r="H64" s="6"/>
      <c r="I64" s="6"/>
      <c r="J64" s="132"/>
      <c r="K64" s="129"/>
      <c r="L64" s="130"/>
      <c r="M64" s="6"/>
      <c r="N64" s="133"/>
      <c r="O64" s="1"/>
      <c r="P64" s="41"/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12.75" customHeight="1">
      <c r="A65" s="148" t="s">
        <v>606</v>
      </c>
      <c r="B65" s="148"/>
      <c r="C65" s="148"/>
      <c r="D65" s="148"/>
      <c r="E65" s="6"/>
      <c r="F65" s="6"/>
      <c r="G65" s="6"/>
      <c r="H65" s="6"/>
      <c r="I65" s="6"/>
      <c r="J65" s="6"/>
      <c r="K65" s="6"/>
      <c r="L65" s="6"/>
      <c r="M65" s="6"/>
      <c r="N65" s="6"/>
      <c r="O65" s="21"/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38.25" customHeight="1">
      <c r="A66" s="96" t="s">
        <v>16</v>
      </c>
      <c r="B66" s="96" t="s">
        <v>566</v>
      </c>
      <c r="C66" s="96"/>
      <c r="D66" s="97" t="s">
        <v>577</v>
      </c>
      <c r="E66" s="96" t="s">
        <v>578</v>
      </c>
      <c r="F66" s="96" t="s">
        <v>579</v>
      </c>
      <c r="G66" s="96" t="s">
        <v>599</v>
      </c>
      <c r="H66" s="96" t="s">
        <v>581</v>
      </c>
      <c r="I66" s="96" t="s">
        <v>582</v>
      </c>
      <c r="J66" s="95" t="s">
        <v>583</v>
      </c>
      <c r="K66" s="149" t="s">
        <v>607</v>
      </c>
      <c r="L66" s="98" t="s">
        <v>585</v>
      </c>
      <c r="M66" s="149" t="s">
        <v>608</v>
      </c>
      <c r="N66" s="96" t="s">
        <v>609</v>
      </c>
      <c r="O66" s="95" t="s">
        <v>587</v>
      </c>
      <c r="P66" s="97" t="s">
        <v>588</v>
      </c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s="247" customFormat="1" ht="13.5" customHeight="1">
      <c r="A67" s="310">
        <v>1</v>
      </c>
      <c r="B67" s="358">
        <v>44620</v>
      </c>
      <c r="C67" s="337"/>
      <c r="D67" s="337" t="s">
        <v>869</v>
      </c>
      <c r="E67" s="310" t="s">
        <v>591</v>
      </c>
      <c r="F67" s="310">
        <v>1436</v>
      </c>
      <c r="G67" s="310">
        <v>1414</v>
      </c>
      <c r="H67" s="311">
        <v>1414</v>
      </c>
      <c r="I67" s="311" t="s">
        <v>875</v>
      </c>
      <c r="J67" s="322" t="s">
        <v>878</v>
      </c>
      <c r="K67" s="311">
        <f t="shared" ref="K67:K68" si="53">H67-F67</f>
        <v>-22</v>
      </c>
      <c r="L67" s="333">
        <f t="shared" ref="L67:L68" si="54">(H67*N67)*0.07%</f>
        <v>544.3900000000001</v>
      </c>
      <c r="M67" s="334">
        <f t="shared" ref="M67:M68" si="55">(K67*N67)-L67</f>
        <v>-12644.39</v>
      </c>
      <c r="N67" s="311">
        <v>550</v>
      </c>
      <c r="O67" s="335" t="s">
        <v>601</v>
      </c>
      <c r="P67" s="336">
        <v>44622</v>
      </c>
      <c r="Q67" s="249"/>
      <c r="R67" s="253" t="s">
        <v>590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316"/>
      <c r="AG67" s="313"/>
      <c r="AH67" s="249"/>
      <c r="AI67" s="249"/>
      <c r="AJ67" s="316"/>
      <c r="AK67" s="316"/>
      <c r="AL67" s="316"/>
    </row>
    <row r="68" spans="1:38" s="247" customFormat="1" ht="13.5" customHeight="1">
      <c r="A68" s="285">
        <v>2</v>
      </c>
      <c r="B68" s="357">
        <v>44620</v>
      </c>
      <c r="C68" s="355"/>
      <c r="D68" s="355" t="s">
        <v>874</v>
      </c>
      <c r="E68" s="285" t="s">
        <v>591</v>
      </c>
      <c r="F68" s="285">
        <v>2342.5</v>
      </c>
      <c r="G68" s="285">
        <v>2300</v>
      </c>
      <c r="H68" s="338">
        <v>2368</v>
      </c>
      <c r="I68" s="338" t="s">
        <v>876</v>
      </c>
      <c r="J68" s="350" t="s">
        <v>861</v>
      </c>
      <c r="K68" s="338">
        <f t="shared" si="53"/>
        <v>25.5</v>
      </c>
      <c r="L68" s="351">
        <f t="shared" si="54"/>
        <v>455.84000000000009</v>
      </c>
      <c r="M68" s="352">
        <f t="shared" si="55"/>
        <v>6556.66</v>
      </c>
      <c r="N68" s="338">
        <v>275</v>
      </c>
      <c r="O68" s="353" t="s">
        <v>589</v>
      </c>
      <c r="P68" s="354">
        <v>44257</v>
      </c>
      <c r="Q68" s="249"/>
      <c r="R68" s="253" t="s">
        <v>1009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316"/>
      <c r="AG68" s="313"/>
      <c r="AH68" s="249"/>
      <c r="AI68" s="249"/>
      <c r="AJ68" s="316"/>
      <c r="AK68" s="316"/>
      <c r="AL68" s="316"/>
    </row>
    <row r="69" spans="1:38" s="247" customFormat="1" ht="13.5" customHeight="1">
      <c r="A69" s="310">
        <v>3</v>
      </c>
      <c r="B69" s="398">
        <v>44622</v>
      </c>
      <c r="C69" s="337"/>
      <c r="D69" s="337" t="s">
        <v>868</v>
      </c>
      <c r="E69" s="310" t="s">
        <v>591</v>
      </c>
      <c r="F69" s="310">
        <v>661</v>
      </c>
      <c r="G69" s="310">
        <v>642</v>
      </c>
      <c r="H69" s="311">
        <v>644</v>
      </c>
      <c r="I69" s="311" t="s">
        <v>879</v>
      </c>
      <c r="J69" s="322" t="s">
        <v>911</v>
      </c>
      <c r="K69" s="311">
        <f t="shared" ref="K69" si="56">H69-F69</f>
        <v>-17</v>
      </c>
      <c r="L69" s="333">
        <f t="shared" ref="L69" si="57">(H69*N69)*0.07%</f>
        <v>338.1</v>
      </c>
      <c r="M69" s="334">
        <f t="shared" ref="M69" si="58">(K69*N69)-L69</f>
        <v>-13088.1</v>
      </c>
      <c r="N69" s="311">
        <v>750</v>
      </c>
      <c r="O69" s="335" t="s">
        <v>601</v>
      </c>
      <c r="P69" s="336">
        <v>44623</v>
      </c>
      <c r="Q69" s="249"/>
      <c r="R69" s="253" t="s">
        <v>1009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316"/>
      <c r="AG69" s="313"/>
      <c r="AH69" s="249"/>
      <c r="AI69" s="249"/>
      <c r="AJ69" s="316"/>
      <c r="AK69" s="316"/>
      <c r="AL69" s="316"/>
    </row>
    <row r="70" spans="1:38" s="247" customFormat="1" ht="13.5" customHeight="1">
      <c r="A70" s="285">
        <v>4</v>
      </c>
      <c r="B70" s="386">
        <v>44622</v>
      </c>
      <c r="C70" s="355"/>
      <c r="D70" s="355" t="s">
        <v>880</v>
      </c>
      <c r="E70" s="285" t="s">
        <v>591</v>
      </c>
      <c r="F70" s="285">
        <v>1702.5</v>
      </c>
      <c r="G70" s="285">
        <v>1662</v>
      </c>
      <c r="H70" s="338">
        <v>1730</v>
      </c>
      <c r="I70" s="338" t="s">
        <v>881</v>
      </c>
      <c r="J70" s="350" t="s">
        <v>910</v>
      </c>
      <c r="K70" s="338">
        <f t="shared" ref="K70:K73" si="59">H70-F70</f>
        <v>27.5</v>
      </c>
      <c r="L70" s="351">
        <f t="shared" ref="L70:L73" si="60">(H70*N70)*0.07%</f>
        <v>363.30000000000007</v>
      </c>
      <c r="M70" s="352">
        <f t="shared" ref="M70:M73" si="61">(K70*N70)-L70</f>
        <v>7886.7</v>
      </c>
      <c r="N70" s="338">
        <v>300</v>
      </c>
      <c r="O70" s="353" t="s">
        <v>589</v>
      </c>
      <c r="P70" s="354">
        <v>44258</v>
      </c>
      <c r="Q70" s="249"/>
      <c r="R70" s="253" t="s">
        <v>590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316"/>
      <c r="AG70" s="313"/>
      <c r="AH70" s="249"/>
      <c r="AI70" s="249"/>
      <c r="AJ70" s="316"/>
      <c r="AK70" s="316"/>
      <c r="AL70" s="316"/>
    </row>
    <row r="71" spans="1:38" s="247" customFormat="1" ht="13.5" customHeight="1">
      <c r="A71" s="285">
        <v>5</v>
      </c>
      <c r="B71" s="386">
        <v>44622</v>
      </c>
      <c r="C71" s="355"/>
      <c r="D71" s="355" t="s">
        <v>885</v>
      </c>
      <c r="E71" s="285" t="s">
        <v>591</v>
      </c>
      <c r="F71" s="285">
        <v>2342.5</v>
      </c>
      <c r="G71" s="285">
        <v>2305</v>
      </c>
      <c r="H71" s="338">
        <v>2387.5</v>
      </c>
      <c r="I71" s="338" t="s">
        <v>888</v>
      </c>
      <c r="J71" s="350" t="s">
        <v>912</v>
      </c>
      <c r="K71" s="338">
        <f t="shared" si="59"/>
        <v>45</v>
      </c>
      <c r="L71" s="351">
        <f t="shared" si="60"/>
        <v>626.71875000000011</v>
      </c>
      <c r="M71" s="352">
        <f t="shared" si="61"/>
        <v>16248.28125</v>
      </c>
      <c r="N71" s="338">
        <v>375</v>
      </c>
      <c r="O71" s="353" t="s">
        <v>589</v>
      </c>
      <c r="P71" s="354">
        <v>44258</v>
      </c>
      <c r="Q71" s="249"/>
      <c r="R71" s="253" t="s">
        <v>1009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316"/>
      <c r="AG71" s="313"/>
      <c r="AH71" s="249"/>
      <c r="AI71" s="249"/>
      <c r="AJ71" s="316"/>
      <c r="AK71" s="316"/>
      <c r="AL71" s="316"/>
    </row>
    <row r="72" spans="1:38" s="247" customFormat="1" ht="13.5" customHeight="1">
      <c r="A72" s="285">
        <v>6</v>
      </c>
      <c r="B72" s="386">
        <v>44622</v>
      </c>
      <c r="C72" s="355"/>
      <c r="D72" s="355" t="s">
        <v>886</v>
      </c>
      <c r="E72" s="285" t="s">
        <v>591</v>
      </c>
      <c r="F72" s="285">
        <v>280.5</v>
      </c>
      <c r="G72" s="285">
        <v>274</v>
      </c>
      <c r="H72" s="338">
        <v>285.5</v>
      </c>
      <c r="I72" s="338" t="s">
        <v>887</v>
      </c>
      <c r="J72" s="350" t="s">
        <v>913</v>
      </c>
      <c r="K72" s="338">
        <f t="shared" si="59"/>
        <v>5</v>
      </c>
      <c r="L72" s="351">
        <f t="shared" si="60"/>
        <v>339.74500000000006</v>
      </c>
      <c r="M72" s="352">
        <f t="shared" si="61"/>
        <v>8160.2550000000001</v>
      </c>
      <c r="N72" s="338">
        <v>1700</v>
      </c>
      <c r="O72" s="353" t="s">
        <v>589</v>
      </c>
      <c r="P72" s="354">
        <v>44258</v>
      </c>
      <c r="Q72" s="249"/>
      <c r="R72" s="253" t="s">
        <v>1009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316"/>
      <c r="AG72" s="313"/>
      <c r="AH72" s="249"/>
      <c r="AI72" s="249"/>
      <c r="AJ72" s="316"/>
      <c r="AK72" s="316"/>
      <c r="AL72" s="316"/>
    </row>
    <row r="73" spans="1:38" s="247" customFormat="1" ht="13.5" customHeight="1">
      <c r="A73" s="310">
        <v>7</v>
      </c>
      <c r="B73" s="398">
        <v>44623</v>
      </c>
      <c r="C73" s="337"/>
      <c r="D73" s="337" t="s">
        <v>904</v>
      </c>
      <c r="E73" s="310" t="s">
        <v>591</v>
      </c>
      <c r="F73" s="310">
        <v>2337.5</v>
      </c>
      <c r="G73" s="310">
        <v>2300</v>
      </c>
      <c r="H73" s="311">
        <v>2300</v>
      </c>
      <c r="I73" s="311" t="s">
        <v>888</v>
      </c>
      <c r="J73" s="322" t="s">
        <v>935</v>
      </c>
      <c r="K73" s="311">
        <f t="shared" si="59"/>
        <v>-37.5</v>
      </c>
      <c r="L73" s="333">
        <f t="shared" si="60"/>
        <v>603.75000000000011</v>
      </c>
      <c r="M73" s="334">
        <f t="shared" si="61"/>
        <v>-14666.25</v>
      </c>
      <c r="N73" s="311">
        <v>375</v>
      </c>
      <c r="O73" s="335" t="s">
        <v>601</v>
      </c>
      <c r="P73" s="336">
        <v>44624</v>
      </c>
      <c r="Q73" s="249"/>
      <c r="R73" s="253" t="s">
        <v>1009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316"/>
      <c r="AG73" s="313"/>
      <c r="AH73" s="249"/>
      <c r="AI73" s="249"/>
      <c r="AJ73" s="316"/>
      <c r="AK73" s="316"/>
      <c r="AL73" s="316"/>
    </row>
    <row r="74" spans="1:38" s="247" customFormat="1" ht="13.5" customHeight="1">
      <c r="A74" s="285">
        <v>8</v>
      </c>
      <c r="B74" s="386">
        <v>44623</v>
      </c>
      <c r="C74" s="355"/>
      <c r="D74" s="355" t="s">
        <v>886</v>
      </c>
      <c r="E74" s="285" t="s">
        <v>591</v>
      </c>
      <c r="F74" s="285">
        <v>276.5</v>
      </c>
      <c r="G74" s="285">
        <v>269</v>
      </c>
      <c r="H74" s="338">
        <v>281.5</v>
      </c>
      <c r="I74" s="338" t="s">
        <v>908</v>
      </c>
      <c r="J74" s="350" t="s">
        <v>913</v>
      </c>
      <c r="K74" s="338">
        <f t="shared" ref="K74" si="62">H74-F74</f>
        <v>5</v>
      </c>
      <c r="L74" s="351">
        <f t="shared" ref="L74" si="63">(H74*N74)*0.07%</f>
        <v>334.98500000000007</v>
      </c>
      <c r="M74" s="352">
        <f t="shared" ref="M74" si="64">(K74*N74)-L74</f>
        <v>8165.0150000000003</v>
      </c>
      <c r="N74" s="338">
        <v>1700</v>
      </c>
      <c r="O74" s="353" t="s">
        <v>589</v>
      </c>
      <c r="P74" s="354">
        <v>44259</v>
      </c>
      <c r="Q74" s="249"/>
      <c r="R74" s="253" t="s">
        <v>1009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316"/>
      <c r="AG74" s="313"/>
      <c r="AH74" s="249"/>
      <c r="AI74" s="249"/>
      <c r="AJ74" s="316"/>
      <c r="AK74" s="316"/>
      <c r="AL74" s="316"/>
    </row>
    <row r="75" spans="1:38" s="247" customFormat="1" ht="13.5" customHeight="1">
      <c r="A75" s="285">
        <v>9</v>
      </c>
      <c r="B75" s="386">
        <v>44259</v>
      </c>
      <c r="C75" s="355"/>
      <c r="D75" s="355" t="s">
        <v>919</v>
      </c>
      <c r="E75" s="285" t="s">
        <v>591</v>
      </c>
      <c r="F75" s="285">
        <v>459.5</v>
      </c>
      <c r="G75" s="285">
        <v>451</v>
      </c>
      <c r="H75" s="338">
        <v>465.5</v>
      </c>
      <c r="I75" s="338" t="s">
        <v>920</v>
      </c>
      <c r="J75" s="350" t="s">
        <v>909</v>
      </c>
      <c r="K75" s="338">
        <f t="shared" ref="K75" si="65">H75-F75</f>
        <v>6</v>
      </c>
      <c r="L75" s="351">
        <f t="shared" ref="L75" si="66">(H75*N75)*0.07%</f>
        <v>488.77500000000009</v>
      </c>
      <c r="M75" s="352">
        <f t="shared" ref="M75" si="67">(K75*N75)-L75</f>
        <v>8511.2250000000004</v>
      </c>
      <c r="N75" s="338">
        <v>1500</v>
      </c>
      <c r="O75" s="353" t="s">
        <v>589</v>
      </c>
      <c r="P75" s="354">
        <v>44259</v>
      </c>
      <c r="Q75" s="249"/>
      <c r="R75" s="253" t="s">
        <v>590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316"/>
      <c r="AG75" s="313"/>
      <c r="AH75" s="249"/>
      <c r="AI75" s="249"/>
      <c r="AJ75" s="316"/>
      <c r="AK75" s="316"/>
      <c r="AL75" s="316"/>
    </row>
    <row r="76" spans="1:38" s="247" customFormat="1" ht="13.5" customHeight="1">
      <c r="A76" s="285">
        <v>10</v>
      </c>
      <c r="B76" s="386">
        <v>44259</v>
      </c>
      <c r="C76" s="355"/>
      <c r="D76" s="355" t="s">
        <v>921</v>
      </c>
      <c r="E76" s="285" t="s">
        <v>591</v>
      </c>
      <c r="F76" s="285">
        <v>3105</v>
      </c>
      <c r="G76" s="285">
        <v>3030</v>
      </c>
      <c r="H76" s="338">
        <v>3165</v>
      </c>
      <c r="I76" s="338" t="s">
        <v>922</v>
      </c>
      <c r="J76" s="350" t="s">
        <v>798</v>
      </c>
      <c r="K76" s="338">
        <f t="shared" ref="K76:K79" si="68">H76-F76</f>
        <v>60</v>
      </c>
      <c r="L76" s="351">
        <f t="shared" ref="L76:L79" si="69">(H76*N76)*0.07%</f>
        <v>387.71250000000003</v>
      </c>
      <c r="M76" s="352">
        <f t="shared" ref="M76:M79" si="70">(K76*N76)-L76</f>
        <v>10112.2875</v>
      </c>
      <c r="N76" s="338">
        <v>175</v>
      </c>
      <c r="O76" s="353" t="s">
        <v>589</v>
      </c>
      <c r="P76" s="354">
        <v>44259</v>
      </c>
      <c r="Q76" s="249"/>
      <c r="R76" s="253" t="s">
        <v>1009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316"/>
      <c r="AG76" s="313"/>
      <c r="AH76" s="249"/>
      <c r="AI76" s="249"/>
      <c r="AJ76" s="316"/>
      <c r="AK76" s="316"/>
      <c r="AL76" s="316"/>
    </row>
    <row r="77" spans="1:38" s="247" customFormat="1" ht="13.5" customHeight="1">
      <c r="A77" s="285">
        <v>11</v>
      </c>
      <c r="B77" s="386">
        <v>44259</v>
      </c>
      <c r="C77" s="355"/>
      <c r="D77" s="355" t="s">
        <v>880</v>
      </c>
      <c r="E77" s="285" t="s">
        <v>591</v>
      </c>
      <c r="F77" s="285">
        <v>1698</v>
      </c>
      <c r="G77" s="285">
        <v>1658</v>
      </c>
      <c r="H77" s="338">
        <v>1731</v>
      </c>
      <c r="I77" s="338" t="s">
        <v>881</v>
      </c>
      <c r="J77" s="350" t="s">
        <v>936</v>
      </c>
      <c r="K77" s="338">
        <f t="shared" si="68"/>
        <v>33</v>
      </c>
      <c r="L77" s="351">
        <f t="shared" si="69"/>
        <v>363.51000000000005</v>
      </c>
      <c r="M77" s="352">
        <f t="shared" si="70"/>
        <v>9536.49</v>
      </c>
      <c r="N77" s="338">
        <v>300</v>
      </c>
      <c r="O77" s="353" t="s">
        <v>589</v>
      </c>
      <c r="P77" s="354">
        <v>44259</v>
      </c>
      <c r="Q77" s="249"/>
      <c r="R77" s="253" t="s">
        <v>590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316"/>
      <c r="AG77" s="313"/>
      <c r="AH77" s="249"/>
      <c r="AI77" s="249"/>
      <c r="AJ77" s="316"/>
      <c r="AK77" s="316"/>
      <c r="AL77" s="316"/>
    </row>
    <row r="78" spans="1:38" s="247" customFormat="1" ht="13.5" customHeight="1">
      <c r="A78" s="285">
        <v>12</v>
      </c>
      <c r="B78" s="386">
        <v>44259</v>
      </c>
      <c r="C78" s="355"/>
      <c r="D78" s="355" t="s">
        <v>923</v>
      </c>
      <c r="E78" s="285" t="s">
        <v>591</v>
      </c>
      <c r="F78" s="285">
        <v>1422.5</v>
      </c>
      <c r="G78" s="285">
        <v>1400</v>
      </c>
      <c r="H78" s="338">
        <v>1437</v>
      </c>
      <c r="I78" s="338" t="s">
        <v>924</v>
      </c>
      <c r="J78" s="350" t="s">
        <v>937</v>
      </c>
      <c r="K78" s="338">
        <f t="shared" si="68"/>
        <v>14.5</v>
      </c>
      <c r="L78" s="351">
        <f t="shared" si="69"/>
        <v>653.83500000000015</v>
      </c>
      <c r="M78" s="352">
        <f t="shared" si="70"/>
        <v>8771.1649999999991</v>
      </c>
      <c r="N78" s="338">
        <v>650</v>
      </c>
      <c r="O78" s="353" t="s">
        <v>589</v>
      </c>
      <c r="P78" s="354">
        <v>44259</v>
      </c>
      <c r="Q78" s="249"/>
      <c r="R78" s="253" t="s">
        <v>1009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316"/>
      <c r="AG78" s="313"/>
      <c r="AH78" s="249"/>
      <c r="AI78" s="249"/>
      <c r="AJ78" s="316"/>
      <c r="AK78" s="316"/>
      <c r="AL78" s="316"/>
    </row>
    <row r="79" spans="1:38" s="247" customFormat="1" ht="13.5" customHeight="1">
      <c r="A79" s="310">
        <v>13</v>
      </c>
      <c r="B79" s="398">
        <v>44259</v>
      </c>
      <c r="C79" s="337"/>
      <c r="D79" s="337" t="s">
        <v>874</v>
      </c>
      <c r="E79" s="310" t="s">
        <v>591</v>
      </c>
      <c r="F79" s="310">
        <v>2322</v>
      </c>
      <c r="G79" s="310">
        <v>2275</v>
      </c>
      <c r="H79" s="311">
        <v>2275</v>
      </c>
      <c r="I79" s="311" t="s">
        <v>934</v>
      </c>
      <c r="J79" s="322" t="s">
        <v>948</v>
      </c>
      <c r="K79" s="311">
        <f t="shared" si="68"/>
        <v>-47</v>
      </c>
      <c r="L79" s="333">
        <f t="shared" si="69"/>
        <v>437.93750000000006</v>
      </c>
      <c r="M79" s="334">
        <f t="shared" si="70"/>
        <v>-13362.9375</v>
      </c>
      <c r="N79" s="311">
        <v>275</v>
      </c>
      <c r="O79" s="335" t="s">
        <v>601</v>
      </c>
      <c r="P79" s="336">
        <v>44627</v>
      </c>
      <c r="Q79" s="249"/>
      <c r="R79" s="253" t="s">
        <v>1009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316"/>
      <c r="AG79" s="313"/>
      <c r="AH79" s="249"/>
      <c r="AI79" s="249"/>
      <c r="AJ79" s="316"/>
      <c r="AK79" s="316"/>
      <c r="AL79" s="316"/>
    </row>
    <row r="80" spans="1:38" s="247" customFormat="1" ht="13.5" customHeight="1">
      <c r="A80" s="397">
        <v>14</v>
      </c>
      <c r="B80" s="386">
        <v>44627</v>
      </c>
      <c r="C80" s="355"/>
      <c r="D80" s="355" t="s">
        <v>944</v>
      </c>
      <c r="E80" s="285" t="s">
        <v>591</v>
      </c>
      <c r="F80" s="285">
        <v>1137</v>
      </c>
      <c r="G80" s="285">
        <v>1120</v>
      </c>
      <c r="H80" s="338">
        <v>1151</v>
      </c>
      <c r="I80" s="338" t="s">
        <v>945</v>
      </c>
      <c r="J80" s="350" t="s">
        <v>946</v>
      </c>
      <c r="K80" s="338">
        <f t="shared" ref="K80:K83" si="71">H80-F80</f>
        <v>14</v>
      </c>
      <c r="L80" s="351">
        <f t="shared" ref="L80:L83" si="72">(H80*N80)*0.07%</f>
        <v>563.99000000000012</v>
      </c>
      <c r="M80" s="352">
        <f t="shared" ref="M80:M83" si="73">(K80*N80)-L80</f>
        <v>9236.01</v>
      </c>
      <c r="N80" s="338">
        <v>700</v>
      </c>
      <c r="O80" s="353" t="s">
        <v>589</v>
      </c>
      <c r="P80" s="354">
        <v>44262</v>
      </c>
      <c r="Q80" s="249"/>
      <c r="R80" s="253" t="s">
        <v>1009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316"/>
      <c r="AG80" s="313"/>
      <c r="AH80" s="249"/>
      <c r="AI80" s="249"/>
      <c r="AJ80" s="316"/>
      <c r="AK80" s="316"/>
      <c r="AL80" s="316"/>
    </row>
    <row r="81" spans="1:38" s="247" customFormat="1" ht="13.5" customHeight="1">
      <c r="A81" s="310">
        <v>15</v>
      </c>
      <c r="B81" s="398">
        <v>44627</v>
      </c>
      <c r="C81" s="337"/>
      <c r="D81" s="337" t="s">
        <v>959</v>
      </c>
      <c r="E81" s="310" t="s">
        <v>591</v>
      </c>
      <c r="F81" s="310">
        <v>173</v>
      </c>
      <c r="G81" s="310">
        <v>167.5</v>
      </c>
      <c r="H81" s="311">
        <v>167.5</v>
      </c>
      <c r="I81" s="311" t="s">
        <v>947</v>
      </c>
      <c r="J81" s="322" t="s">
        <v>963</v>
      </c>
      <c r="K81" s="311">
        <f t="shared" si="71"/>
        <v>-5.5</v>
      </c>
      <c r="L81" s="333">
        <f t="shared" si="72"/>
        <v>293.12500000000006</v>
      </c>
      <c r="M81" s="334">
        <f t="shared" si="73"/>
        <v>-14043.125</v>
      </c>
      <c r="N81" s="311">
        <v>2500</v>
      </c>
      <c r="O81" s="335" t="s">
        <v>601</v>
      </c>
      <c r="P81" s="336">
        <v>44627</v>
      </c>
      <c r="Q81" s="249"/>
      <c r="R81" s="253" t="s">
        <v>590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316"/>
      <c r="AG81" s="313"/>
      <c r="AH81" s="249"/>
      <c r="AI81" s="249"/>
      <c r="AJ81" s="316"/>
      <c r="AK81" s="316"/>
      <c r="AL81" s="316"/>
    </row>
    <row r="82" spans="1:38" s="247" customFormat="1" ht="13.5" customHeight="1">
      <c r="A82" s="285">
        <v>16</v>
      </c>
      <c r="B82" s="386">
        <v>44627</v>
      </c>
      <c r="C82" s="355"/>
      <c r="D82" s="355" t="s">
        <v>886</v>
      </c>
      <c r="E82" s="285" t="s">
        <v>591</v>
      </c>
      <c r="F82" s="285">
        <v>270.5</v>
      </c>
      <c r="G82" s="285">
        <v>263</v>
      </c>
      <c r="H82" s="338">
        <v>275.5</v>
      </c>
      <c r="I82" s="338" t="s">
        <v>657</v>
      </c>
      <c r="J82" s="350" t="s">
        <v>913</v>
      </c>
      <c r="K82" s="338">
        <f t="shared" si="71"/>
        <v>5</v>
      </c>
      <c r="L82" s="351">
        <f t="shared" si="72"/>
        <v>327.84500000000003</v>
      </c>
      <c r="M82" s="352">
        <f t="shared" si="73"/>
        <v>8172.1549999999997</v>
      </c>
      <c r="N82" s="338">
        <v>1700</v>
      </c>
      <c r="O82" s="353" t="s">
        <v>589</v>
      </c>
      <c r="P82" s="354">
        <v>44262</v>
      </c>
      <c r="Q82" s="249"/>
      <c r="R82" s="253" t="s">
        <v>1009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316"/>
      <c r="AG82" s="313"/>
      <c r="AH82" s="249"/>
      <c r="AI82" s="249"/>
      <c r="AJ82" s="316"/>
      <c r="AK82" s="316"/>
      <c r="AL82" s="316"/>
    </row>
    <row r="83" spans="1:38" s="247" customFormat="1" ht="13.5" customHeight="1">
      <c r="A83" s="285">
        <v>17</v>
      </c>
      <c r="B83" s="386">
        <v>44628</v>
      </c>
      <c r="C83" s="355"/>
      <c r="D83" s="355" t="s">
        <v>958</v>
      </c>
      <c r="E83" s="285" t="s">
        <v>591</v>
      </c>
      <c r="F83" s="285">
        <v>1399</v>
      </c>
      <c r="G83" s="285">
        <v>1362</v>
      </c>
      <c r="H83" s="338">
        <v>1424</v>
      </c>
      <c r="I83" s="338" t="s">
        <v>960</v>
      </c>
      <c r="J83" s="350" t="s">
        <v>610</v>
      </c>
      <c r="K83" s="338">
        <f t="shared" si="71"/>
        <v>25</v>
      </c>
      <c r="L83" s="351">
        <f t="shared" si="72"/>
        <v>1495.2000000000003</v>
      </c>
      <c r="M83" s="352">
        <f t="shared" si="73"/>
        <v>36004.800000000003</v>
      </c>
      <c r="N83" s="338">
        <v>1500</v>
      </c>
      <c r="O83" s="353" t="s">
        <v>589</v>
      </c>
      <c r="P83" s="354">
        <v>44264</v>
      </c>
      <c r="Q83" s="249"/>
      <c r="R83" s="253" t="s">
        <v>1009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316"/>
      <c r="AG83" s="313"/>
      <c r="AH83" s="249"/>
      <c r="AI83" s="249"/>
      <c r="AJ83" s="316"/>
      <c r="AK83" s="316"/>
      <c r="AL83" s="316"/>
    </row>
    <row r="84" spans="1:38" s="247" customFormat="1" ht="13.5" customHeight="1">
      <c r="A84" s="310">
        <v>18</v>
      </c>
      <c r="B84" s="398">
        <v>44628</v>
      </c>
      <c r="C84" s="337"/>
      <c r="D84" s="337" t="s">
        <v>961</v>
      </c>
      <c r="E84" s="310" t="s">
        <v>591</v>
      </c>
      <c r="F84" s="310">
        <v>2110</v>
      </c>
      <c r="G84" s="310">
        <v>2065</v>
      </c>
      <c r="H84" s="311">
        <v>2065</v>
      </c>
      <c r="I84" s="311" t="s">
        <v>962</v>
      </c>
      <c r="J84" s="322" t="s">
        <v>931</v>
      </c>
      <c r="K84" s="311">
        <f t="shared" ref="K84:K85" si="74">H84-F84</f>
        <v>-45</v>
      </c>
      <c r="L84" s="333">
        <f t="shared" ref="L84:L85" si="75">(H84*N84)*0.07%</f>
        <v>433.65000000000009</v>
      </c>
      <c r="M84" s="334">
        <f t="shared" ref="M84:M85" si="76">(K84*N84)-L84</f>
        <v>-13933.65</v>
      </c>
      <c r="N84" s="311">
        <v>300</v>
      </c>
      <c r="O84" s="335" t="s">
        <v>601</v>
      </c>
      <c r="P84" s="336">
        <v>44628</v>
      </c>
      <c r="Q84" s="249"/>
      <c r="R84" s="253" t="s">
        <v>590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316"/>
      <c r="AG84" s="313"/>
      <c r="AH84" s="249"/>
      <c r="AI84" s="249"/>
      <c r="AJ84" s="316"/>
      <c r="AK84" s="316"/>
      <c r="AL84" s="316"/>
    </row>
    <row r="85" spans="1:38" s="247" customFormat="1" ht="13.5" customHeight="1">
      <c r="A85" s="285">
        <v>19</v>
      </c>
      <c r="B85" s="386">
        <v>44628</v>
      </c>
      <c r="C85" s="355"/>
      <c r="D85" s="355" t="s">
        <v>968</v>
      </c>
      <c r="E85" s="285" t="s">
        <v>591</v>
      </c>
      <c r="F85" s="285">
        <v>273.5</v>
      </c>
      <c r="G85" s="285">
        <v>265</v>
      </c>
      <c r="H85" s="338">
        <v>279.5</v>
      </c>
      <c r="I85" s="338" t="s">
        <v>969</v>
      </c>
      <c r="J85" s="350" t="s">
        <v>909</v>
      </c>
      <c r="K85" s="338">
        <f t="shared" si="74"/>
        <v>6</v>
      </c>
      <c r="L85" s="351">
        <f t="shared" si="75"/>
        <v>293.47500000000002</v>
      </c>
      <c r="M85" s="352">
        <f t="shared" si="76"/>
        <v>8706.5249999999996</v>
      </c>
      <c r="N85" s="338">
        <v>1500</v>
      </c>
      <c r="O85" s="353" t="s">
        <v>589</v>
      </c>
      <c r="P85" s="354">
        <v>44264</v>
      </c>
      <c r="Q85" s="249"/>
      <c r="R85" s="253" t="s">
        <v>590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316"/>
      <c r="AG85" s="313"/>
      <c r="AH85" s="249"/>
      <c r="AI85" s="249"/>
      <c r="AJ85" s="316"/>
      <c r="AK85" s="316"/>
      <c r="AL85" s="316"/>
    </row>
    <row r="86" spans="1:38" s="247" customFormat="1" ht="13.5" customHeight="1">
      <c r="A86" s="285">
        <v>20</v>
      </c>
      <c r="B86" s="386">
        <v>44628</v>
      </c>
      <c r="C86" s="355"/>
      <c r="D86" s="355" t="s">
        <v>886</v>
      </c>
      <c r="E86" s="285" t="s">
        <v>591</v>
      </c>
      <c r="F86" s="285">
        <v>263</v>
      </c>
      <c r="G86" s="285">
        <v>255</v>
      </c>
      <c r="H86" s="338">
        <v>268.5</v>
      </c>
      <c r="I86" s="338" t="s">
        <v>971</v>
      </c>
      <c r="J86" s="350" t="s">
        <v>976</v>
      </c>
      <c r="K86" s="338">
        <f t="shared" ref="K86:K88" si="77">H86-F86</f>
        <v>5.5</v>
      </c>
      <c r="L86" s="351">
        <f t="shared" ref="L86:L88" si="78">(H86*N86)*0.07%</f>
        <v>319.51500000000004</v>
      </c>
      <c r="M86" s="352">
        <f t="shared" ref="M86:M88" si="79">(K86*N86)-L86</f>
        <v>9030.4850000000006</v>
      </c>
      <c r="N86" s="338">
        <v>1700</v>
      </c>
      <c r="O86" s="353" t="s">
        <v>589</v>
      </c>
      <c r="P86" s="354">
        <v>44263</v>
      </c>
      <c r="Q86" s="249"/>
      <c r="R86" s="253" t="s">
        <v>1009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316"/>
      <c r="AG86" s="313"/>
      <c r="AH86" s="249"/>
      <c r="AI86" s="249"/>
      <c r="AJ86" s="316"/>
      <c r="AK86" s="316"/>
      <c r="AL86" s="316"/>
    </row>
    <row r="87" spans="1:38" s="247" customFormat="1" ht="13.5" customHeight="1">
      <c r="A87" s="285">
        <v>21</v>
      </c>
      <c r="B87" s="386">
        <v>44628</v>
      </c>
      <c r="C87" s="355"/>
      <c r="D87" s="355" t="s">
        <v>972</v>
      </c>
      <c r="E87" s="285" t="s">
        <v>591</v>
      </c>
      <c r="F87" s="285">
        <v>695</v>
      </c>
      <c r="G87" s="285">
        <v>675</v>
      </c>
      <c r="H87" s="338">
        <v>709</v>
      </c>
      <c r="I87" s="338" t="s">
        <v>973</v>
      </c>
      <c r="J87" s="350" t="s">
        <v>946</v>
      </c>
      <c r="K87" s="338">
        <f t="shared" si="77"/>
        <v>14</v>
      </c>
      <c r="L87" s="351">
        <f t="shared" si="78"/>
        <v>372.22500000000008</v>
      </c>
      <c r="M87" s="352">
        <f t="shared" si="79"/>
        <v>10127.775</v>
      </c>
      <c r="N87" s="338">
        <v>750</v>
      </c>
      <c r="O87" s="353" t="s">
        <v>589</v>
      </c>
      <c r="P87" s="354">
        <v>44264</v>
      </c>
      <c r="Q87" s="249"/>
      <c r="R87" s="253" t="s">
        <v>590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316"/>
      <c r="AG87" s="313"/>
      <c r="AH87" s="249"/>
      <c r="AI87" s="249"/>
      <c r="AJ87" s="316"/>
      <c r="AK87" s="316"/>
      <c r="AL87" s="316"/>
    </row>
    <row r="88" spans="1:38" s="247" customFormat="1" ht="13.5" customHeight="1">
      <c r="A88" s="285">
        <v>22</v>
      </c>
      <c r="B88" s="386">
        <v>44628</v>
      </c>
      <c r="C88" s="355"/>
      <c r="D88" s="355" t="s">
        <v>921</v>
      </c>
      <c r="E88" s="285" t="s">
        <v>591</v>
      </c>
      <c r="F88" s="285">
        <v>3195</v>
      </c>
      <c r="G88" s="285">
        <v>3120</v>
      </c>
      <c r="H88" s="338">
        <v>3250</v>
      </c>
      <c r="I88" s="338" t="s">
        <v>974</v>
      </c>
      <c r="J88" s="350" t="s">
        <v>728</v>
      </c>
      <c r="K88" s="338">
        <f t="shared" si="77"/>
        <v>55</v>
      </c>
      <c r="L88" s="351">
        <f t="shared" si="78"/>
        <v>398.12500000000006</v>
      </c>
      <c r="M88" s="352">
        <f t="shared" si="79"/>
        <v>9226.875</v>
      </c>
      <c r="N88" s="338">
        <v>175</v>
      </c>
      <c r="O88" s="353" t="s">
        <v>589</v>
      </c>
      <c r="P88" s="354">
        <v>44264</v>
      </c>
      <c r="Q88" s="249"/>
      <c r="R88" s="253" t="s">
        <v>1009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316"/>
      <c r="AG88" s="313"/>
      <c r="AH88" s="249"/>
      <c r="AI88" s="249"/>
      <c r="AJ88" s="316"/>
      <c r="AK88" s="316"/>
      <c r="AL88" s="316"/>
    </row>
    <row r="89" spans="1:38" s="247" customFormat="1" ht="13.5" customHeight="1">
      <c r="A89" s="285">
        <v>23</v>
      </c>
      <c r="B89" s="386">
        <v>44628</v>
      </c>
      <c r="C89" s="355"/>
      <c r="D89" s="355" t="s">
        <v>975</v>
      </c>
      <c r="E89" s="285" t="s">
        <v>591</v>
      </c>
      <c r="F89" s="285">
        <v>1068</v>
      </c>
      <c r="G89" s="285">
        <v>1050</v>
      </c>
      <c r="H89" s="338">
        <v>1092</v>
      </c>
      <c r="I89" s="338" t="s">
        <v>979</v>
      </c>
      <c r="J89" s="350" t="s">
        <v>978</v>
      </c>
      <c r="K89" s="338">
        <f t="shared" ref="K89" si="80">H89-F89</f>
        <v>24</v>
      </c>
      <c r="L89" s="351">
        <f t="shared" ref="L89" si="81">(H89*N89)*0.07%</f>
        <v>554.19000000000005</v>
      </c>
      <c r="M89" s="352">
        <f t="shared" ref="M89" si="82">(K89*N89)-L89</f>
        <v>16845.810000000001</v>
      </c>
      <c r="N89" s="338">
        <v>725</v>
      </c>
      <c r="O89" s="353" t="s">
        <v>589</v>
      </c>
      <c r="P89" s="354">
        <v>44264</v>
      </c>
      <c r="Q89" s="249"/>
      <c r="R89" s="253" t="s">
        <v>1009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316"/>
      <c r="AG89" s="313"/>
      <c r="AH89" s="249"/>
      <c r="AI89" s="249"/>
      <c r="AJ89" s="316"/>
      <c r="AK89" s="316"/>
      <c r="AL89" s="316"/>
    </row>
    <row r="90" spans="1:38" s="247" customFormat="1" ht="13.5" customHeight="1">
      <c r="A90" s="285">
        <v>24</v>
      </c>
      <c r="B90" s="386">
        <v>44629</v>
      </c>
      <c r="C90" s="355"/>
      <c r="D90" s="355" t="s">
        <v>886</v>
      </c>
      <c r="E90" s="285" t="s">
        <v>591</v>
      </c>
      <c r="F90" s="285">
        <v>264.5</v>
      </c>
      <c r="G90" s="285">
        <v>257</v>
      </c>
      <c r="H90" s="338">
        <v>270</v>
      </c>
      <c r="I90" s="338" t="s">
        <v>988</v>
      </c>
      <c r="J90" s="350" t="s">
        <v>976</v>
      </c>
      <c r="K90" s="338">
        <f t="shared" ref="K90:K92" si="83">H90-F90</f>
        <v>5.5</v>
      </c>
      <c r="L90" s="351">
        <f t="shared" ref="L90:L92" si="84">(H90*N90)*0.07%</f>
        <v>321.30000000000007</v>
      </c>
      <c r="M90" s="352">
        <f t="shared" ref="M90:M92" si="85">(K90*N90)-L90</f>
        <v>9028.7000000000007</v>
      </c>
      <c r="N90" s="338">
        <v>1700</v>
      </c>
      <c r="O90" s="353" t="s">
        <v>589</v>
      </c>
      <c r="P90" s="354">
        <v>44264</v>
      </c>
      <c r="Q90" s="249"/>
      <c r="R90" s="253" t="s">
        <v>1009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316"/>
      <c r="AG90" s="313"/>
      <c r="AH90" s="249"/>
      <c r="AI90" s="249"/>
      <c r="AJ90" s="316"/>
      <c r="AK90" s="316"/>
      <c r="AL90" s="316"/>
    </row>
    <row r="91" spans="1:38" s="247" customFormat="1" ht="13.5" customHeight="1">
      <c r="A91" s="310">
        <v>25</v>
      </c>
      <c r="B91" s="398">
        <v>44629</v>
      </c>
      <c r="C91" s="337"/>
      <c r="D91" s="337" t="s">
        <v>989</v>
      </c>
      <c r="E91" s="310" t="s">
        <v>591</v>
      </c>
      <c r="F91" s="310">
        <v>4700</v>
      </c>
      <c r="G91" s="310">
        <v>4570</v>
      </c>
      <c r="H91" s="311">
        <v>4615</v>
      </c>
      <c r="I91" s="311" t="s">
        <v>990</v>
      </c>
      <c r="J91" s="322" t="s">
        <v>993</v>
      </c>
      <c r="K91" s="311">
        <f t="shared" si="83"/>
        <v>-85</v>
      </c>
      <c r="L91" s="333">
        <f t="shared" si="84"/>
        <v>323.05000000000007</v>
      </c>
      <c r="M91" s="334">
        <f t="shared" si="85"/>
        <v>-8823.0499999999993</v>
      </c>
      <c r="N91" s="311">
        <v>100</v>
      </c>
      <c r="O91" s="335" t="s">
        <v>601</v>
      </c>
      <c r="P91" s="336">
        <v>44264</v>
      </c>
      <c r="Q91" s="249"/>
      <c r="R91" s="253" t="s">
        <v>1009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316"/>
      <c r="AG91" s="313"/>
      <c r="AH91" s="249"/>
      <c r="AI91" s="249"/>
      <c r="AJ91" s="316"/>
      <c r="AK91" s="316"/>
      <c r="AL91" s="316"/>
    </row>
    <row r="92" spans="1:38" s="247" customFormat="1" ht="13.5" customHeight="1">
      <c r="A92" s="285">
        <v>26</v>
      </c>
      <c r="B92" s="386">
        <v>44630</v>
      </c>
      <c r="C92" s="355"/>
      <c r="D92" s="355" t="s">
        <v>994</v>
      </c>
      <c r="E92" s="285" t="s">
        <v>591</v>
      </c>
      <c r="F92" s="285">
        <v>1186.5</v>
      </c>
      <c r="G92" s="285">
        <v>1168</v>
      </c>
      <c r="H92" s="338">
        <v>1200.5</v>
      </c>
      <c r="I92" s="338">
        <v>1220</v>
      </c>
      <c r="J92" s="350" t="s">
        <v>946</v>
      </c>
      <c r="K92" s="338">
        <f t="shared" si="83"/>
        <v>14</v>
      </c>
      <c r="L92" s="351">
        <f t="shared" si="84"/>
        <v>588.24500000000012</v>
      </c>
      <c r="M92" s="352">
        <f t="shared" si="85"/>
        <v>9211.7549999999992</v>
      </c>
      <c r="N92" s="338">
        <v>700</v>
      </c>
      <c r="O92" s="353" t="s">
        <v>589</v>
      </c>
      <c r="P92" s="354">
        <v>44266</v>
      </c>
      <c r="Q92" s="249"/>
      <c r="R92" s="253" t="s">
        <v>1009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316"/>
      <c r="AG92" s="313"/>
      <c r="AH92" s="249"/>
      <c r="AI92" s="249"/>
      <c r="AJ92" s="316"/>
      <c r="AK92" s="316"/>
      <c r="AL92" s="316"/>
    </row>
    <row r="93" spans="1:38" s="247" customFormat="1" ht="13.5" customHeight="1">
      <c r="A93" s="285">
        <v>27</v>
      </c>
      <c r="B93" s="386">
        <v>44630</v>
      </c>
      <c r="C93" s="355"/>
      <c r="D93" s="355" t="s">
        <v>999</v>
      </c>
      <c r="E93" s="285" t="s">
        <v>591</v>
      </c>
      <c r="F93" s="285">
        <v>123.75</v>
      </c>
      <c r="G93" s="285">
        <v>120</v>
      </c>
      <c r="H93" s="338">
        <v>126.5</v>
      </c>
      <c r="I93" s="338" t="s">
        <v>1000</v>
      </c>
      <c r="J93" s="350" t="s">
        <v>1016</v>
      </c>
      <c r="K93" s="338">
        <f t="shared" ref="K93:K94" si="86">H93-F93</f>
        <v>2.75</v>
      </c>
      <c r="L93" s="351">
        <f t="shared" ref="L93:L94" si="87">(H93*N93)*0.07%</f>
        <v>380.76500000000004</v>
      </c>
      <c r="M93" s="352">
        <f t="shared" ref="M93:M94" si="88">(K93*N93)-L93</f>
        <v>11444.235000000001</v>
      </c>
      <c r="N93" s="338">
        <v>4300</v>
      </c>
      <c r="O93" s="353" t="s">
        <v>589</v>
      </c>
      <c r="P93" s="354">
        <v>44266</v>
      </c>
      <c r="Q93" s="249"/>
      <c r="R93" s="253" t="s">
        <v>1009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316"/>
      <c r="AG93" s="313"/>
      <c r="AH93" s="249"/>
      <c r="AI93" s="249"/>
      <c r="AJ93" s="316"/>
      <c r="AK93" s="316"/>
      <c r="AL93" s="316"/>
    </row>
    <row r="94" spans="1:38" s="247" customFormat="1" ht="13.5" customHeight="1">
      <c r="A94" s="285">
        <v>28</v>
      </c>
      <c r="B94" s="386">
        <v>44630</v>
      </c>
      <c r="C94" s="355"/>
      <c r="D94" s="355" t="s">
        <v>968</v>
      </c>
      <c r="E94" s="285" t="s">
        <v>591</v>
      </c>
      <c r="F94" s="285">
        <v>287.5</v>
      </c>
      <c r="G94" s="285">
        <v>278.5</v>
      </c>
      <c r="H94" s="338">
        <v>293.5</v>
      </c>
      <c r="I94" s="338" t="s">
        <v>928</v>
      </c>
      <c r="J94" s="350" t="s">
        <v>909</v>
      </c>
      <c r="K94" s="338">
        <f t="shared" si="86"/>
        <v>6</v>
      </c>
      <c r="L94" s="351">
        <f t="shared" si="87"/>
        <v>308.17500000000007</v>
      </c>
      <c r="M94" s="352">
        <f t="shared" si="88"/>
        <v>8691.8250000000007</v>
      </c>
      <c r="N94" s="338">
        <v>1500</v>
      </c>
      <c r="O94" s="353" t="s">
        <v>589</v>
      </c>
      <c r="P94" s="386">
        <v>44635</v>
      </c>
      <c r="Q94" s="249"/>
      <c r="R94" s="253" t="s">
        <v>590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316"/>
      <c r="AG94" s="313"/>
      <c r="AH94" s="249"/>
      <c r="AI94" s="249"/>
      <c r="AJ94" s="316"/>
      <c r="AK94" s="316"/>
      <c r="AL94" s="316"/>
    </row>
    <row r="95" spans="1:38" s="247" customFormat="1" ht="13.5" customHeight="1">
      <c r="A95" s="285">
        <v>29</v>
      </c>
      <c r="B95" s="386">
        <v>44630</v>
      </c>
      <c r="C95" s="355"/>
      <c r="D95" s="355" t="s">
        <v>1001</v>
      </c>
      <c r="E95" s="285" t="s">
        <v>591</v>
      </c>
      <c r="F95" s="285">
        <v>376.5</v>
      </c>
      <c r="G95" s="285">
        <v>372.5</v>
      </c>
      <c r="H95" s="338">
        <v>380.5</v>
      </c>
      <c r="I95" s="338" t="s">
        <v>1002</v>
      </c>
      <c r="J95" s="350" t="s">
        <v>1008</v>
      </c>
      <c r="K95" s="338">
        <f t="shared" ref="K95:K96" si="89">H95-F95</f>
        <v>4</v>
      </c>
      <c r="L95" s="351">
        <f t="shared" ref="L95:L96" si="90">(H95*N95)*0.07%</f>
        <v>825.68500000000017</v>
      </c>
      <c r="M95" s="352">
        <f t="shared" ref="M95:M96" si="91">(K95*N95)-L95</f>
        <v>11574.315000000001</v>
      </c>
      <c r="N95" s="338">
        <v>3100</v>
      </c>
      <c r="O95" s="353" t="s">
        <v>589</v>
      </c>
      <c r="P95" s="386">
        <v>44630</v>
      </c>
      <c r="Q95" s="249"/>
      <c r="R95" s="253" t="s">
        <v>590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316"/>
      <c r="AG95" s="313"/>
      <c r="AH95" s="249"/>
      <c r="AI95" s="249"/>
      <c r="AJ95" s="316"/>
      <c r="AK95" s="316"/>
      <c r="AL95" s="316"/>
    </row>
    <row r="96" spans="1:38" s="247" customFormat="1" ht="13.5" customHeight="1">
      <c r="A96" s="285">
        <v>30</v>
      </c>
      <c r="B96" s="386">
        <v>44630</v>
      </c>
      <c r="C96" s="355"/>
      <c r="D96" s="355" t="s">
        <v>1003</v>
      </c>
      <c r="E96" s="285" t="s">
        <v>591</v>
      </c>
      <c r="F96" s="285">
        <v>2355</v>
      </c>
      <c r="G96" s="285">
        <v>2300</v>
      </c>
      <c r="H96" s="338">
        <v>2390</v>
      </c>
      <c r="I96" s="338">
        <v>2450</v>
      </c>
      <c r="J96" s="350" t="s">
        <v>1041</v>
      </c>
      <c r="K96" s="338">
        <f t="shared" si="89"/>
        <v>35</v>
      </c>
      <c r="L96" s="351">
        <f t="shared" si="90"/>
        <v>460.07500000000005</v>
      </c>
      <c r="M96" s="352">
        <f t="shared" si="91"/>
        <v>9164.9249999999993</v>
      </c>
      <c r="N96" s="338">
        <v>275</v>
      </c>
      <c r="O96" s="353" t="s">
        <v>589</v>
      </c>
      <c r="P96" s="386">
        <v>44635</v>
      </c>
      <c r="Q96" s="249"/>
      <c r="R96" s="253" t="s">
        <v>590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316"/>
      <c r="AG96" s="313"/>
      <c r="AH96" s="249"/>
      <c r="AI96" s="249"/>
      <c r="AJ96" s="316"/>
      <c r="AK96" s="316"/>
      <c r="AL96" s="316"/>
    </row>
    <row r="97" spans="1:38" s="247" customFormat="1" ht="13.5" customHeight="1">
      <c r="A97" s="285">
        <v>31</v>
      </c>
      <c r="B97" s="386">
        <v>44631</v>
      </c>
      <c r="C97" s="355"/>
      <c r="D97" s="355" t="s">
        <v>1019</v>
      </c>
      <c r="E97" s="285" t="s">
        <v>591</v>
      </c>
      <c r="F97" s="285">
        <v>2262.5</v>
      </c>
      <c r="G97" s="285">
        <v>2228</v>
      </c>
      <c r="H97" s="338">
        <v>2330</v>
      </c>
      <c r="I97" s="338" t="s">
        <v>1020</v>
      </c>
      <c r="J97" s="350" t="s">
        <v>811</v>
      </c>
      <c r="K97" s="338">
        <f t="shared" ref="K97:K98" si="92">H97-F97</f>
        <v>67.5</v>
      </c>
      <c r="L97" s="351">
        <f t="shared" ref="L97:L98" si="93">(H97*N97)*0.07%</f>
        <v>611.62500000000011</v>
      </c>
      <c r="M97" s="352">
        <f t="shared" ref="M97:M98" si="94">(K97*N97)-L97</f>
        <v>24700.875</v>
      </c>
      <c r="N97" s="338">
        <v>375</v>
      </c>
      <c r="O97" s="353" t="s">
        <v>589</v>
      </c>
      <c r="P97" s="386">
        <v>44634</v>
      </c>
      <c r="Q97" s="249"/>
      <c r="R97" s="253" t="s">
        <v>1009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316"/>
      <c r="AG97" s="313"/>
      <c r="AH97" s="249"/>
      <c r="AI97" s="249"/>
      <c r="AJ97" s="316"/>
      <c r="AK97" s="316"/>
      <c r="AL97" s="316"/>
    </row>
    <row r="98" spans="1:38" s="247" customFormat="1" ht="13.5" customHeight="1">
      <c r="A98" s="467">
        <v>32</v>
      </c>
      <c r="B98" s="398">
        <v>44631</v>
      </c>
      <c r="C98" s="337"/>
      <c r="D98" s="337" t="s">
        <v>886</v>
      </c>
      <c r="E98" s="310" t="s">
        <v>591</v>
      </c>
      <c r="F98" s="310">
        <v>266.5</v>
      </c>
      <c r="G98" s="310">
        <v>259</v>
      </c>
      <c r="H98" s="311">
        <v>260</v>
      </c>
      <c r="I98" s="311" t="s">
        <v>988</v>
      </c>
      <c r="J98" s="322" t="s">
        <v>1064</v>
      </c>
      <c r="K98" s="311">
        <f t="shared" si="92"/>
        <v>-6.5</v>
      </c>
      <c r="L98" s="333">
        <f t="shared" si="93"/>
        <v>309.40000000000003</v>
      </c>
      <c r="M98" s="334">
        <f t="shared" si="94"/>
        <v>-11359.4</v>
      </c>
      <c r="N98" s="311">
        <v>1700</v>
      </c>
      <c r="O98" s="335" t="s">
        <v>601</v>
      </c>
      <c r="P98" s="336">
        <v>44271</v>
      </c>
      <c r="Q98" s="249"/>
      <c r="R98" s="253" t="s">
        <v>590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316"/>
      <c r="AG98" s="313"/>
      <c r="AH98" s="249"/>
      <c r="AI98" s="249"/>
      <c r="AJ98" s="316"/>
      <c r="AK98" s="316"/>
      <c r="AL98" s="316"/>
    </row>
    <row r="99" spans="1:38" s="247" customFormat="1" ht="13.5" customHeight="1">
      <c r="A99" s="467">
        <v>33</v>
      </c>
      <c r="B99" s="398">
        <v>44631</v>
      </c>
      <c r="C99" s="337"/>
      <c r="D99" s="337" t="s">
        <v>1022</v>
      </c>
      <c r="E99" s="310" t="s">
        <v>591</v>
      </c>
      <c r="F99" s="310">
        <v>785</v>
      </c>
      <c r="G99" s="310">
        <v>770</v>
      </c>
      <c r="H99" s="311">
        <v>770</v>
      </c>
      <c r="I99" s="311" t="s">
        <v>1023</v>
      </c>
      <c r="J99" s="322" t="s">
        <v>1034</v>
      </c>
      <c r="K99" s="311">
        <f t="shared" ref="K99" si="95">H99-F99</f>
        <v>-15</v>
      </c>
      <c r="L99" s="333">
        <f t="shared" ref="L99" si="96">(H99*N99)*0.07%</f>
        <v>336.87500000000006</v>
      </c>
      <c r="M99" s="334">
        <f t="shared" ref="M99" si="97">(K99*N99)-L99</f>
        <v>-9711.875</v>
      </c>
      <c r="N99" s="311">
        <v>625</v>
      </c>
      <c r="O99" s="335" t="s">
        <v>601</v>
      </c>
      <c r="P99" s="336">
        <v>44269</v>
      </c>
      <c r="Q99" s="249"/>
      <c r="R99" s="253" t="s">
        <v>590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316"/>
      <c r="AG99" s="313"/>
      <c r="AH99" s="249"/>
      <c r="AI99" s="249"/>
      <c r="AJ99" s="316"/>
      <c r="AK99" s="316"/>
      <c r="AL99" s="316"/>
    </row>
    <row r="100" spans="1:38" s="247" customFormat="1" ht="13.5" customHeight="1">
      <c r="A100" s="285">
        <v>34</v>
      </c>
      <c r="B100" s="386">
        <v>44634</v>
      </c>
      <c r="C100" s="355"/>
      <c r="D100" s="355" t="s">
        <v>994</v>
      </c>
      <c r="E100" s="285" t="s">
        <v>591</v>
      </c>
      <c r="F100" s="285">
        <v>1180</v>
      </c>
      <c r="G100" s="285">
        <v>1162</v>
      </c>
      <c r="H100" s="338">
        <v>1192</v>
      </c>
      <c r="I100" s="338">
        <v>1220</v>
      </c>
      <c r="J100" s="350" t="s">
        <v>1026</v>
      </c>
      <c r="K100" s="338">
        <f t="shared" ref="K100:K101" si="98">H100-F100</f>
        <v>12</v>
      </c>
      <c r="L100" s="351">
        <f t="shared" ref="L100:L101" si="99">(H100*N100)*0.07%</f>
        <v>584.08000000000004</v>
      </c>
      <c r="M100" s="352">
        <f t="shared" ref="M100:M101" si="100">(K100*N100)-L100</f>
        <v>7815.92</v>
      </c>
      <c r="N100" s="338">
        <v>700</v>
      </c>
      <c r="O100" s="353" t="s">
        <v>589</v>
      </c>
      <c r="P100" s="386">
        <v>44634</v>
      </c>
      <c r="Q100" s="249"/>
      <c r="R100" s="253" t="s">
        <v>1009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316"/>
      <c r="AG100" s="313"/>
      <c r="AH100" s="249"/>
      <c r="AI100" s="249"/>
      <c r="AJ100" s="316"/>
      <c r="AK100" s="316"/>
      <c r="AL100" s="316"/>
    </row>
    <row r="101" spans="1:38" s="247" customFormat="1" ht="13.5" customHeight="1">
      <c r="A101" s="467">
        <v>35</v>
      </c>
      <c r="B101" s="358">
        <v>44634</v>
      </c>
      <c r="C101" s="337"/>
      <c r="D101" s="337" t="s">
        <v>1027</v>
      </c>
      <c r="E101" s="310" t="s">
        <v>591</v>
      </c>
      <c r="F101" s="310">
        <v>122.25</v>
      </c>
      <c r="G101" s="310">
        <v>119</v>
      </c>
      <c r="H101" s="311">
        <v>119</v>
      </c>
      <c r="I101" s="311" t="s">
        <v>1028</v>
      </c>
      <c r="J101" s="322" t="s">
        <v>1051</v>
      </c>
      <c r="K101" s="311">
        <f t="shared" si="98"/>
        <v>-3.25</v>
      </c>
      <c r="L101" s="333">
        <f t="shared" si="99"/>
        <v>358.19000000000005</v>
      </c>
      <c r="M101" s="334">
        <f t="shared" si="100"/>
        <v>-14333.19</v>
      </c>
      <c r="N101" s="311">
        <v>4300</v>
      </c>
      <c r="O101" s="335" t="s">
        <v>601</v>
      </c>
      <c r="P101" s="336">
        <v>44270</v>
      </c>
      <c r="Q101" s="249"/>
      <c r="R101" s="253" t="s">
        <v>1009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316"/>
      <c r="AG101" s="313"/>
      <c r="AH101" s="249"/>
      <c r="AI101" s="249"/>
      <c r="AJ101" s="316"/>
      <c r="AK101" s="316"/>
      <c r="AL101" s="316"/>
    </row>
    <row r="102" spans="1:38" s="247" customFormat="1" ht="13.5" customHeight="1">
      <c r="A102" s="487">
        <v>36</v>
      </c>
      <c r="B102" s="489">
        <v>44634</v>
      </c>
      <c r="C102" s="337"/>
      <c r="D102" s="337" t="s">
        <v>1029</v>
      </c>
      <c r="E102" s="310" t="s">
        <v>1011</v>
      </c>
      <c r="F102" s="310">
        <v>16750</v>
      </c>
      <c r="G102" s="310">
        <v>16980</v>
      </c>
      <c r="H102" s="311">
        <v>16890</v>
      </c>
      <c r="I102" s="311" t="s">
        <v>1030</v>
      </c>
      <c r="J102" s="485" t="s">
        <v>1035</v>
      </c>
      <c r="K102" s="468">
        <f>F102-H102</f>
        <v>-140</v>
      </c>
      <c r="L102" s="333">
        <f t="shared" ref="L102" si="101">(H102*N102)*0.07%</f>
        <v>591.15000000000009</v>
      </c>
      <c r="M102" s="491">
        <f>(-99*50)-691.15</f>
        <v>-5641.15</v>
      </c>
      <c r="N102" s="310">
        <v>50</v>
      </c>
      <c r="O102" s="491" t="s">
        <v>601</v>
      </c>
      <c r="P102" s="483">
        <v>44634</v>
      </c>
      <c r="Q102" s="249"/>
      <c r="R102" s="253" t="s">
        <v>590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316"/>
      <c r="AG102" s="313"/>
      <c r="AH102" s="249"/>
      <c r="AI102" s="249"/>
      <c r="AJ102" s="316"/>
      <c r="AK102" s="316"/>
      <c r="AL102" s="316"/>
    </row>
    <row r="103" spans="1:38" s="247" customFormat="1" ht="13.5" customHeight="1">
      <c r="A103" s="488"/>
      <c r="B103" s="490"/>
      <c r="C103" s="337"/>
      <c r="D103" s="337" t="s">
        <v>1033</v>
      </c>
      <c r="E103" s="310" t="s">
        <v>1011</v>
      </c>
      <c r="F103" s="310">
        <v>127</v>
      </c>
      <c r="G103" s="310"/>
      <c r="H103" s="311">
        <v>86</v>
      </c>
      <c r="I103" s="311"/>
      <c r="J103" s="486"/>
      <c r="K103" s="468">
        <f>F103-H103</f>
        <v>41</v>
      </c>
      <c r="L103" s="468">
        <v>100</v>
      </c>
      <c r="M103" s="492"/>
      <c r="N103" s="310">
        <v>50</v>
      </c>
      <c r="O103" s="492"/>
      <c r="P103" s="484"/>
      <c r="Q103" s="249"/>
      <c r="R103" s="253" t="s">
        <v>590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316"/>
      <c r="AG103" s="313"/>
      <c r="AH103" s="249"/>
      <c r="AI103" s="249"/>
      <c r="AJ103" s="316"/>
      <c r="AK103" s="316"/>
      <c r="AL103" s="316"/>
    </row>
    <row r="104" spans="1:38" s="247" customFormat="1" ht="13.5" customHeight="1">
      <c r="A104" s="397">
        <v>37</v>
      </c>
      <c r="B104" s="386">
        <v>44634</v>
      </c>
      <c r="C104" s="355"/>
      <c r="D104" s="355" t="s">
        <v>1031</v>
      </c>
      <c r="E104" s="285" t="s">
        <v>591</v>
      </c>
      <c r="F104" s="285">
        <v>2144</v>
      </c>
      <c r="G104" s="285">
        <v>2080</v>
      </c>
      <c r="H104" s="338">
        <v>2183</v>
      </c>
      <c r="I104" s="338" t="s">
        <v>1032</v>
      </c>
      <c r="J104" s="350" t="s">
        <v>1078</v>
      </c>
      <c r="K104" s="338">
        <f t="shared" ref="K104" si="102">H104-F104</f>
        <v>39</v>
      </c>
      <c r="L104" s="351">
        <f t="shared" ref="L104" si="103">(H104*N104)*0.07%</f>
        <v>305.62000000000006</v>
      </c>
      <c r="M104" s="352">
        <f t="shared" ref="M104" si="104">(K104*N104)-L104</f>
        <v>7494.38</v>
      </c>
      <c r="N104" s="338">
        <v>200</v>
      </c>
      <c r="O104" s="353" t="s">
        <v>589</v>
      </c>
      <c r="P104" s="386">
        <v>44636</v>
      </c>
      <c r="Q104" s="249"/>
      <c r="R104" s="253" t="s">
        <v>1009</v>
      </c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316"/>
      <c r="AG104" s="313"/>
      <c r="AH104" s="249"/>
      <c r="AI104" s="249"/>
      <c r="AJ104" s="316"/>
      <c r="AK104" s="316"/>
      <c r="AL104" s="316"/>
    </row>
    <row r="105" spans="1:38" s="247" customFormat="1" ht="13.5" customHeight="1">
      <c r="A105" s="467">
        <v>38</v>
      </c>
      <c r="B105" s="358">
        <v>44635</v>
      </c>
      <c r="C105" s="337"/>
      <c r="D105" s="337" t="s">
        <v>1042</v>
      </c>
      <c r="E105" s="310" t="s">
        <v>591</v>
      </c>
      <c r="F105" s="310">
        <v>878</v>
      </c>
      <c r="G105" s="310">
        <v>865</v>
      </c>
      <c r="H105" s="311">
        <v>865</v>
      </c>
      <c r="I105" s="311" t="s">
        <v>1043</v>
      </c>
      <c r="J105" s="322" t="s">
        <v>932</v>
      </c>
      <c r="K105" s="311">
        <f t="shared" ref="K105:K106" si="105">H105-F105</f>
        <v>-13</v>
      </c>
      <c r="L105" s="333">
        <f t="shared" ref="L105:L106" si="106">(H105*N105)*0.07%</f>
        <v>514.67500000000007</v>
      </c>
      <c r="M105" s="334">
        <f t="shared" ref="M105:M106" si="107">(K105*N105)-L105</f>
        <v>-11564.674999999999</v>
      </c>
      <c r="N105" s="311">
        <v>850</v>
      </c>
      <c r="O105" s="335" t="s">
        <v>601</v>
      </c>
      <c r="P105" s="336">
        <v>44270</v>
      </c>
      <c r="Q105" s="249"/>
      <c r="R105" s="253" t="s">
        <v>1009</v>
      </c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316"/>
      <c r="AG105" s="313"/>
      <c r="AH105" s="249"/>
      <c r="AI105" s="249"/>
      <c r="AJ105" s="316"/>
      <c r="AK105" s="316"/>
      <c r="AL105" s="316"/>
    </row>
    <row r="106" spans="1:38" s="247" customFormat="1" ht="13.5" customHeight="1">
      <c r="A106" s="397">
        <v>39</v>
      </c>
      <c r="B106" s="357">
        <v>44635</v>
      </c>
      <c r="C106" s="355"/>
      <c r="D106" s="355" t="s">
        <v>1044</v>
      </c>
      <c r="E106" s="285" t="s">
        <v>591</v>
      </c>
      <c r="F106" s="285">
        <v>1751.5</v>
      </c>
      <c r="G106" s="285">
        <v>1725</v>
      </c>
      <c r="H106" s="338">
        <v>1769</v>
      </c>
      <c r="I106" s="338" t="s">
        <v>1045</v>
      </c>
      <c r="J106" s="350" t="s">
        <v>951</v>
      </c>
      <c r="K106" s="338">
        <f t="shared" si="105"/>
        <v>17.5</v>
      </c>
      <c r="L106" s="351">
        <f t="shared" si="106"/>
        <v>866.81000000000017</v>
      </c>
      <c r="M106" s="352">
        <f t="shared" si="107"/>
        <v>11383.19</v>
      </c>
      <c r="N106" s="338">
        <v>700</v>
      </c>
      <c r="O106" s="353" t="s">
        <v>589</v>
      </c>
      <c r="P106" s="386">
        <v>44636</v>
      </c>
      <c r="Q106" s="249"/>
      <c r="R106" s="253" t="s">
        <v>590</v>
      </c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316"/>
      <c r="AG106" s="313"/>
      <c r="AH106" s="249"/>
      <c r="AI106" s="249"/>
      <c r="AJ106" s="316"/>
      <c r="AK106" s="316"/>
      <c r="AL106" s="316"/>
    </row>
    <row r="107" spans="1:38" s="247" customFormat="1" ht="13.5" customHeight="1">
      <c r="A107" s="467">
        <v>40</v>
      </c>
      <c r="B107" s="358">
        <v>44635</v>
      </c>
      <c r="C107" s="337"/>
      <c r="D107" s="337" t="s">
        <v>1046</v>
      </c>
      <c r="E107" s="310" t="s">
        <v>591</v>
      </c>
      <c r="F107" s="310">
        <v>221.75</v>
      </c>
      <c r="G107" s="310">
        <v>219</v>
      </c>
      <c r="H107" s="311">
        <v>219</v>
      </c>
      <c r="I107" s="311" t="s">
        <v>1047</v>
      </c>
      <c r="J107" s="322" t="s">
        <v>1052</v>
      </c>
      <c r="K107" s="311">
        <f t="shared" ref="K107:K108" si="108">H107-F107</f>
        <v>-2.75</v>
      </c>
      <c r="L107" s="333">
        <f t="shared" ref="L107:L108" si="109">(H107*N107)*0.07%</f>
        <v>574.87500000000011</v>
      </c>
      <c r="M107" s="334">
        <f t="shared" ref="M107:M108" si="110">(K107*N107)-L107</f>
        <v>-10887.375</v>
      </c>
      <c r="N107" s="311">
        <v>3750</v>
      </c>
      <c r="O107" s="335" t="s">
        <v>601</v>
      </c>
      <c r="P107" s="336">
        <v>44270</v>
      </c>
      <c r="Q107" s="249"/>
      <c r="R107" s="253" t="s">
        <v>590</v>
      </c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316"/>
      <c r="AG107" s="313"/>
      <c r="AH107" s="249"/>
      <c r="AI107" s="249"/>
      <c r="AJ107" s="316"/>
      <c r="AK107" s="316"/>
      <c r="AL107" s="316"/>
    </row>
    <row r="108" spans="1:38" s="247" customFormat="1" ht="13.5" customHeight="1">
      <c r="A108" s="285">
        <v>41</v>
      </c>
      <c r="B108" s="357">
        <v>44635</v>
      </c>
      <c r="C108" s="355"/>
      <c r="D108" s="355" t="s">
        <v>1029</v>
      </c>
      <c r="E108" s="285" t="s">
        <v>591</v>
      </c>
      <c r="F108" s="285">
        <v>16640</v>
      </c>
      <c r="G108" s="285">
        <v>16450</v>
      </c>
      <c r="H108" s="338">
        <v>16690</v>
      </c>
      <c r="I108" s="338" t="s">
        <v>1048</v>
      </c>
      <c r="J108" s="350" t="s">
        <v>1049</v>
      </c>
      <c r="K108" s="338">
        <f t="shared" si="108"/>
        <v>50</v>
      </c>
      <c r="L108" s="351">
        <f t="shared" si="109"/>
        <v>584.15000000000009</v>
      </c>
      <c r="M108" s="352">
        <f t="shared" si="110"/>
        <v>1915.85</v>
      </c>
      <c r="N108" s="338">
        <v>50</v>
      </c>
      <c r="O108" s="353" t="s">
        <v>589</v>
      </c>
      <c r="P108" s="386">
        <v>44635</v>
      </c>
      <c r="Q108" s="249"/>
      <c r="R108" s="253" t="s">
        <v>590</v>
      </c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316"/>
      <c r="AG108" s="313"/>
      <c r="AH108" s="249"/>
      <c r="AI108" s="249"/>
      <c r="AJ108" s="316"/>
      <c r="AK108" s="316"/>
      <c r="AL108" s="316"/>
    </row>
    <row r="109" spans="1:38" s="247" customFormat="1" ht="13.5" customHeight="1">
      <c r="A109" s="467">
        <v>42</v>
      </c>
      <c r="B109" s="398">
        <v>44636</v>
      </c>
      <c r="C109" s="337"/>
      <c r="D109" s="337" t="s">
        <v>921</v>
      </c>
      <c r="E109" s="310" t="s">
        <v>591</v>
      </c>
      <c r="F109" s="310">
        <v>3215</v>
      </c>
      <c r="G109" s="310">
        <v>3140</v>
      </c>
      <c r="H109" s="311">
        <v>3140</v>
      </c>
      <c r="I109" s="311" t="s">
        <v>1065</v>
      </c>
      <c r="J109" s="322" t="s">
        <v>1077</v>
      </c>
      <c r="K109" s="311">
        <f t="shared" ref="K109:K110" si="111">H109-F109</f>
        <v>-75</v>
      </c>
      <c r="L109" s="333">
        <f t="shared" ref="L109:L110" si="112">(H109*N109)*0.07%</f>
        <v>384.65000000000003</v>
      </c>
      <c r="M109" s="334">
        <f t="shared" ref="M109:M110" si="113">(K109*N109)-L109</f>
        <v>-13509.65</v>
      </c>
      <c r="N109" s="311">
        <v>175</v>
      </c>
      <c r="O109" s="335" t="s">
        <v>601</v>
      </c>
      <c r="P109" s="336">
        <v>44271</v>
      </c>
      <c r="Q109" s="249"/>
      <c r="R109" s="253" t="s">
        <v>1009</v>
      </c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316"/>
      <c r="AG109" s="313"/>
      <c r="AH109" s="249"/>
      <c r="AI109" s="249"/>
      <c r="AJ109" s="316"/>
      <c r="AK109" s="316"/>
      <c r="AL109" s="316"/>
    </row>
    <row r="110" spans="1:38" s="247" customFormat="1" ht="13.5" customHeight="1">
      <c r="A110" s="397">
        <v>43</v>
      </c>
      <c r="B110" s="386">
        <v>44636</v>
      </c>
      <c r="C110" s="355"/>
      <c r="D110" s="355" t="s">
        <v>1075</v>
      </c>
      <c r="E110" s="285" t="s">
        <v>591</v>
      </c>
      <c r="F110" s="285">
        <v>2080</v>
      </c>
      <c r="G110" s="285">
        <v>2040</v>
      </c>
      <c r="H110" s="338">
        <v>2118</v>
      </c>
      <c r="I110" s="338">
        <v>2150</v>
      </c>
      <c r="J110" s="350" t="s">
        <v>1115</v>
      </c>
      <c r="K110" s="338">
        <f t="shared" si="111"/>
        <v>38</v>
      </c>
      <c r="L110" s="351">
        <f t="shared" si="112"/>
        <v>444.78000000000009</v>
      </c>
      <c r="M110" s="352">
        <f t="shared" si="113"/>
        <v>10955.22</v>
      </c>
      <c r="N110" s="338">
        <v>300</v>
      </c>
      <c r="O110" s="353" t="s">
        <v>589</v>
      </c>
      <c r="P110" s="386">
        <v>44637</v>
      </c>
      <c r="Q110" s="249"/>
      <c r="R110" s="253" t="s">
        <v>590</v>
      </c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316"/>
      <c r="AG110" s="313"/>
      <c r="AH110" s="249"/>
      <c r="AI110" s="249"/>
      <c r="AJ110" s="316"/>
      <c r="AK110" s="316"/>
      <c r="AL110" s="316"/>
    </row>
    <row r="111" spans="1:38" s="247" customFormat="1" ht="13.5" customHeight="1">
      <c r="A111" s="467">
        <v>44</v>
      </c>
      <c r="B111" s="398">
        <v>44637</v>
      </c>
      <c r="C111" s="337"/>
      <c r="D111" s="337" t="s">
        <v>1120</v>
      </c>
      <c r="E111" s="310" t="s">
        <v>591</v>
      </c>
      <c r="F111" s="310">
        <v>2157.5</v>
      </c>
      <c r="G111" s="310">
        <v>2115</v>
      </c>
      <c r="H111" s="311">
        <v>2115</v>
      </c>
      <c r="I111" s="311" t="s">
        <v>1121</v>
      </c>
      <c r="J111" s="322" t="s">
        <v>1278</v>
      </c>
      <c r="K111" s="311">
        <f t="shared" ref="K111" si="114">H111-F111</f>
        <v>-42.5</v>
      </c>
      <c r="L111" s="333">
        <f t="shared" ref="L111" si="115">(H111*N111)*0.07%</f>
        <v>370.12500000000006</v>
      </c>
      <c r="M111" s="334">
        <f t="shared" ref="M111" si="116">(K111*N111)-L111</f>
        <v>-10995.125</v>
      </c>
      <c r="N111" s="311">
        <v>250</v>
      </c>
      <c r="O111" s="335" t="s">
        <v>601</v>
      </c>
      <c r="P111" s="336">
        <v>44272</v>
      </c>
      <c r="Q111" s="249"/>
      <c r="R111" s="253" t="s">
        <v>590</v>
      </c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316"/>
      <c r="AG111" s="313"/>
      <c r="AH111" s="249"/>
      <c r="AI111" s="249"/>
      <c r="AJ111" s="316"/>
      <c r="AK111" s="316"/>
      <c r="AL111" s="316"/>
    </row>
    <row r="112" spans="1:38" s="247" customFormat="1" ht="13.5" customHeight="1">
      <c r="A112" s="369">
        <v>45</v>
      </c>
      <c r="B112" s="248">
        <v>44637</v>
      </c>
      <c r="C112" s="340"/>
      <c r="D112" s="340" t="s">
        <v>1122</v>
      </c>
      <c r="E112" s="251" t="s">
        <v>591</v>
      </c>
      <c r="F112" s="251" t="s">
        <v>1123</v>
      </c>
      <c r="G112" s="251">
        <v>1790</v>
      </c>
      <c r="H112" s="252"/>
      <c r="I112" s="252" t="s">
        <v>1124</v>
      </c>
      <c r="J112" s="302" t="s">
        <v>592</v>
      </c>
      <c r="K112" s="340"/>
      <c r="L112" s="340"/>
      <c r="M112" s="251"/>
      <c r="N112" s="251"/>
      <c r="O112" s="251"/>
      <c r="P112" s="252"/>
      <c r="Q112" s="249"/>
      <c r="R112" s="253" t="s">
        <v>590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316"/>
      <c r="AG112" s="313"/>
      <c r="AH112" s="249"/>
      <c r="AI112" s="249"/>
      <c r="AJ112" s="316"/>
      <c r="AK112" s="316"/>
      <c r="AL112" s="316"/>
    </row>
    <row r="113" spans="1:38" s="247" customFormat="1" ht="13.5" customHeight="1">
      <c r="A113" s="369">
        <v>46</v>
      </c>
      <c r="B113" s="248">
        <v>44637</v>
      </c>
      <c r="C113" s="340"/>
      <c r="D113" s="340" t="s">
        <v>968</v>
      </c>
      <c r="E113" s="251" t="s">
        <v>591</v>
      </c>
      <c r="F113" s="251" t="s">
        <v>1125</v>
      </c>
      <c r="G113" s="251">
        <v>293.5</v>
      </c>
      <c r="H113" s="252"/>
      <c r="I113" s="252" t="s">
        <v>1126</v>
      </c>
      <c r="J113" s="302" t="s">
        <v>592</v>
      </c>
      <c r="K113" s="340"/>
      <c r="L113" s="340"/>
      <c r="M113" s="251"/>
      <c r="N113" s="251"/>
      <c r="O113" s="251"/>
      <c r="P113" s="252"/>
      <c r="Q113" s="249"/>
      <c r="R113" s="253" t="s">
        <v>590</v>
      </c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316"/>
      <c r="AG113" s="313"/>
      <c r="AH113" s="249"/>
      <c r="AI113" s="249"/>
      <c r="AJ113" s="316"/>
      <c r="AK113" s="316"/>
      <c r="AL113" s="316"/>
    </row>
    <row r="114" spans="1:38" s="247" customFormat="1" ht="13.5" customHeight="1">
      <c r="A114" s="369"/>
      <c r="B114" s="248"/>
      <c r="C114" s="340"/>
      <c r="D114" s="340"/>
      <c r="E114" s="251"/>
      <c r="F114" s="251"/>
      <c r="G114" s="251"/>
      <c r="H114" s="252"/>
      <c r="I114" s="252"/>
      <c r="J114" s="302"/>
      <c r="K114" s="340"/>
      <c r="L114" s="340"/>
      <c r="M114" s="251"/>
      <c r="N114" s="251"/>
      <c r="O114" s="251"/>
      <c r="P114" s="252"/>
      <c r="Q114" s="249"/>
      <c r="R114" s="253"/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316"/>
      <c r="AG114" s="313"/>
      <c r="AH114" s="249"/>
      <c r="AI114" s="249"/>
      <c r="AJ114" s="316"/>
      <c r="AK114" s="316"/>
      <c r="AL114" s="316"/>
    </row>
    <row r="115" spans="1:38" s="247" customFormat="1" ht="13.5" customHeight="1">
      <c r="A115" s="369"/>
      <c r="B115" s="248"/>
      <c r="C115" s="340"/>
      <c r="D115" s="340"/>
      <c r="E115" s="251"/>
      <c r="F115" s="251"/>
      <c r="G115" s="251"/>
      <c r="H115" s="252"/>
      <c r="I115" s="252"/>
      <c r="J115" s="302"/>
      <c r="K115" s="340"/>
      <c r="L115" s="340"/>
      <c r="M115" s="251"/>
      <c r="N115" s="251"/>
      <c r="O115" s="251"/>
      <c r="P115" s="252"/>
      <c r="Q115" s="249"/>
      <c r="R115" s="253"/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316"/>
      <c r="AG115" s="313"/>
      <c r="AH115" s="249"/>
      <c r="AI115" s="249"/>
      <c r="AJ115" s="316"/>
      <c r="AK115" s="316"/>
      <c r="AL115" s="316"/>
    </row>
    <row r="116" spans="1:38" s="247" customFormat="1" ht="13.5" customHeight="1">
      <c r="A116" s="251"/>
      <c r="B116" s="248"/>
      <c r="C116" s="340"/>
      <c r="D116" s="340"/>
      <c r="E116" s="251"/>
      <c r="F116" s="251"/>
      <c r="G116" s="251"/>
      <c r="H116" s="252"/>
      <c r="I116" s="252"/>
      <c r="J116" s="302"/>
      <c r="K116" s="252"/>
      <c r="L116" s="283"/>
      <c r="M116" s="284"/>
      <c r="N116" s="252"/>
      <c r="O116" s="292"/>
      <c r="P116" s="293"/>
      <c r="Q116" s="249"/>
      <c r="R116" s="253"/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316"/>
      <c r="AG116" s="313"/>
      <c r="AH116" s="249"/>
      <c r="AI116" s="249"/>
      <c r="AJ116" s="316"/>
      <c r="AK116" s="316"/>
      <c r="AL116" s="316"/>
    </row>
    <row r="117" spans="1:38" ht="13.5" customHeight="1">
      <c r="A117" s="107"/>
      <c r="B117" s="108"/>
      <c r="C117" s="142"/>
      <c r="D117" s="150"/>
      <c r="E117" s="151"/>
      <c r="F117" s="107"/>
      <c r="G117" s="107"/>
      <c r="H117" s="107"/>
      <c r="I117" s="143"/>
      <c r="J117" s="143"/>
      <c r="K117" s="143"/>
      <c r="L117" s="143"/>
      <c r="M117" s="143"/>
      <c r="N117" s="143"/>
      <c r="O117" s="143"/>
      <c r="P117" s="143"/>
      <c r="Q117" s="1"/>
      <c r="R117" s="6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2.75" customHeight="1">
      <c r="A118" s="152"/>
      <c r="B118" s="108"/>
      <c r="C118" s="109"/>
      <c r="D118" s="153"/>
      <c r="E118" s="112"/>
      <c r="F118" s="112"/>
      <c r="G118" s="112"/>
      <c r="H118" s="112"/>
      <c r="I118" s="112"/>
      <c r="J118" s="6"/>
      <c r="K118" s="112"/>
      <c r="L118" s="112"/>
      <c r="M118" s="6"/>
      <c r="N118" s="1"/>
      <c r="O118" s="109"/>
      <c r="P118" s="41"/>
      <c r="Q118" s="41"/>
      <c r="R118" s="6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41"/>
      <c r="AG118" s="41"/>
      <c r="AH118" s="41"/>
      <c r="AI118" s="41"/>
      <c r="AJ118" s="41"/>
      <c r="AK118" s="41"/>
      <c r="AL118" s="41"/>
    </row>
    <row r="119" spans="1:38" ht="12.75" customHeight="1">
      <c r="A119" s="154" t="s">
        <v>611</v>
      </c>
      <c r="B119" s="154"/>
      <c r="C119" s="154"/>
      <c r="D119" s="154"/>
      <c r="E119" s="155"/>
      <c r="F119" s="112"/>
      <c r="G119" s="112"/>
      <c r="H119" s="112"/>
      <c r="I119" s="112"/>
      <c r="J119" s="1"/>
      <c r="K119" s="6"/>
      <c r="L119" s="6"/>
      <c r="M119" s="6"/>
      <c r="N119" s="1"/>
      <c r="O119" s="1"/>
      <c r="P119" s="41"/>
      <c r="Q119" s="41"/>
      <c r="R119" s="6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41"/>
      <c r="AG119" s="41"/>
      <c r="AH119" s="41"/>
      <c r="AI119" s="41"/>
      <c r="AJ119" s="41"/>
      <c r="AK119" s="41"/>
      <c r="AL119" s="41"/>
    </row>
    <row r="120" spans="1:38" ht="38.25" customHeight="1">
      <c r="A120" s="96" t="s">
        <v>16</v>
      </c>
      <c r="B120" s="96" t="s">
        <v>566</v>
      </c>
      <c r="C120" s="96"/>
      <c r="D120" s="97" t="s">
        <v>577</v>
      </c>
      <c r="E120" s="96" t="s">
        <v>578</v>
      </c>
      <c r="F120" s="96" t="s">
        <v>579</v>
      </c>
      <c r="G120" s="96" t="s">
        <v>599</v>
      </c>
      <c r="H120" s="96" t="s">
        <v>581</v>
      </c>
      <c r="I120" s="96" t="s">
        <v>582</v>
      </c>
      <c r="J120" s="95" t="s">
        <v>583</v>
      </c>
      <c r="K120" s="95" t="s">
        <v>612</v>
      </c>
      <c r="L120" s="98" t="s">
        <v>585</v>
      </c>
      <c r="M120" s="149" t="s">
        <v>608</v>
      </c>
      <c r="N120" s="96" t="s">
        <v>609</v>
      </c>
      <c r="O120" s="96" t="s">
        <v>587</v>
      </c>
      <c r="P120" s="97" t="s">
        <v>588</v>
      </c>
      <c r="Q120" s="41"/>
      <c r="R120" s="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41"/>
      <c r="AG120" s="41"/>
      <c r="AH120" s="41"/>
      <c r="AI120" s="41"/>
      <c r="AJ120" s="41"/>
      <c r="AK120" s="41"/>
      <c r="AL120" s="41"/>
    </row>
    <row r="121" spans="1:38" s="247" customFormat="1" ht="12.75" customHeight="1">
      <c r="A121" s="285">
        <v>1</v>
      </c>
      <c r="B121" s="386">
        <v>44622</v>
      </c>
      <c r="C121" s="356"/>
      <c r="D121" s="368" t="s">
        <v>882</v>
      </c>
      <c r="E121" s="285" t="s">
        <v>591</v>
      </c>
      <c r="F121" s="285">
        <v>49.5</v>
      </c>
      <c r="G121" s="285">
        <v>30</v>
      </c>
      <c r="H121" s="338">
        <v>61</v>
      </c>
      <c r="I121" s="350" t="s">
        <v>866</v>
      </c>
      <c r="J121" s="350" t="s">
        <v>864</v>
      </c>
      <c r="K121" s="338">
        <f t="shared" ref="K121:K122" si="117">H121-F121</f>
        <v>11.5</v>
      </c>
      <c r="L121" s="351">
        <v>100</v>
      </c>
      <c r="M121" s="352">
        <f t="shared" ref="M121:M122" si="118">(K121*N121)-L121</f>
        <v>2775</v>
      </c>
      <c r="N121" s="338">
        <v>250</v>
      </c>
      <c r="O121" s="353" t="s">
        <v>589</v>
      </c>
      <c r="P121" s="354">
        <v>44257</v>
      </c>
      <c r="Q121" s="249"/>
      <c r="R121" s="250" t="s">
        <v>590</v>
      </c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  <c r="AJ121" s="246"/>
      <c r="AK121" s="246"/>
      <c r="AL121" s="246"/>
    </row>
    <row r="122" spans="1:38" s="247" customFormat="1" ht="12.75" customHeight="1">
      <c r="A122" s="387">
        <v>2</v>
      </c>
      <c r="B122" s="396">
        <v>44622</v>
      </c>
      <c r="C122" s="388"/>
      <c r="D122" s="389" t="s">
        <v>883</v>
      </c>
      <c r="E122" s="387" t="s">
        <v>591</v>
      </c>
      <c r="F122" s="387">
        <v>82.5</v>
      </c>
      <c r="G122" s="387">
        <v>35</v>
      </c>
      <c r="H122" s="390">
        <v>88.5</v>
      </c>
      <c r="I122" s="391" t="s">
        <v>884</v>
      </c>
      <c r="J122" s="391" t="s">
        <v>909</v>
      </c>
      <c r="K122" s="390">
        <f t="shared" si="117"/>
        <v>6</v>
      </c>
      <c r="L122" s="392">
        <v>100</v>
      </c>
      <c r="M122" s="393">
        <f t="shared" si="118"/>
        <v>200</v>
      </c>
      <c r="N122" s="390">
        <v>50</v>
      </c>
      <c r="O122" s="394" t="s">
        <v>711</v>
      </c>
      <c r="P122" s="395">
        <v>44258</v>
      </c>
      <c r="Q122" s="249"/>
      <c r="R122" s="250" t="s">
        <v>590</v>
      </c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246"/>
      <c r="AG122" s="246"/>
      <c r="AH122" s="246"/>
      <c r="AI122" s="246"/>
      <c r="AJ122" s="246"/>
      <c r="AK122" s="246"/>
      <c r="AL122" s="246"/>
    </row>
    <row r="123" spans="1:38" s="247" customFormat="1" ht="12.75" customHeight="1">
      <c r="A123" s="310">
        <v>3</v>
      </c>
      <c r="B123" s="398">
        <v>44622</v>
      </c>
      <c r="C123" s="419"/>
      <c r="D123" s="420" t="s">
        <v>892</v>
      </c>
      <c r="E123" s="310" t="s">
        <v>591</v>
      </c>
      <c r="F123" s="310">
        <v>85</v>
      </c>
      <c r="G123" s="310">
        <v>45</v>
      </c>
      <c r="H123" s="310">
        <v>49</v>
      </c>
      <c r="I123" s="311" t="s">
        <v>859</v>
      </c>
      <c r="J123" s="322" t="s">
        <v>918</v>
      </c>
      <c r="K123" s="311">
        <f t="shared" ref="K123:K124" si="119">H123-F123</f>
        <v>-36</v>
      </c>
      <c r="L123" s="333">
        <v>100</v>
      </c>
      <c r="M123" s="334">
        <f t="shared" ref="M123:M124" si="120">(K123*N123)-L123</f>
        <v>-5500</v>
      </c>
      <c r="N123" s="311">
        <v>150</v>
      </c>
      <c r="O123" s="335" t="s">
        <v>601</v>
      </c>
      <c r="P123" s="336">
        <v>44623</v>
      </c>
      <c r="Q123" s="249"/>
      <c r="R123" s="250" t="s">
        <v>590</v>
      </c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  <c r="AJ123" s="246"/>
      <c r="AK123" s="246"/>
      <c r="AL123" s="246"/>
    </row>
    <row r="124" spans="1:38" s="247" customFormat="1" ht="12.75" customHeight="1">
      <c r="A124" s="285">
        <v>4</v>
      </c>
      <c r="B124" s="386">
        <v>44623</v>
      </c>
      <c r="C124" s="413"/>
      <c r="D124" s="356" t="s">
        <v>901</v>
      </c>
      <c r="E124" s="285" t="s">
        <v>591</v>
      </c>
      <c r="F124" s="285">
        <v>42</v>
      </c>
      <c r="G124" s="285">
        <v>26</v>
      </c>
      <c r="H124" s="285">
        <v>49.5</v>
      </c>
      <c r="I124" s="338" t="s">
        <v>902</v>
      </c>
      <c r="J124" s="350" t="s">
        <v>938</v>
      </c>
      <c r="K124" s="338">
        <f t="shared" si="119"/>
        <v>7.5</v>
      </c>
      <c r="L124" s="351">
        <v>100</v>
      </c>
      <c r="M124" s="352">
        <f t="shared" si="120"/>
        <v>2150</v>
      </c>
      <c r="N124" s="338">
        <v>300</v>
      </c>
      <c r="O124" s="353" t="s">
        <v>589</v>
      </c>
      <c r="P124" s="354">
        <v>44259</v>
      </c>
      <c r="Q124" s="249"/>
      <c r="R124" s="250" t="s">
        <v>590</v>
      </c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246"/>
      <c r="AI124" s="246"/>
      <c r="AJ124" s="246"/>
      <c r="AK124" s="246"/>
      <c r="AL124" s="246"/>
    </row>
    <row r="125" spans="1:38" s="247" customFormat="1" ht="12.75" customHeight="1">
      <c r="A125" s="310">
        <v>5</v>
      </c>
      <c r="B125" s="398">
        <v>44623</v>
      </c>
      <c r="C125" s="419"/>
      <c r="D125" s="420" t="s">
        <v>882</v>
      </c>
      <c r="E125" s="310" t="s">
        <v>591</v>
      </c>
      <c r="F125" s="310">
        <v>55</v>
      </c>
      <c r="G125" s="310">
        <v>35</v>
      </c>
      <c r="H125" s="310">
        <v>35</v>
      </c>
      <c r="I125" s="311" t="s">
        <v>903</v>
      </c>
      <c r="J125" s="322" t="s">
        <v>949</v>
      </c>
      <c r="K125" s="311">
        <f t="shared" ref="K125" si="121">H125-F125</f>
        <v>-20</v>
      </c>
      <c r="L125" s="333">
        <v>100</v>
      </c>
      <c r="M125" s="334">
        <f t="shared" ref="M125" si="122">(K125*N125)-L125</f>
        <v>-5100</v>
      </c>
      <c r="N125" s="311">
        <v>250</v>
      </c>
      <c r="O125" s="335" t="s">
        <v>601</v>
      </c>
      <c r="P125" s="336">
        <v>44627</v>
      </c>
      <c r="Q125" s="249"/>
      <c r="R125" s="250" t="s">
        <v>590</v>
      </c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  <c r="AJ125" s="246"/>
      <c r="AK125" s="246"/>
      <c r="AL125" s="246"/>
    </row>
    <row r="126" spans="1:38" s="247" customFormat="1" ht="12.75" customHeight="1">
      <c r="A126" s="285">
        <v>6</v>
      </c>
      <c r="B126" s="386">
        <v>44623</v>
      </c>
      <c r="C126" s="356"/>
      <c r="D126" s="368" t="s">
        <v>905</v>
      </c>
      <c r="E126" s="285" t="s">
        <v>591</v>
      </c>
      <c r="F126" s="285">
        <v>51.5</v>
      </c>
      <c r="G126" s="285">
        <v>17</v>
      </c>
      <c r="H126" s="338">
        <v>71</v>
      </c>
      <c r="I126" s="350" t="s">
        <v>906</v>
      </c>
      <c r="J126" s="350" t="s">
        <v>907</v>
      </c>
      <c r="K126" s="338">
        <f t="shared" ref="K126:K128" si="123">H126-F126</f>
        <v>19.5</v>
      </c>
      <c r="L126" s="351">
        <v>100</v>
      </c>
      <c r="M126" s="352">
        <f t="shared" ref="M126:M128" si="124">(K126*N126)-L126</f>
        <v>875</v>
      </c>
      <c r="N126" s="338">
        <v>50</v>
      </c>
      <c r="O126" s="353" t="s">
        <v>589</v>
      </c>
      <c r="P126" s="354">
        <v>44258</v>
      </c>
      <c r="Q126" s="249"/>
      <c r="R126" s="250" t="s">
        <v>590</v>
      </c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246"/>
      <c r="AI126" s="246"/>
      <c r="AJ126" s="246"/>
      <c r="AK126" s="246"/>
      <c r="AL126" s="246"/>
    </row>
    <row r="127" spans="1:38" s="247" customFormat="1" ht="12.75" customHeight="1">
      <c r="A127" s="310">
        <v>7</v>
      </c>
      <c r="B127" s="398">
        <v>44624</v>
      </c>
      <c r="C127" s="419"/>
      <c r="D127" s="420" t="s">
        <v>933</v>
      </c>
      <c r="E127" s="310" t="s">
        <v>591</v>
      </c>
      <c r="F127" s="310">
        <v>55</v>
      </c>
      <c r="G127" s="310">
        <v>38</v>
      </c>
      <c r="H127" s="310">
        <v>38</v>
      </c>
      <c r="I127" s="311" t="s">
        <v>903</v>
      </c>
      <c r="J127" s="322" t="s">
        <v>911</v>
      </c>
      <c r="K127" s="311">
        <f t="shared" si="123"/>
        <v>-17</v>
      </c>
      <c r="L127" s="333">
        <v>100</v>
      </c>
      <c r="M127" s="334">
        <f t="shared" si="124"/>
        <v>-5200</v>
      </c>
      <c r="N127" s="311">
        <v>300</v>
      </c>
      <c r="O127" s="335" t="s">
        <v>601</v>
      </c>
      <c r="P127" s="336">
        <v>44627</v>
      </c>
      <c r="Q127" s="249"/>
      <c r="R127" s="250" t="s">
        <v>590</v>
      </c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246"/>
      <c r="AG127" s="246"/>
      <c r="AH127" s="246"/>
      <c r="AI127" s="246"/>
      <c r="AJ127" s="246"/>
      <c r="AK127" s="246"/>
      <c r="AL127" s="246"/>
    </row>
    <row r="128" spans="1:38" s="247" customFormat="1" ht="12.75" customHeight="1">
      <c r="A128" s="437">
        <v>8</v>
      </c>
      <c r="B128" s="386">
        <v>44628</v>
      </c>
      <c r="C128" s="438"/>
      <c r="D128" s="439" t="s">
        <v>965</v>
      </c>
      <c r="E128" s="437" t="s">
        <v>591</v>
      </c>
      <c r="F128" s="437">
        <v>47</v>
      </c>
      <c r="G128" s="437">
        <v>32</v>
      </c>
      <c r="H128" s="437">
        <v>55</v>
      </c>
      <c r="I128" s="440" t="s">
        <v>966</v>
      </c>
      <c r="J128" s="350" t="s">
        <v>917</v>
      </c>
      <c r="K128" s="338">
        <f t="shared" si="123"/>
        <v>8</v>
      </c>
      <c r="L128" s="351">
        <v>100</v>
      </c>
      <c r="M128" s="352">
        <f t="shared" si="124"/>
        <v>2300</v>
      </c>
      <c r="N128" s="338">
        <v>300</v>
      </c>
      <c r="O128" s="353" t="s">
        <v>589</v>
      </c>
      <c r="P128" s="354">
        <v>44263</v>
      </c>
      <c r="Q128" s="249"/>
      <c r="R128" s="250" t="s">
        <v>1009</v>
      </c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  <c r="AJ128" s="246"/>
      <c r="AK128" s="246"/>
      <c r="AL128" s="246"/>
    </row>
    <row r="129" spans="1:38" s="247" customFormat="1" ht="12.75" customHeight="1">
      <c r="A129" s="285">
        <v>9</v>
      </c>
      <c r="B129" s="386">
        <v>44628</v>
      </c>
      <c r="C129" s="356"/>
      <c r="D129" s="368" t="s">
        <v>967</v>
      </c>
      <c r="E129" s="285" t="s">
        <v>591</v>
      </c>
      <c r="F129" s="285">
        <v>53.5</v>
      </c>
      <c r="G129" s="285">
        <v>34</v>
      </c>
      <c r="H129" s="338">
        <v>64</v>
      </c>
      <c r="I129" s="350" t="s">
        <v>903</v>
      </c>
      <c r="J129" s="350" t="s">
        <v>991</v>
      </c>
      <c r="K129" s="338">
        <f t="shared" ref="K129" si="125">H129-F129</f>
        <v>10.5</v>
      </c>
      <c r="L129" s="351">
        <v>100</v>
      </c>
      <c r="M129" s="352">
        <f t="shared" ref="M129" si="126">(K129*N129)-L129</f>
        <v>2525</v>
      </c>
      <c r="N129" s="338">
        <v>250</v>
      </c>
      <c r="O129" s="353" t="s">
        <v>589</v>
      </c>
      <c r="P129" s="354">
        <v>44264</v>
      </c>
      <c r="Q129" s="249"/>
      <c r="R129" s="250" t="s">
        <v>590</v>
      </c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  <c r="AJ129" s="246"/>
      <c r="AK129" s="246"/>
      <c r="AL129" s="246"/>
    </row>
    <row r="130" spans="1:38" s="247" customFormat="1" ht="12.75" customHeight="1">
      <c r="A130" s="285">
        <v>10</v>
      </c>
      <c r="B130" s="386">
        <v>44630</v>
      </c>
      <c r="C130" s="356"/>
      <c r="D130" s="368" t="s">
        <v>995</v>
      </c>
      <c r="E130" s="285" t="s">
        <v>591</v>
      </c>
      <c r="F130" s="285">
        <v>47.5</v>
      </c>
      <c r="G130" s="285">
        <v>10</v>
      </c>
      <c r="H130" s="338">
        <v>67.5</v>
      </c>
      <c r="I130" s="350" t="s">
        <v>996</v>
      </c>
      <c r="J130" s="350" t="s">
        <v>1005</v>
      </c>
      <c r="K130" s="338">
        <f t="shared" ref="K130:K131" si="127">H130-F130</f>
        <v>20</v>
      </c>
      <c r="L130" s="351">
        <v>100</v>
      </c>
      <c r="M130" s="352">
        <f t="shared" ref="M130:M131" si="128">(K130*N130)-L130</f>
        <v>900</v>
      </c>
      <c r="N130" s="338">
        <v>50</v>
      </c>
      <c r="O130" s="353" t="s">
        <v>589</v>
      </c>
      <c r="P130" s="386">
        <v>44630</v>
      </c>
      <c r="Q130" s="249"/>
      <c r="R130" s="250" t="s">
        <v>1009</v>
      </c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  <c r="AJ130" s="246"/>
      <c r="AK130" s="246"/>
      <c r="AL130" s="246"/>
    </row>
    <row r="131" spans="1:38" s="247" customFormat="1" ht="12.75" customHeight="1">
      <c r="A131" s="285">
        <v>11</v>
      </c>
      <c r="B131" s="386">
        <v>44630</v>
      </c>
      <c r="C131" s="356"/>
      <c r="D131" s="368" t="s">
        <v>1004</v>
      </c>
      <c r="E131" s="285" t="s">
        <v>591</v>
      </c>
      <c r="F131" s="285">
        <v>32.5</v>
      </c>
      <c r="G131" s="285"/>
      <c r="H131" s="338">
        <v>55.5</v>
      </c>
      <c r="I131" s="350" t="s">
        <v>903</v>
      </c>
      <c r="J131" s="350" t="s">
        <v>1006</v>
      </c>
      <c r="K131" s="338">
        <f t="shared" si="127"/>
        <v>23</v>
      </c>
      <c r="L131" s="351">
        <v>100</v>
      </c>
      <c r="M131" s="352">
        <f t="shared" si="128"/>
        <v>1050</v>
      </c>
      <c r="N131" s="338">
        <v>50</v>
      </c>
      <c r="O131" s="353" t="s">
        <v>589</v>
      </c>
      <c r="P131" s="386">
        <v>44630</v>
      </c>
      <c r="Q131" s="249"/>
      <c r="R131" s="250" t="s">
        <v>1009</v>
      </c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246"/>
      <c r="AG131" s="246"/>
      <c r="AH131" s="246"/>
      <c r="AI131" s="246"/>
      <c r="AJ131" s="246"/>
      <c r="AK131" s="246"/>
      <c r="AL131" s="246"/>
    </row>
    <row r="132" spans="1:38" s="247" customFormat="1" ht="12.75" customHeight="1">
      <c r="A132" s="285">
        <v>12</v>
      </c>
      <c r="B132" s="386">
        <v>44631</v>
      </c>
      <c r="C132" s="356"/>
      <c r="D132" s="368" t="s">
        <v>1017</v>
      </c>
      <c r="E132" s="285" t="s">
        <v>591</v>
      </c>
      <c r="F132" s="285">
        <v>44</v>
      </c>
      <c r="G132" s="285">
        <v>29</v>
      </c>
      <c r="H132" s="338">
        <v>50.5</v>
      </c>
      <c r="I132" s="350" t="s">
        <v>966</v>
      </c>
      <c r="J132" s="350" t="s">
        <v>1018</v>
      </c>
      <c r="K132" s="338">
        <f t="shared" ref="K132" si="129">H132-F132</f>
        <v>6.5</v>
      </c>
      <c r="L132" s="351">
        <v>100</v>
      </c>
      <c r="M132" s="352">
        <f t="shared" ref="M132" si="130">(K132*N132)-L132</f>
        <v>1850</v>
      </c>
      <c r="N132" s="338">
        <v>300</v>
      </c>
      <c r="O132" s="353" t="s">
        <v>589</v>
      </c>
      <c r="P132" s="386">
        <v>44631</v>
      </c>
      <c r="Q132" s="249"/>
      <c r="R132" s="250" t="s">
        <v>590</v>
      </c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  <c r="AJ132" s="246"/>
      <c r="AK132" s="246"/>
      <c r="AL132" s="246"/>
    </row>
    <row r="133" spans="1:38" s="247" customFormat="1" ht="12.75" customHeight="1">
      <c r="A133" s="285">
        <v>13</v>
      </c>
      <c r="B133" s="357">
        <v>44635</v>
      </c>
      <c r="C133" s="356"/>
      <c r="D133" s="368" t="s">
        <v>1050</v>
      </c>
      <c r="E133" s="285" t="s">
        <v>591</v>
      </c>
      <c r="F133" s="285">
        <v>24</v>
      </c>
      <c r="G133" s="285">
        <v>14</v>
      </c>
      <c r="H133" s="338">
        <v>32</v>
      </c>
      <c r="I133" s="350" t="s">
        <v>1053</v>
      </c>
      <c r="J133" s="350" t="s">
        <v>917</v>
      </c>
      <c r="K133" s="338">
        <f t="shared" ref="K133" si="131">H133-F133</f>
        <v>8</v>
      </c>
      <c r="L133" s="351">
        <v>100</v>
      </c>
      <c r="M133" s="352">
        <f t="shared" ref="M133" si="132">(K133*N133)-L133</f>
        <v>4300</v>
      </c>
      <c r="N133" s="338">
        <v>550</v>
      </c>
      <c r="O133" s="353" t="s">
        <v>589</v>
      </c>
      <c r="P133" s="386">
        <v>44637</v>
      </c>
      <c r="Q133" s="249"/>
      <c r="R133" s="250"/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  <c r="AH133" s="246"/>
      <c r="AI133" s="246"/>
      <c r="AJ133" s="246"/>
      <c r="AK133" s="246"/>
      <c r="AL133" s="246"/>
    </row>
    <row r="134" spans="1:38" s="247" customFormat="1" ht="12.75" customHeight="1">
      <c r="A134" s="285">
        <v>14</v>
      </c>
      <c r="B134" s="357">
        <v>44635</v>
      </c>
      <c r="C134" s="356"/>
      <c r="D134" s="368" t="s">
        <v>1054</v>
      </c>
      <c r="E134" s="285" t="s">
        <v>591</v>
      </c>
      <c r="F134" s="285">
        <v>106</v>
      </c>
      <c r="G134" s="285">
        <v>60</v>
      </c>
      <c r="H134" s="338">
        <v>126</v>
      </c>
      <c r="I134" s="350" t="s">
        <v>1055</v>
      </c>
      <c r="J134" s="350" t="s">
        <v>1005</v>
      </c>
      <c r="K134" s="338">
        <f t="shared" ref="K134:K136" si="133">H134-F134</f>
        <v>20</v>
      </c>
      <c r="L134" s="351">
        <v>100</v>
      </c>
      <c r="M134" s="352">
        <f t="shared" ref="M134" si="134">(K134*N134)-L134</f>
        <v>900</v>
      </c>
      <c r="N134" s="338">
        <v>50</v>
      </c>
      <c r="O134" s="353" t="s">
        <v>589</v>
      </c>
      <c r="P134" s="386">
        <v>44635</v>
      </c>
      <c r="Q134" s="249"/>
      <c r="R134" s="250"/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246"/>
      <c r="AG134" s="246"/>
      <c r="AH134" s="246"/>
      <c r="AI134" s="246"/>
      <c r="AJ134" s="246"/>
      <c r="AK134" s="246"/>
      <c r="AL134" s="246"/>
    </row>
    <row r="135" spans="1:38" s="247" customFormat="1" ht="12.75" customHeight="1">
      <c r="A135" s="285">
        <v>15</v>
      </c>
      <c r="B135" s="357">
        <v>44636</v>
      </c>
      <c r="C135" s="356"/>
      <c r="D135" s="368" t="s">
        <v>1066</v>
      </c>
      <c r="E135" s="285" t="s">
        <v>591</v>
      </c>
      <c r="F135" s="285">
        <v>75</v>
      </c>
      <c r="G135" s="285">
        <v>30</v>
      </c>
      <c r="H135" s="338">
        <v>95</v>
      </c>
      <c r="I135" s="350">
        <v>150</v>
      </c>
      <c r="J135" s="350" t="s">
        <v>1005</v>
      </c>
      <c r="K135" s="338">
        <f t="shared" ref="K135" si="135">H135-F135</f>
        <v>20</v>
      </c>
      <c r="L135" s="351">
        <v>100</v>
      </c>
      <c r="M135" s="352">
        <f t="shared" ref="M135" si="136">(K135*N135)-L135</f>
        <v>900</v>
      </c>
      <c r="N135" s="338">
        <v>50</v>
      </c>
      <c r="O135" s="353" t="s">
        <v>589</v>
      </c>
      <c r="P135" s="386">
        <v>44636</v>
      </c>
      <c r="Q135" s="249"/>
      <c r="R135" s="250"/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  <c r="AH135" s="246"/>
      <c r="AI135" s="246"/>
      <c r="AJ135" s="246"/>
      <c r="AK135" s="246"/>
      <c r="AL135" s="246"/>
    </row>
    <row r="136" spans="1:38" s="247" customFormat="1" ht="12.75" customHeight="1">
      <c r="A136" s="285">
        <v>16</v>
      </c>
      <c r="B136" s="357">
        <v>44636</v>
      </c>
      <c r="C136" s="356"/>
      <c r="D136" s="368" t="s">
        <v>1067</v>
      </c>
      <c r="E136" s="285" t="s">
        <v>591</v>
      </c>
      <c r="F136" s="285">
        <v>210</v>
      </c>
      <c r="G136" s="285">
        <v>95</v>
      </c>
      <c r="H136" s="338">
        <v>260</v>
      </c>
      <c r="I136" s="350" t="s">
        <v>1068</v>
      </c>
      <c r="J136" s="350" t="s">
        <v>1049</v>
      </c>
      <c r="K136" s="338">
        <f t="shared" si="133"/>
        <v>50</v>
      </c>
      <c r="L136" s="351">
        <v>100</v>
      </c>
      <c r="M136" s="352">
        <f t="shared" ref="M136:M138" si="137">(K136*N136)-L136</f>
        <v>1150</v>
      </c>
      <c r="N136" s="338">
        <v>25</v>
      </c>
      <c r="O136" s="353" t="s">
        <v>589</v>
      </c>
      <c r="P136" s="386">
        <v>44636</v>
      </c>
      <c r="Q136" s="249"/>
      <c r="R136" s="250"/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246"/>
      <c r="AG136" s="246"/>
      <c r="AH136" s="246"/>
      <c r="AI136" s="246"/>
      <c r="AJ136" s="246"/>
      <c r="AK136" s="246"/>
      <c r="AL136" s="246"/>
    </row>
    <row r="137" spans="1:38" s="247" customFormat="1" ht="12.75" customHeight="1">
      <c r="A137" s="285">
        <v>17</v>
      </c>
      <c r="B137" s="357">
        <v>44636</v>
      </c>
      <c r="C137" s="356"/>
      <c r="D137" s="368" t="s">
        <v>1066</v>
      </c>
      <c r="E137" s="285" t="s">
        <v>591</v>
      </c>
      <c r="F137" s="285">
        <v>78</v>
      </c>
      <c r="G137" s="285">
        <v>30</v>
      </c>
      <c r="H137" s="338">
        <v>99</v>
      </c>
      <c r="I137" s="350">
        <v>150</v>
      </c>
      <c r="J137" s="350" t="s">
        <v>602</v>
      </c>
      <c r="K137" s="338">
        <f t="shared" ref="K137:K138" si="138">H137-F137</f>
        <v>21</v>
      </c>
      <c r="L137" s="351">
        <v>100</v>
      </c>
      <c r="M137" s="352">
        <f t="shared" si="137"/>
        <v>950</v>
      </c>
      <c r="N137" s="338">
        <v>50</v>
      </c>
      <c r="O137" s="353" t="s">
        <v>589</v>
      </c>
      <c r="P137" s="386">
        <v>44636</v>
      </c>
      <c r="Q137" s="249"/>
      <c r="R137" s="250"/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246"/>
      <c r="AG137" s="246"/>
      <c r="AH137" s="246"/>
      <c r="AI137" s="246"/>
      <c r="AJ137" s="246"/>
      <c r="AK137" s="246"/>
      <c r="AL137" s="246"/>
    </row>
    <row r="138" spans="1:38" s="247" customFormat="1" ht="12.75" customHeight="1">
      <c r="A138" s="285">
        <v>18</v>
      </c>
      <c r="B138" s="357">
        <v>44636</v>
      </c>
      <c r="C138" s="356"/>
      <c r="D138" s="368" t="s">
        <v>1067</v>
      </c>
      <c r="E138" s="285" t="s">
        <v>591</v>
      </c>
      <c r="F138" s="285">
        <v>190</v>
      </c>
      <c r="G138" s="285">
        <v>85</v>
      </c>
      <c r="H138" s="338">
        <v>265</v>
      </c>
      <c r="I138" s="350" t="s">
        <v>1068</v>
      </c>
      <c r="J138" s="350" t="s">
        <v>1069</v>
      </c>
      <c r="K138" s="338">
        <f t="shared" si="138"/>
        <v>75</v>
      </c>
      <c r="L138" s="351">
        <v>100</v>
      </c>
      <c r="M138" s="352">
        <f t="shared" si="137"/>
        <v>1775</v>
      </c>
      <c r="N138" s="338">
        <v>25</v>
      </c>
      <c r="O138" s="353" t="s">
        <v>589</v>
      </c>
      <c r="P138" s="386">
        <v>44636</v>
      </c>
      <c r="Q138" s="249"/>
      <c r="R138" s="250"/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246"/>
      <c r="AG138" s="246"/>
      <c r="AH138" s="246"/>
      <c r="AI138" s="246"/>
      <c r="AJ138" s="246"/>
      <c r="AK138" s="246"/>
      <c r="AL138" s="246"/>
    </row>
    <row r="139" spans="1:38" s="247" customFormat="1" ht="12.75" customHeight="1">
      <c r="A139" s="310">
        <v>19</v>
      </c>
      <c r="B139" s="358">
        <v>44636</v>
      </c>
      <c r="C139" s="420"/>
      <c r="D139" s="469" t="s">
        <v>1066</v>
      </c>
      <c r="E139" s="310" t="s">
        <v>591</v>
      </c>
      <c r="F139" s="310">
        <v>76</v>
      </c>
      <c r="G139" s="310">
        <v>30</v>
      </c>
      <c r="H139" s="311">
        <v>58</v>
      </c>
      <c r="I139" s="322">
        <v>150</v>
      </c>
      <c r="J139" s="322" t="s">
        <v>1070</v>
      </c>
      <c r="K139" s="311">
        <f t="shared" ref="K139:K145" si="139">H139-F139</f>
        <v>-18</v>
      </c>
      <c r="L139" s="333">
        <v>100</v>
      </c>
      <c r="M139" s="334">
        <f t="shared" ref="M139" si="140">(K139*N139)-L139</f>
        <v>-1000</v>
      </c>
      <c r="N139" s="311">
        <v>50</v>
      </c>
      <c r="O139" s="335" t="s">
        <v>589</v>
      </c>
      <c r="P139" s="398">
        <v>44636</v>
      </c>
      <c r="Q139" s="249"/>
      <c r="R139" s="250"/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246"/>
      <c r="AG139" s="246"/>
      <c r="AH139" s="246"/>
      <c r="AI139" s="246"/>
      <c r="AJ139" s="246"/>
      <c r="AK139" s="246"/>
      <c r="AL139" s="246"/>
    </row>
    <row r="140" spans="1:38" s="247" customFormat="1" ht="12.75" customHeight="1">
      <c r="A140" s="310">
        <v>20</v>
      </c>
      <c r="B140" s="358">
        <v>44636</v>
      </c>
      <c r="C140" s="420"/>
      <c r="D140" s="469" t="s">
        <v>1067</v>
      </c>
      <c r="E140" s="310" t="s">
        <v>591</v>
      </c>
      <c r="F140" s="310">
        <v>190</v>
      </c>
      <c r="G140" s="310">
        <v>85</v>
      </c>
      <c r="H140" s="311">
        <v>85</v>
      </c>
      <c r="I140" s="322" t="s">
        <v>1068</v>
      </c>
      <c r="J140" s="322" t="s">
        <v>1128</v>
      </c>
      <c r="K140" s="311">
        <f t="shared" ref="K140:K142" si="141">H140-F140</f>
        <v>-105</v>
      </c>
      <c r="L140" s="333">
        <v>100</v>
      </c>
      <c r="M140" s="334">
        <f t="shared" ref="M140:M142" si="142">(K140*N140)-L140</f>
        <v>-2725</v>
      </c>
      <c r="N140" s="311">
        <v>25</v>
      </c>
      <c r="O140" s="335" t="s">
        <v>589</v>
      </c>
      <c r="P140" s="398">
        <v>44637</v>
      </c>
      <c r="Q140" s="249"/>
      <c r="R140" s="250"/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246"/>
      <c r="AG140" s="246"/>
      <c r="AH140" s="246"/>
      <c r="AI140" s="246"/>
      <c r="AJ140" s="246"/>
      <c r="AK140" s="246"/>
      <c r="AL140" s="246"/>
    </row>
    <row r="141" spans="1:38" s="247" customFormat="1" ht="12.75" customHeight="1">
      <c r="A141" s="310">
        <v>21</v>
      </c>
      <c r="B141" s="358">
        <v>44636</v>
      </c>
      <c r="C141" s="420"/>
      <c r="D141" s="469" t="s">
        <v>1071</v>
      </c>
      <c r="E141" s="310" t="s">
        <v>591</v>
      </c>
      <c r="F141" s="310">
        <v>9</v>
      </c>
      <c r="G141" s="310">
        <v>5.9</v>
      </c>
      <c r="H141" s="311">
        <v>5.9</v>
      </c>
      <c r="I141" s="322" t="s">
        <v>1072</v>
      </c>
      <c r="J141" s="322" t="s">
        <v>1129</v>
      </c>
      <c r="K141" s="311">
        <f t="shared" si="141"/>
        <v>-3.0999999999999996</v>
      </c>
      <c r="L141" s="333">
        <v>100</v>
      </c>
      <c r="M141" s="334">
        <f t="shared" si="142"/>
        <v>-1030</v>
      </c>
      <c r="N141" s="311">
        <v>300</v>
      </c>
      <c r="O141" s="335" t="s">
        <v>589</v>
      </c>
      <c r="P141" s="398">
        <v>44637</v>
      </c>
      <c r="Q141" s="249"/>
      <c r="R141" s="250"/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246"/>
      <c r="AG141" s="246"/>
      <c r="AH141" s="246"/>
      <c r="AI141" s="246"/>
      <c r="AJ141" s="246"/>
      <c r="AK141" s="246"/>
      <c r="AL141" s="246"/>
    </row>
    <row r="142" spans="1:38" s="247" customFormat="1" ht="12.75" customHeight="1">
      <c r="A142" s="310">
        <v>22</v>
      </c>
      <c r="B142" s="358">
        <v>44636</v>
      </c>
      <c r="C142" s="420"/>
      <c r="D142" s="469" t="s">
        <v>1073</v>
      </c>
      <c r="E142" s="310" t="s">
        <v>591</v>
      </c>
      <c r="F142" s="310">
        <v>41</v>
      </c>
      <c r="G142" s="310">
        <v>25</v>
      </c>
      <c r="H142" s="311">
        <v>25</v>
      </c>
      <c r="I142" s="322" t="s">
        <v>1074</v>
      </c>
      <c r="J142" s="322" t="s">
        <v>1130</v>
      </c>
      <c r="K142" s="311">
        <f t="shared" si="141"/>
        <v>-16</v>
      </c>
      <c r="L142" s="333">
        <v>100</v>
      </c>
      <c r="M142" s="334">
        <f t="shared" si="142"/>
        <v>-4100</v>
      </c>
      <c r="N142" s="311">
        <v>250</v>
      </c>
      <c r="O142" s="335" t="s">
        <v>589</v>
      </c>
      <c r="P142" s="398">
        <v>44637</v>
      </c>
      <c r="Q142" s="249"/>
      <c r="R142" s="250"/>
      <c r="S142" s="246"/>
      <c r="T142" s="246"/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46"/>
      <c r="AE142" s="246"/>
      <c r="AF142" s="246"/>
      <c r="AG142" s="246"/>
      <c r="AH142" s="246"/>
      <c r="AI142" s="246"/>
      <c r="AJ142" s="246"/>
      <c r="AK142" s="246"/>
      <c r="AL142" s="246"/>
    </row>
    <row r="143" spans="1:38" s="247" customFormat="1" ht="12.75" customHeight="1">
      <c r="A143" s="285">
        <v>23</v>
      </c>
      <c r="B143" s="386">
        <v>44637</v>
      </c>
      <c r="C143" s="356"/>
      <c r="D143" s="368" t="s">
        <v>1114</v>
      </c>
      <c r="E143" s="285" t="s">
        <v>591</v>
      </c>
      <c r="F143" s="285">
        <v>42.5</v>
      </c>
      <c r="G143" s="285">
        <v>8</v>
      </c>
      <c r="H143" s="338">
        <v>63</v>
      </c>
      <c r="I143" s="350" t="s">
        <v>906</v>
      </c>
      <c r="J143" s="350" t="s">
        <v>1069</v>
      </c>
      <c r="K143" s="338">
        <f t="shared" si="139"/>
        <v>20.5</v>
      </c>
      <c r="L143" s="351">
        <v>100</v>
      </c>
      <c r="M143" s="352">
        <f t="shared" ref="M143:M145" si="143">(K143*N143)-L143</f>
        <v>412.5</v>
      </c>
      <c r="N143" s="338">
        <v>25</v>
      </c>
      <c r="O143" s="353" t="s">
        <v>589</v>
      </c>
      <c r="P143" s="386">
        <v>44637</v>
      </c>
      <c r="Q143" s="249"/>
      <c r="R143" s="250"/>
      <c r="S143" s="246"/>
      <c r="T143" s="246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46"/>
      <c r="AE143" s="246"/>
      <c r="AF143" s="246"/>
      <c r="AG143" s="246"/>
      <c r="AH143" s="246"/>
      <c r="AI143" s="246"/>
      <c r="AJ143" s="246"/>
      <c r="AK143" s="246"/>
      <c r="AL143" s="246"/>
    </row>
    <row r="144" spans="1:38" s="247" customFormat="1" ht="12.75" customHeight="1">
      <c r="A144" s="285">
        <v>24</v>
      </c>
      <c r="B144" s="386">
        <v>44637</v>
      </c>
      <c r="C144" s="356"/>
      <c r="D144" s="368" t="s">
        <v>1116</v>
      </c>
      <c r="E144" s="285" t="s">
        <v>591</v>
      </c>
      <c r="F144" s="285">
        <v>4.1500000000000004</v>
      </c>
      <c r="G144" s="285">
        <v>2.75</v>
      </c>
      <c r="H144" s="338">
        <v>4.75</v>
      </c>
      <c r="I144" s="357" t="s">
        <v>1117</v>
      </c>
      <c r="J144" s="350" t="s">
        <v>1069</v>
      </c>
      <c r="K144" s="338">
        <f t="shared" si="139"/>
        <v>0.59999999999999964</v>
      </c>
      <c r="L144" s="351">
        <v>100</v>
      </c>
      <c r="M144" s="352">
        <f t="shared" si="143"/>
        <v>-85.000000000000014</v>
      </c>
      <c r="N144" s="338">
        <v>25</v>
      </c>
      <c r="O144" s="353" t="s">
        <v>589</v>
      </c>
      <c r="P144" s="386">
        <v>44637</v>
      </c>
      <c r="Q144" s="249"/>
      <c r="R144" s="250"/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246"/>
      <c r="AG144" s="246"/>
      <c r="AH144" s="246"/>
      <c r="AI144" s="246"/>
      <c r="AJ144" s="246"/>
      <c r="AK144" s="246"/>
      <c r="AL144" s="246"/>
    </row>
    <row r="145" spans="1:38" s="247" customFormat="1" ht="12.75" customHeight="1">
      <c r="A145" s="285">
        <v>25</v>
      </c>
      <c r="B145" s="386">
        <v>44637</v>
      </c>
      <c r="C145" s="356"/>
      <c r="D145" s="368" t="s">
        <v>1127</v>
      </c>
      <c r="E145" s="285" t="s">
        <v>591</v>
      </c>
      <c r="F145" s="285">
        <v>42.5</v>
      </c>
      <c r="G145" s="285">
        <v>8</v>
      </c>
      <c r="H145" s="338">
        <v>61</v>
      </c>
      <c r="I145" s="350" t="s">
        <v>906</v>
      </c>
      <c r="J145" s="350" t="s">
        <v>1069</v>
      </c>
      <c r="K145" s="338">
        <f t="shared" si="139"/>
        <v>18.5</v>
      </c>
      <c r="L145" s="351">
        <v>100</v>
      </c>
      <c r="M145" s="352">
        <f t="shared" si="143"/>
        <v>362.5</v>
      </c>
      <c r="N145" s="338">
        <v>25</v>
      </c>
      <c r="O145" s="353" t="s">
        <v>589</v>
      </c>
      <c r="P145" s="386">
        <v>44637</v>
      </c>
      <c r="Q145" s="249"/>
      <c r="R145" s="250"/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246"/>
      <c r="AG145" s="246"/>
      <c r="AH145" s="246"/>
      <c r="AI145" s="246"/>
      <c r="AJ145" s="246"/>
      <c r="AK145" s="246"/>
      <c r="AL145" s="246"/>
    </row>
    <row r="146" spans="1:38" s="247" customFormat="1" ht="12.75" customHeight="1">
      <c r="A146" s="251"/>
      <c r="B146" s="339"/>
      <c r="C146" s="383"/>
      <c r="D146" s="384"/>
      <c r="E146" s="251"/>
      <c r="F146" s="251"/>
      <c r="G146" s="251"/>
      <c r="H146" s="252"/>
      <c r="I146" s="302"/>
      <c r="J146" s="302"/>
      <c r="K146" s="252"/>
      <c r="L146" s="283"/>
      <c r="M146" s="284"/>
      <c r="N146" s="252"/>
      <c r="O146" s="367"/>
      <c r="P146" s="293"/>
      <c r="Q146" s="249"/>
      <c r="R146" s="250"/>
      <c r="S146" s="246"/>
      <c r="T146" s="246"/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46"/>
      <c r="AE146" s="246"/>
      <c r="AF146" s="246"/>
      <c r="AG146" s="246"/>
      <c r="AH146" s="246"/>
      <c r="AI146" s="246"/>
      <c r="AJ146" s="246"/>
      <c r="AK146" s="246"/>
      <c r="AL146" s="246"/>
    </row>
    <row r="147" spans="1:38" s="247" customFormat="1" ht="12.75" customHeight="1">
      <c r="A147" s="251"/>
      <c r="B147" s="339"/>
      <c r="C147" s="383"/>
      <c r="D147" s="384"/>
      <c r="E147" s="251"/>
      <c r="F147" s="251"/>
      <c r="G147" s="251"/>
      <c r="H147" s="252"/>
      <c r="I147" s="302"/>
      <c r="J147" s="302"/>
      <c r="K147" s="252"/>
      <c r="L147" s="283"/>
      <c r="M147" s="284"/>
      <c r="N147" s="252"/>
      <c r="O147" s="367"/>
      <c r="P147" s="293"/>
      <c r="Q147" s="249"/>
      <c r="R147" s="250"/>
      <c r="S147" s="246"/>
      <c r="T147" s="246"/>
      <c r="U147" s="246"/>
      <c r="V147" s="246"/>
      <c r="W147" s="246"/>
      <c r="X147" s="246"/>
      <c r="Y147" s="246"/>
      <c r="Z147" s="246"/>
      <c r="AA147" s="246"/>
      <c r="AB147" s="246"/>
      <c r="AC147" s="246"/>
      <c r="AD147" s="246"/>
      <c r="AE147" s="246"/>
      <c r="AF147" s="246"/>
      <c r="AG147" s="246"/>
      <c r="AH147" s="246"/>
      <c r="AI147" s="246"/>
      <c r="AJ147" s="246"/>
      <c r="AK147" s="246"/>
      <c r="AL147" s="246"/>
    </row>
    <row r="148" spans="1:38" s="301" customFormat="1" ht="12.75" customHeight="1">
      <c r="A148" s="385"/>
      <c r="B148" s="385"/>
      <c r="C148" s="385"/>
      <c r="D148" s="385"/>
      <c r="E148" s="385"/>
      <c r="F148" s="385"/>
      <c r="G148" s="385"/>
      <c r="H148" s="385"/>
      <c r="I148" s="385"/>
      <c r="J148" s="385"/>
      <c r="K148" s="252"/>
      <c r="L148" s="283"/>
      <c r="M148" s="284"/>
      <c r="N148" s="252"/>
      <c r="O148" s="367"/>
      <c r="P148" s="293"/>
      <c r="Q148" s="298"/>
      <c r="R148" s="299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300"/>
      <c r="AG148" s="300"/>
      <c r="AH148" s="300"/>
      <c r="AI148" s="300"/>
      <c r="AJ148" s="300"/>
      <c r="AK148" s="300"/>
      <c r="AL148" s="300"/>
    </row>
    <row r="149" spans="1:38" ht="14.25" customHeight="1">
      <c r="A149" s="151"/>
      <c r="B149" s="156"/>
      <c r="C149" s="156"/>
      <c r="D149" s="157"/>
      <c r="E149" s="151"/>
      <c r="F149" s="158"/>
      <c r="G149" s="151"/>
      <c r="H149" s="151"/>
      <c r="I149" s="151"/>
      <c r="J149" s="156"/>
      <c r="K149" s="159"/>
      <c r="L149" s="151"/>
      <c r="M149" s="151"/>
      <c r="N149" s="151"/>
      <c r="O149" s="160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2.75" customHeight="1">
      <c r="A150" s="94" t="s">
        <v>613</v>
      </c>
      <c r="B150" s="161"/>
      <c r="C150" s="161"/>
      <c r="D150" s="162"/>
      <c r="E150" s="135"/>
      <c r="F150" s="6"/>
      <c r="G150" s="6"/>
      <c r="H150" s="136"/>
      <c r="I150" s="163"/>
      <c r="J150" s="1"/>
      <c r="K150" s="6"/>
      <c r="L150" s="6"/>
      <c r="M150" s="6"/>
      <c r="N150" s="1"/>
      <c r="O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38" ht="38.25" customHeight="1">
      <c r="A151" s="95" t="s">
        <v>16</v>
      </c>
      <c r="B151" s="96" t="s">
        <v>566</v>
      </c>
      <c r="C151" s="96"/>
      <c r="D151" s="97" t="s">
        <v>577</v>
      </c>
      <c r="E151" s="96" t="s">
        <v>578</v>
      </c>
      <c r="F151" s="96" t="s">
        <v>579</v>
      </c>
      <c r="G151" s="96" t="s">
        <v>580</v>
      </c>
      <c r="H151" s="96" t="s">
        <v>581</v>
      </c>
      <c r="I151" s="96" t="s">
        <v>582</v>
      </c>
      <c r="J151" s="95" t="s">
        <v>583</v>
      </c>
      <c r="K151" s="139" t="s">
        <v>600</v>
      </c>
      <c r="L151" s="140" t="s">
        <v>585</v>
      </c>
      <c r="M151" s="98" t="s">
        <v>586</v>
      </c>
      <c r="N151" s="96" t="s">
        <v>587</v>
      </c>
      <c r="O151" s="97" t="s">
        <v>588</v>
      </c>
      <c r="P151" s="96" t="s">
        <v>820</v>
      </c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38" s="247" customFormat="1" ht="14.25" customHeight="1">
      <c r="A152" s="271">
        <v>1</v>
      </c>
      <c r="B152" s="272">
        <v>44488</v>
      </c>
      <c r="C152" s="273"/>
      <c r="D152" s="274" t="s">
        <v>137</v>
      </c>
      <c r="E152" s="275" t="s">
        <v>1076</v>
      </c>
      <c r="F152" s="276">
        <v>235.25</v>
      </c>
      <c r="G152" s="276">
        <v>198</v>
      </c>
      <c r="H152" s="275"/>
      <c r="I152" s="277" t="s">
        <v>825</v>
      </c>
      <c r="J152" s="278" t="s">
        <v>592</v>
      </c>
      <c r="K152" s="278"/>
      <c r="L152" s="279"/>
      <c r="M152" s="280"/>
      <c r="N152" s="278"/>
      <c r="O152" s="281"/>
      <c r="P152" s="278"/>
      <c r="Q152" s="246"/>
      <c r="R152" s="1" t="s">
        <v>590</v>
      </c>
      <c r="S152" s="246"/>
      <c r="T152" s="246"/>
      <c r="U152" s="246"/>
      <c r="V152" s="246"/>
      <c r="W152" s="246"/>
      <c r="X152" s="246"/>
      <c r="Y152" s="246"/>
      <c r="Z152" s="246"/>
      <c r="AA152" s="246"/>
      <c r="AB152" s="246"/>
      <c r="AC152" s="246"/>
      <c r="AD152" s="246"/>
      <c r="AE152" s="246"/>
      <c r="AF152" s="246"/>
      <c r="AG152" s="246"/>
      <c r="AH152" s="246"/>
      <c r="AI152" s="246"/>
      <c r="AJ152" s="246"/>
      <c r="AK152" s="246"/>
      <c r="AL152" s="246"/>
    </row>
    <row r="153" spans="1:38" s="247" customFormat="1" ht="12.75" customHeight="1">
      <c r="A153" s="399">
        <v>2</v>
      </c>
      <c r="B153" s="386">
        <v>44599</v>
      </c>
      <c r="C153" s="400"/>
      <c r="D153" s="401" t="s">
        <v>71</v>
      </c>
      <c r="E153" s="402" t="s">
        <v>591</v>
      </c>
      <c r="F153" s="399">
        <v>200</v>
      </c>
      <c r="G153" s="399">
        <v>183</v>
      </c>
      <c r="H153" s="402">
        <v>224</v>
      </c>
      <c r="I153" s="403" t="s">
        <v>860</v>
      </c>
      <c r="J153" s="404" t="s">
        <v>978</v>
      </c>
      <c r="K153" s="404">
        <f t="shared" ref="K153" si="144">H153-F153</f>
        <v>24</v>
      </c>
      <c r="L153" s="405">
        <f>(F153*-0.7)/100</f>
        <v>-1.4</v>
      </c>
      <c r="M153" s="406">
        <f t="shared" ref="M153" si="145">(K153+L153)/F153</f>
        <v>0.113</v>
      </c>
      <c r="N153" s="404" t="s">
        <v>589</v>
      </c>
      <c r="O153" s="407">
        <v>44624</v>
      </c>
      <c r="P153" s="421"/>
      <c r="Q153" s="246"/>
      <c r="R153" s="246" t="s">
        <v>590</v>
      </c>
      <c r="S153" s="246"/>
      <c r="T153" s="246"/>
      <c r="U153" s="246"/>
      <c r="V153" s="246"/>
      <c r="W153" s="246"/>
      <c r="X153" s="246"/>
      <c r="Y153" s="246"/>
      <c r="Z153" s="246"/>
      <c r="AA153" s="246"/>
      <c r="AB153" s="246"/>
      <c r="AC153" s="246"/>
      <c r="AD153" s="246"/>
      <c r="AE153" s="246"/>
      <c r="AF153" s="246"/>
      <c r="AG153" s="246"/>
      <c r="AH153" s="246"/>
      <c r="AI153" s="246"/>
      <c r="AJ153" s="246"/>
      <c r="AK153" s="246"/>
      <c r="AL153" s="246"/>
    </row>
    <row r="154" spans="1:38" ht="14.25" customHeight="1">
      <c r="A154" s="164"/>
      <c r="B154" s="141"/>
      <c r="C154" s="165"/>
      <c r="D154" s="100"/>
      <c r="E154" s="166"/>
      <c r="F154" s="166"/>
      <c r="G154" s="166"/>
      <c r="H154" s="166"/>
      <c r="I154" s="166"/>
      <c r="J154" s="166"/>
      <c r="K154" s="167"/>
      <c r="L154" s="168"/>
      <c r="M154" s="166"/>
      <c r="N154" s="169"/>
      <c r="O154" s="170"/>
      <c r="P154" s="170"/>
      <c r="R154" s="6"/>
      <c r="S154" s="41"/>
      <c r="T154" s="1"/>
      <c r="U154" s="1"/>
      <c r="V154" s="1"/>
      <c r="W154" s="1"/>
      <c r="X154" s="1"/>
      <c r="Y154" s="1"/>
      <c r="Z154" s="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</row>
    <row r="155" spans="1:38" ht="12.75" customHeight="1">
      <c r="A155" s="119" t="s">
        <v>593</v>
      </c>
      <c r="B155" s="119"/>
      <c r="C155" s="119"/>
      <c r="D155" s="119"/>
      <c r="E155" s="41"/>
      <c r="F155" s="127" t="s">
        <v>595</v>
      </c>
      <c r="G155" s="56"/>
      <c r="H155" s="56"/>
      <c r="I155" s="56"/>
      <c r="J155" s="6"/>
      <c r="K155" s="145"/>
      <c r="L155" s="146"/>
      <c r="M155" s="6"/>
      <c r="N155" s="109"/>
      <c r="O155" s="171"/>
      <c r="P155" s="1"/>
      <c r="Q155" s="1"/>
      <c r="R155" s="6"/>
      <c r="S155" s="1"/>
      <c r="T155" s="1"/>
      <c r="U155" s="1"/>
      <c r="V155" s="1"/>
      <c r="W155" s="1"/>
      <c r="X155" s="1"/>
      <c r="Y155" s="1"/>
    </row>
    <row r="156" spans="1:38" ht="12.75" customHeight="1">
      <c r="A156" s="126" t="s">
        <v>594</v>
      </c>
      <c r="B156" s="119"/>
      <c r="C156" s="119"/>
      <c r="D156" s="119"/>
      <c r="E156" s="6"/>
      <c r="F156" s="127" t="s">
        <v>597</v>
      </c>
      <c r="G156" s="6"/>
      <c r="H156" s="6" t="s">
        <v>816</v>
      </c>
      <c r="I156" s="6"/>
      <c r="J156" s="1"/>
      <c r="K156" s="6"/>
      <c r="L156" s="6"/>
      <c r="M156" s="6"/>
      <c r="N156" s="1"/>
      <c r="O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126"/>
      <c r="B157" s="119"/>
      <c r="C157" s="119"/>
      <c r="D157" s="119"/>
      <c r="E157" s="6"/>
      <c r="F157" s="127"/>
      <c r="G157" s="6"/>
      <c r="H157" s="6"/>
      <c r="I157" s="6"/>
      <c r="J157" s="1"/>
      <c r="K157" s="6"/>
      <c r="L157" s="6"/>
      <c r="M157" s="6"/>
      <c r="N157" s="1"/>
      <c r="O157" s="1"/>
      <c r="Q157" s="1"/>
      <c r="R157" s="5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1"/>
      <c r="B158" s="134" t="s">
        <v>614</v>
      </c>
      <c r="C158" s="134"/>
      <c r="D158" s="134"/>
      <c r="E158" s="134"/>
      <c r="F158" s="135"/>
      <c r="G158" s="6"/>
      <c r="H158" s="6"/>
      <c r="I158" s="136"/>
      <c r="J158" s="137"/>
      <c r="K158" s="138"/>
      <c r="L158" s="137"/>
      <c r="M158" s="6"/>
      <c r="N158" s="1"/>
      <c r="O158" s="1"/>
      <c r="Q158" s="1"/>
      <c r="R158" s="56"/>
      <c r="S158" s="1"/>
      <c r="T158" s="1"/>
      <c r="U158" s="1"/>
      <c r="V158" s="1"/>
      <c r="W158" s="1"/>
      <c r="X158" s="1"/>
      <c r="Y158" s="1"/>
      <c r="Z158" s="1"/>
    </row>
    <row r="159" spans="1:38" ht="38.25" customHeight="1">
      <c r="A159" s="95" t="s">
        <v>16</v>
      </c>
      <c r="B159" s="96" t="s">
        <v>566</v>
      </c>
      <c r="C159" s="96"/>
      <c r="D159" s="97" t="s">
        <v>577</v>
      </c>
      <c r="E159" s="96" t="s">
        <v>578</v>
      </c>
      <c r="F159" s="96" t="s">
        <v>579</v>
      </c>
      <c r="G159" s="96" t="s">
        <v>599</v>
      </c>
      <c r="H159" s="96" t="s">
        <v>581</v>
      </c>
      <c r="I159" s="96" t="s">
        <v>582</v>
      </c>
      <c r="J159" s="172" t="s">
        <v>583</v>
      </c>
      <c r="K159" s="139" t="s">
        <v>600</v>
      </c>
      <c r="L159" s="149" t="s">
        <v>608</v>
      </c>
      <c r="M159" s="96" t="s">
        <v>609</v>
      </c>
      <c r="N159" s="140" t="s">
        <v>585</v>
      </c>
      <c r="O159" s="98" t="s">
        <v>586</v>
      </c>
      <c r="P159" s="96" t="s">
        <v>587</v>
      </c>
      <c r="Q159" s="97" t="s">
        <v>588</v>
      </c>
      <c r="R159" s="56"/>
      <c r="S159" s="1"/>
      <c r="T159" s="1"/>
      <c r="U159" s="1"/>
      <c r="V159" s="1"/>
      <c r="W159" s="1"/>
      <c r="X159" s="1"/>
      <c r="Y159" s="1"/>
      <c r="Z159" s="1"/>
    </row>
    <row r="160" spans="1:38" ht="14.25" customHeight="1">
      <c r="A160" s="101"/>
      <c r="B160" s="102"/>
      <c r="C160" s="173"/>
      <c r="D160" s="103"/>
      <c r="E160" s="104"/>
      <c r="F160" s="174"/>
      <c r="G160" s="101"/>
      <c r="H160" s="104"/>
      <c r="I160" s="105"/>
      <c r="J160" s="175"/>
      <c r="K160" s="175"/>
      <c r="L160" s="176"/>
      <c r="M160" s="99"/>
      <c r="N160" s="176"/>
      <c r="O160" s="177"/>
      <c r="P160" s="178"/>
      <c r="Q160" s="179"/>
      <c r="R160" s="144"/>
      <c r="S160" s="113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38" ht="14.25" customHeight="1">
      <c r="A161" s="101"/>
      <c r="B161" s="102"/>
      <c r="C161" s="173"/>
      <c r="D161" s="103"/>
      <c r="E161" s="104"/>
      <c r="F161" s="174"/>
      <c r="G161" s="101"/>
      <c r="H161" s="104"/>
      <c r="I161" s="105"/>
      <c r="J161" s="175"/>
      <c r="K161" s="175"/>
      <c r="L161" s="176"/>
      <c r="M161" s="99"/>
      <c r="N161" s="176"/>
      <c r="O161" s="177"/>
      <c r="P161" s="178"/>
      <c r="Q161" s="179"/>
      <c r="R161" s="144"/>
      <c r="S161" s="113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38" ht="14.25" customHeight="1">
      <c r="A162" s="101"/>
      <c r="B162" s="102"/>
      <c r="C162" s="173"/>
      <c r="D162" s="103"/>
      <c r="E162" s="104"/>
      <c r="F162" s="174"/>
      <c r="G162" s="101"/>
      <c r="H162" s="104"/>
      <c r="I162" s="105"/>
      <c r="J162" s="175"/>
      <c r="K162" s="175"/>
      <c r="L162" s="176"/>
      <c r="M162" s="99"/>
      <c r="N162" s="176"/>
      <c r="O162" s="177"/>
      <c r="P162" s="178"/>
      <c r="Q162" s="179"/>
      <c r="R162" s="6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4.25" customHeight="1">
      <c r="A163" s="101"/>
      <c r="B163" s="102"/>
      <c r="C163" s="173"/>
      <c r="D163" s="103"/>
      <c r="E163" s="104"/>
      <c r="F163" s="175"/>
      <c r="G163" s="101"/>
      <c r="H163" s="104"/>
      <c r="I163" s="105"/>
      <c r="J163" s="175"/>
      <c r="K163" s="175"/>
      <c r="L163" s="176"/>
      <c r="M163" s="99"/>
      <c r="N163" s="176"/>
      <c r="O163" s="177"/>
      <c r="P163" s="178"/>
      <c r="Q163" s="179"/>
      <c r="R163" s="6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4.25" customHeight="1">
      <c r="A164" s="101"/>
      <c r="B164" s="102"/>
      <c r="C164" s="173"/>
      <c r="D164" s="103"/>
      <c r="E164" s="104"/>
      <c r="F164" s="175"/>
      <c r="G164" s="101"/>
      <c r="H164" s="104"/>
      <c r="I164" s="105"/>
      <c r="J164" s="175"/>
      <c r="K164" s="175"/>
      <c r="L164" s="176"/>
      <c r="M164" s="99"/>
      <c r="N164" s="176"/>
      <c r="O164" s="177"/>
      <c r="P164" s="178"/>
      <c r="Q164" s="179"/>
      <c r="R164" s="6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14.25" customHeight="1">
      <c r="A165" s="101"/>
      <c r="B165" s="102"/>
      <c r="C165" s="173"/>
      <c r="D165" s="103"/>
      <c r="E165" s="104"/>
      <c r="F165" s="174"/>
      <c r="G165" s="101"/>
      <c r="H165" s="104"/>
      <c r="I165" s="105"/>
      <c r="J165" s="175"/>
      <c r="K165" s="175"/>
      <c r="L165" s="176"/>
      <c r="M165" s="99"/>
      <c r="N165" s="176"/>
      <c r="O165" s="177"/>
      <c r="P165" s="178"/>
      <c r="Q165" s="179"/>
      <c r="R165" s="6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4.25" customHeight="1">
      <c r="A166" s="101"/>
      <c r="B166" s="102"/>
      <c r="C166" s="173"/>
      <c r="D166" s="103"/>
      <c r="E166" s="104"/>
      <c r="F166" s="174"/>
      <c r="G166" s="101"/>
      <c r="H166" s="104"/>
      <c r="I166" s="105"/>
      <c r="J166" s="175"/>
      <c r="K166" s="175"/>
      <c r="L166" s="175"/>
      <c r="M166" s="175"/>
      <c r="N166" s="176"/>
      <c r="O166" s="180"/>
      <c r="P166" s="178"/>
      <c r="Q166" s="179"/>
      <c r="R166" s="6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4.25" customHeight="1">
      <c r="A167" s="101"/>
      <c r="B167" s="102"/>
      <c r="C167" s="173"/>
      <c r="D167" s="103"/>
      <c r="E167" s="104"/>
      <c r="F167" s="175"/>
      <c r="G167" s="101"/>
      <c r="H167" s="104"/>
      <c r="I167" s="105"/>
      <c r="J167" s="175"/>
      <c r="K167" s="175"/>
      <c r="L167" s="176"/>
      <c r="M167" s="99"/>
      <c r="N167" s="176"/>
      <c r="O167" s="177"/>
      <c r="P167" s="178"/>
      <c r="Q167" s="179"/>
      <c r="R167" s="144"/>
      <c r="S167" s="113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4.25" customHeight="1">
      <c r="A168" s="101"/>
      <c r="B168" s="102"/>
      <c r="C168" s="173"/>
      <c r="D168" s="103"/>
      <c r="E168" s="104"/>
      <c r="F168" s="174"/>
      <c r="G168" s="101"/>
      <c r="H168" s="104"/>
      <c r="I168" s="105"/>
      <c r="J168" s="181"/>
      <c r="K168" s="181"/>
      <c r="L168" s="181"/>
      <c r="M168" s="181"/>
      <c r="N168" s="182"/>
      <c r="O168" s="177"/>
      <c r="P168" s="106"/>
      <c r="Q168" s="179"/>
      <c r="R168" s="144"/>
      <c r="S168" s="113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2.75" customHeight="1">
      <c r="A169" s="126"/>
      <c r="B169" s="119"/>
      <c r="C169" s="119"/>
      <c r="D169" s="119"/>
      <c r="E169" s="6"/>
      <c r="F169" s="127"/>
      <c r="G169" s="6"/>
      <c r="H169" s="6"/>
      <c r="I169" s="6"/>
      <c r="J169" s="1"/>
      <c r="K169" s="6"/>
      <c r="L169" s="6"/>
      <c r="M169" s="6"/>
      <c r="N169" s="1"/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38" ht="12.75" customHeight="1">
      <c r="A170" s="126"/>
      <c r="B170" s="119"/>
      <c r="C170" s="119"/>
      <c r="D170" s="119"/>
      <c r="E170" s="6"/>
      <c r="F170" s="127"/>
      <c r="G170" s="56"/>
      <c r="H170" s="41"/>
      <c r="I170" s="56"/>
      <c r="J170" s="6"/>
      <c r="K170" s="145"/>
      <c r="L170" s="146"/>
      <c r="M170" s="6"/>
      <c r="N170" s="109"/>
      <c r="O170" s="147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38" ht="12.75" customHeight="1">
      <c r="A171" s="56"/>
      <c r="B171" s="108"/>
      <c r="C171" s="108"/>
      <c r="D171" s="41"/>
      <c r="E171" s="56"/>
      <c r="F171" s="56"/>
      <c r="G171" s="56"/>
      <c r="H171" s="41"/>
      <c r="I171" s="56"/>
      <c r="J171" s="6"/>
      <c r="K171" s="145"/>
      <c r="L171" s="146"/>
      <c r="M171" s="6"/>
      <c r="N171" s="109"/>
      <c r="O171" s="147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38" ht="12.75" customHeight="1">
      <c r="A172" s="41"/>
      <c r="B172" s="183" t="s">
        <v>615</v>
      </c>
      <c r="C172" s="183"/>
      <c r="D172" s="183"/>
      <c r="E172" s="183"/>
      <c r="F172" s="6"/>
      <c r="G172" s="6"/>
      <c r="H172" s="137"/>
      <c r="I172" s="6"/>
      <c r="J172" s="137"/>
      <c r="K172" s="138"/>
      <c r="L172" s="6"/>
      <c r="M172" s="6"/>
      <c r="N172" s="1"/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38" ht="38.25" customHeight="1">
      <c r="A173" s="95" t="s">
        <v>16</v>
      </c>
      <c r="B173" s="96" t="s">
        <v>566</v>
      </c>
      <c r="C173" s="96"/>
      <c r="D173" s="97" t="s">
        <v>577</v>
      </c>
      <c r="E173" s="96" t="s">
        <v>578</v>
      </c>
      <c r="F173" s="96" t="s">
        <v>579</v>
      </c>
      <c r="G173" s="96" t="s">
        <v>616</v>
      </c>
      <c r="H173" s="96" t="s">
        <v>617</v>
      </c>
      <c r="I173" s="96" t="s">
        <v>582</v>
      </c>
      <c r="J173" s="184" t="s">
        <v>583</v>
      </c>
      <c r="K173" s="96" t="s">
        <v>584</v>
      </c>
      <c r="L173" s="96" t="s">
        <v>618</v>
      </c>
      <c r="M173" s="96" t="s">
        <v>587</v>
      </c>
      <c r="N173" s="97" t="s">
        <v>588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38" ht="12.75" customHeight="1">
      <c r="A174" s="185">
        <v>1</v>
      </c>
      <c r="B174" s="186">
        <v>41579</v>
      </c>
      <c r="C174" s="186"/>
      <c r="D174" s="187" t="s">
        <v>619</v>
      </c>
      <c r="E174" s="188" t="s">
        <v>620</v>
      </c>
      <c r="F174" s="189">
        <v>82</v>
      </c>
      <c r="G174" s="188" t="s">
        <v>621</v>
      </c>
      <c r="H174" s="188">
        <v>100</v>
      </c>
      <c r="I174" s="190">
        <v>100</v>
      </c>
      <c r="J174" s="191" t="s">
        <v>622</v>
      </c>
      <c r="K174" s="192">
        <f t="shared" ref="K174:K226" si="146">H174-F174</f>
        <v>18</v>
      </c>
      <c r="L174" s="193">
        <f t="shared" ref="L174:L226" si="147">K174/F174</f>
        <v>0.21951219512195122</v>
      </c>
      <c r="M174" s="188" t="s">
        <v>589</v>
      </c>
      <c r="N174" s="194">
        <v>42657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38" ht="12.75" customHeight="1">
      <c r="A175" s="185">
        <v>2</v>
      </c>
      <c r="B175" s="186">
        <v>41794</v>
      </c>
      <c r="C175" s="186"/>
      <c r="D175" s="187" t="s">
        <v>623</v>
      </c>
      <c r="E175" s="188" t="s">
        <v>591</v>
      </c>
      <c r="F175" s="189">
        <v>257</v>
      </c>
      <c r="G175" s="188" t="s">
        <v>621</v>
      </c>
      <c r="H175" s="188">
        <v>300</v>
      </c>
      <c r="I175" s="190">
        <v>300</v>
      </c>
      <c r="J175" s="191" t="s">
        <v>622</v>
      </c>
      <c r="K175" s="192">
        <f t="shared" si="146"/>
        <v>43</v>
      </c>
      <c r="L175" s="193">
        <f t="shared" si="147"/>
        <v>0.16731517509727625</v>
      </c>
      <c r="M175" s="188" t="s">
        <v>589</v>
      </c>
      <c r="N175" s="194">
        <v>41822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38" ht="12.75" customHeight="1">
      <c r="A176" s="185">
        <v>3</v>
      </c>
      <c r="B176" s="186">
        <v>41828</v>
      </c>
      <c r="C176" s="186"/>
      <c r="D176" s="187" t="s">
        <v>624</v>
      </c>
      <c r="E176" s="188" t="s">
        <v>591</v>
      </c>
      <c r="F176" s="189">
        <v>393</v>
      </c>
      <c r="G176" s="188" t="s">
        <v>621</v>
      </c>
      <c r="H176" s="188">
        <v>468</v>
      </c>
      <c r="I176" s="190">
        <v>468</v>
      </c>
      <c r="J176" s="191" t="s">
        <v>622</v>
      </c>
      <c r="K176" s="192">
        <f t="shared" si="146"/>
        <v>75</v>
      </c>
      <c r="L176" s="193">
        <f t="shared" si="147"/>
        <v>0.19083969465648856</v>
      </c>
      <c r="M176" s="188" t="s">
        <v>589</v>
      </c>
      <c r="N176" s="194">
        <v>41863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4</v>
      </c>
      <c r="B177" s="186">
        <v>41857</v>
      </c>
      <c r="C177" s="186"/>
      <c r="D177" s="187" t="s">
        <v>625</v>
      </c>
      <c r="E177" s="188" t="s">
        <v>591</v>
      </c>
      <c r="F177" s="189">
        <v>205</v>
      </c>
      <c r="G177" s="188" t="s">
        <v>621</v>
      </c>
      <c r="H177" s="188">
        <v>275</v>
      </c>
      <c r="I177" s="190">
        <v>250</v>
      </c>
      <c r="J177" s="191" t="s">
        <v>622</v>
      </c>
      <c r="K177" s="192">
        <f t="shared" si="146"/>
        <v>70</v>
      </c>
      <c r="L177" s="193">
        <f t="shared" si="147"/>
        <v>0.34146341463414637</v>
      </c>
      <c r="M177" s="188" t="s">
        <v>589</v>
      </c>
      <c r="N177" s="194">
        <v>41962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5</v>
      </c>
      <c r="B178" s="186">
        <v>41886</v>
      </c>
      <c r="C178" s="186"/>
      <c r="D178" s="187" t="s">
        <v>626</v>
      </c>
      <c r="E178" s="188" t="s">
        <v>591</v>
      </c>
      <c r="F178" s="189">
        <v>162</v>
      </c>
      <c r="G178" s="188" t="s">
        <v>621</v>
      </c>
      <c r="H178" s="188">
        <v>190</v>
      </c>
      <c r="I178" s="190">
        <v>190</v>
      </c>
      <c r="J178" s="191" t="s">
        <v>622</v>
      </c>
      <c r="K178" s="192">
        <f t="shared" si="146"/>
        <v>28</v>
      </c>
      <c r="L178" s="193">
        <f t="shared" si="147"/>
        <v>0.1728395061728395</v>
      </c>
      <c r="M178" s="188" t="s">
        <v>589</v>
      </c>
      <c r="N178" s="194">
        <v>42006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6</v>
      </c>
      <c r="B179" s="186">
        <v>41886</v>
      </c>
      <c r="C179" s="186"/>
      <c r="D179" s="187" t="s">
        <v>627</v>
      </c>
      <c r="E179" s="188" t="s">
        <v>591</v>
      </c>
      <c r="F179" s="189">
        <v>75</v>
      </c>
      <c r="G179" s="188" t="s">
        <v>621</v>
      </c>
      <c r="H179" s="188">
        <v>91.5</v>
      </c>
      <c r="I179" s="190" t="s">
        <v>628</v>
      </c>
      <c r="J179" s="191" t="s">
        <v>629</v>
      </c>
      <c r="K179" s="192">
        <f t="shared" si="146"/>
        <v>16.5</v>
      </c>
      <c r="L179" s="193">
        <f t="shared" si="147"/>
        <v>0.22</v>
      </c>
      <c r="M179" s="188" t="s">
        <v>589</v>
      </c>
      <c r="N179" s="194">
        <v>41954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7</v>
      </c>
      <c r="B180" s="186">
        <v>41913</v>
      </c>
      <c r="C180" s="186"/>
      <c r="D180" s="187" t="s">
        <v>630</v>
      </c>
      <c r="E180" s="188" t="s">
        <v>591</v>
      </c>
      <c r="F180" s="189">
        <v>850</v>
      </c>
      <c r="G180" s="188" t="s">
        <v>621</v>
      </c>
      <c r="H180" s="188">
        <v>982.5</v>
      </c>
      <c r="I180" s="190">
        <v>1050</v>
      </c>
      <c r="J180" s="191" t="s">
        <v>631</v>
      </c>
      <c r="K180" s="192">
        <f t="shared" si="146"/>
        <v>132.5</v>
      </c>
      <c r="L180" s="193">
        <f t="shared" si="147"/>
        <v>0.15588235294117647</v>
      </c>
      <c r="M180" s="188" t="s">
        <v>589</v>
      </c>
      <c r="N180" s="194">
        <v>42039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8</v>
      </c>
      <c r="B181" s="186">
        <v>41913</v>
      </c>
      <c r="C181" s="186"/>
      <c r="D181" s="187" t="s">
        <v>632</v>
      </c>
      <c r="E181" s="188" t="s">
        <v>591</v>
      </c>
      <c r="F181" s="189">
        <v>475</v>
      </c>
      <c r="G181" s="188" t="s">
        <v>621</v>
      </c>
      <c r="H181" s="188">
        <v>515</v>
      </c>
      <c r="I181" s="190">
        <v>600</v>
      </c>
      <c r="J181" s="191" t="s">
        <v>633</v>
      </c>
      <c r="K181" s="192">
        <f t="shared" si="146"/>
        <v>40</v>
      </c>
      <c r="L181" s="193">
        <f t="shared" si="147"/>
        <v>8.4210526315789472E-2</v>
      </c>
      <c r="M181" s="188" t="s">
        <v>589</v>
      </c>
      <c r="N181" s="194">
        <v>41939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9</v>
      </c>
      <c r="B182" s="186">
        <v>41913</v>
      </c>
      <c r="C182" s="186"/>
      <c r="D182" s="187" t="s">
        <v>634</v>
      </c>
      <c r="E182" s="188" t="s">
        <v>591</v>
      </c>
      <c r="F182" s="189">
        <v>86</v>
      </c>
      <c r="G182" s="188" t="s">
        <v>621</v>
      </c>
      <c r="H182" s="188">
        <v>99</v>
      </c>
      <c r="I182" s="190">
        <v>140</v>
      </c>
      <c r="J182" s="191" t="s">
        <v>635</v>
      </c>
      <c r="K182" s="192">
        <f t="shared" si="146"/>
        <v>13</v>
      </c>
      <c r="L182" s="193">
        <f t="shared" si="147"/>
        <v>0.15116279069767441</v>
      </c>
      <c r="M182" s="188" t="s">
        <v>589</v>
      </c>
      <c r="N182" s="194">
        <v>41939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10</v>
      </c>
      <c r="B183" s="186">
        <v>41926</v>
      </c>
      <c r="C183" s="186"/>
      <c r="D183" s="187" t="s">
        <v>636</v>
      </c>
      <c r="E183" s="188" t="s">
        <v>591</v>
      </c>
      <c r="F183" s="189">
        <v>496.6</v>
      </c>
      <c r="G183" s="188" t="s">
        <v>621</v>
      </c>
      <c r="H183" s="188">
        <v>621</v>
      </c>
      <c r="I183" s="190">
        <v>580</v>
      </c>
      <c r="J183" s="191" t="s">
        <v>622</v>
      </c>
      <c r="K183" s="192">
        <f t="shared" si="146"/>
        <v>124.39999999999998</v>
      </c>
      <c r="L183" s="193">
        <f t="shared" si="147"/>
        <v>0.25050342327829234</v>
      </c>
      <c r="M183" s="188" t="s">
        <v>589</v>
      </c>
      <c r="N183" s="194">
        <v>42605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11</v>
      </c>
      <c r="B184" s="186">
        <v>41926</v>
      </c>
      <c r="C184" s="186"/>
      <c r="D184" s="187" t="s">
        <v>637</v>
      </c>
      <c r="E184" s="188" t="s">
        <v>591</v>
      </c>
      <c r="F184" s="189">
        <v>2481.9</v>
      </c>
      <c r="G184" s="188" t="s">
        <v>621</v>
      </c>
      <c r="H184" s="188">
        <v>2840</v>
      </c>
      <c r="I184" s="190">
        <v>2870</v>
      </c>
      <c r="J184" s="191" t="s">
        <v>638</v>
      </c>
      <c r="K184" s="192">
        <f t="shared" si="146"/>
        <v>358.09999999999991</v>
      </c>
      <c r="L184" s="193">
        <f t="shared" si="147"/>
        <v>0.14428462065353154</v>
      </c>
      <c r="M184" s="188" t="s">
        <v>589</v>
      </c>
      <c r="N184" s="194">
        <v>42017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12</v>
      </c>
      <c r="B185" s="186">
        <v>41928</v>
      </c>
      <c r="C185" s="186"/>
      <c r="D185" s="187" t="s">
        <v>639</v>
      </c>
      <c r="E185" s="188" t="s">
        <v>591</v>
      </c>
      <c r="F185" s="189">
        <v>84.5</v>
      </c>
      <c r="G185" s="188" t="s">
        <v>621</v>
      </c>
      <c r="H185" s="188">
        <v>93</v>
      </c>
      <c r="I185" s="190">
        <v>110</v>
      </c>
      <c r="J185" s="191" t="s">
        <v>640</v>
      </c>
      <c r="K185" s="192">
        <f t="shared" si="146"/>
        <v>8.5</v>
      </c>
      <c r="L185" s="193">
        <f t="shared" si="147"/>
        <v>0.10059171597633136</v>
      </c>
      <c r="M185" s="188" t="s">
        <v>589</v>
      </c>
      <c r="N185" s="194">
        <v>41939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13</v>
      </c>
      <c r="B186" s="186">
        <v>41928</v>
      </c>
      <c r="C186" s="186"/>
      <c r="D186" s="187" t="s">
        <v>641</v>
      </c>
      <c r="E186" s="188" t="s">
        <v>591</v>
      </c>
      <c r="F186" s="189">
        <v>401</v>
      </c>
      <c r="G186" s="188" t="s">
        <v>621</v>
      </c>
      <c r="H186" s="188">
        <v>428</v>
      </c>
      <c r="I186" s="190">
        <v>450</v>
      </c>
      <c r="J186" s="191" t="s">
        <v>642</v>
      </c>
      <c r="K186" s="192">
        <f t="shared" si="146"/>
        <v>27</v>
      </c>
      <c r="L186" s="193">
        <f t="shared" si="147"/>
        <v>6.7331670822942641E-2</v>
      </c>
      <c r="M186" s="188" t="s">
        <v>589</v>
      </c>
      <c r="N186" s="194">
        <v>42020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14</v>
      </c>
      <c r="B187" s="186">
        <v>41928</v>
      </c>
      <c r="C187" s="186"/>
      <c r="D187" s="187" t="s">
        <v>643</v>
      </c>
      <c r="E187" s="188" t="s">
        <v>591</v>
      </c>
      <c r="F187" s="189">
        <v>101</v>
      </c>
      <c r="G187" s="188" t="s">
        <v>621</v>
      </c>
      <c r="H187" s="188">
        <v>112</v>
      </c>
      <c r="I187" s="190">
        <v>120</v>
      </c>
      <c r="J187" s="191" t="s">
        <v>644</v>
      </c>
      <c r="K187" s="192">
        <f t="shared" si="146"/>
        <v>11</v>
      </c>
      <c r="L187" s="193">
        <f t="shared" si="147"/>
        <v>0.10891089108910891</v>
      </c>
      <c r="M187" s="188" t="s">
        <v>589</v>
      </c>
      <c r="N187" s="194">
        <v>41939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15</v>
      </c>
      <c r="B188" s="186">
        <v>41954</v>
      </c>
      <c r="C188" s="186"/>
      <c r="D188" s="187" t="s">
        <v>645</v>
      </c>
      <c r="E188" s="188" t="s">
        <v>591</v>
      </c>
      <c r="F188" s="189">
        <v>59</v>
      </c>
      <c r="G188" s="188" t="s">
        <v>621</v>
      </c>
      <c r="H188" s="188">
        <v>76</v>
      </c>
      <c r="I188" s="190">
        <v>76</v>
      </c>
      <c r="J188" s="191" t="s">
        <v>622</v>
      </c>
      <c r="K188" s="192">
        <f t="shared" si="146"/>
        <v>17</v>
      </c>
      <c r="L188" s="193">
        <f t="shared" si="147"/>
        <v>0.28813559322033899</v>
      </c>
      <c r="M188" s="188" t="s">
        <v>589</v>
      </c>
      <c r="N188" s="194">
        <v>43032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16</v>
      </c>
      <c r="B189" s="186">
        <v>41954</v>
      </c>
      <c r="C189" s="186"/>
      <c r="D189" s="187" t="s">
        <v>634</v>
      </c>
      <c r="E189" s="188" t="s">
        <v>591</v>
      </c>
      <c r="F189" s="189">
        <v>99</v>
      </c>
      <c r="G189" s="188" t="s">
        <v>621</v>
      </c>
      <c r="H189" s="188">
        <v>120</v>
      </c>
      <c r="I189" s="190">
        <v>120</v>
      </c>
      <c r="J189" s="191" t="s">
        <v>602</v>
      </c>
      <c r="K189" s="192">
        <f t="shared" si="146"/>
        <v>21</v>
      </c>
      <c r="L189" s="193">
        <f t="shared" si="147"/>
        <v>0.21212121212121213</v>
      </c>
      <c r="M189" s="188" t="s">
        <v>589</v>
      </c>
      <c r="N189" s="194">
        <v>41960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17</v>
      </c>
      <c r="B190" s="186">
        <v>41956</v>
      </c>
      <c r="C190" s="186"/>
      <c r="D190" s="187" t="s">
        <v>646</v>
      </c>
      <c r="E190" s="188" t="s">
        <v>591</v>
      </c>
      <c r="F190" s="189">
        <v>22</v>
      </c>
      <c r="G190" s="188" t="s">
        <v>621</v>
      </c>
      <c r="H190" s="188">
        <v>33.549999999999997</v>
      </c>
      <c r="I190" s="190">
        <v>32</v>
      </c>
      <c r="J190" s="191" t="s">
        <v>647</v>
      </c>
      <c r="K190" s="192">
        <f t="shared" si="146"/>
        <v>11.549999999999997</v>
      </c>
      <c r="L190" s="193">
        <f t="shared" si="147"/>
        <v>0.52499999999999991</v>
      </c>
      <c r="M190" s="188" t="s">
        <v>589</v>
      </c>
      <c r="N190" s="194">
        <v>42188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18</v>
      </c>
      <c r="B191" s="186">
        <v>41976</v>
      </c>
      <c r="C191" s="186"/>
      <c r="D191" s="187" t="s">
        <v>648</v>
      </c>
      <c r="E191" s="188" t="s">
        <v>591</v>
      </c>
      <c r="F191" s="189">
        <v>440</v>
      </c>
      <c r="G191" s="188" t="s">
        <v>621</v>
      </c>
      <c r="H191" s="188">
        <v>520</v>
      </c>
      <c r="I191" s="190">
        <v>520</v>
      </c>
      <c r="J191" s="191" t="s">
        <v>649</v>
      </c>
      <c r="K191" s="192">
        <f t="shared" si="146"/>
        <v>80</v>
      </c>
      <c r="L191" s="193">
        <f t="shared" si="147"/>
        <v>0.18181818181818182</v>
      </c>
      <c r="M191" s="188" t="s">
        <v>589</v>
      </c>
      <c r="N191" s="194">
        <v>42208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19</v>
      </c>
      <c r="B192" s="186">
        <v>41976</v>
      </c>
      <c r="C192" s="186"/>
      <c r="D192" s="187" t="s">
        <v>650</v>
      </c>
      <c r="E192" s="188" t="s">
        <v>591</v>
      </c>
      <c r="F192" s="189">
        <v>360</v>
      </c>
      <c r="G192" s="188" t="s">
        <v>621</v>
      </c>
      <c r="H192" s="188">
        <v>427</v>
      </c>
      <c r="I192" s="190">
        <v>425</v>
      </c>
      <c r="J192" s="191" t="s">
        <v>651</v>
      </c>
      <c r="K192" s="192">
        <f t="shared" si="146"/>
        <v>67</v>
      </c>
      <c r="L192" s="193">
        <f t="shared" si="147"/>
        <v>0.18611111111111112</v>
      </c>
      <c r="M192" s="188" t="s">
        <v>589</v>
      </c>
      <c r="N192" s="194">
        <v>42058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20</v>
      </c>
      <c r="B193" s="186">
        <v>42012</v>
      </c>
      <c r="C193" s="186"/>
      <c r="D193" s="187" t="s">
        <v>652</v>
      </c>
      <c r="E193" s="188" t="s">
        <v>591</v>
      </c>
      <c r="F193" s="189">
        <v>360</v>
      </c>
      <c r="G193" s="188" t="s">
        <v>621</v>
      </c>
      <c r="H193" s="188">
        <v>455</v>
      </c>
      <c r="I193" s="190">
        <v>420</v>
      </c>
      <c r="J193" s="191" t="s">
        <v>653</v>
      </c>
      <c r="K193" s="192">
        <f t="shared" si="146"/>
        <v>95</v>
      </c>
      <c r="L193" s="193">
        <f t="shared" si="147"/>
        <v>0.2638888888888889</v>
      </c>
      <c r="M193" s="188" t="s">
        <v>589</v>
      </c>
      <c r="N193" s="194">
        <v>42024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21</v>
      </c>
      <c r="B194" s="186">
        <v>42012</v>
      </c>
      <c r="C194" s="186"/>
      <c r="D194" s="187" t="s">
        <v>654</v>
      </c>
      <c r="E194" s="188" t="s">
        <v>591</v>
      </c>
      <c r="F194" s="189">
        <v>130</v>
      </c>
      <c r="G194" s="188"/>
      <c r="H194" s="188">
        <v>175.5</v>
      </c>
      <c r="I194" s="190">
        <v>165</v>
      </c>
      <c r="J194" s="191" t="s">
        <v>655</v>
      </c>
      <c r="K194" s="192">
        <f t="shared" si="146"/>
        <v>45.5</v>
      </c>
      <c r="L194" s="193">
        <f t="shared" si="147"/>
        <v>0.35</v>
      </c>
      <c r="M194" s="188" t="s">
        <v>589</v>
      </c>
      <c r="N194" s="194">
        <v>43088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22</v>
      </c>
      <c r="B195" s="186">
        <v>42040</v>
      </c>
      <c r="C195" s="186"/>
      <c r="D195" s="187" t="s">
        <v>381</v>
      </c>
      <c r="E195" s="188" t="s">
        <v>620</v>
      </c>
      <c r="F195" s="189">
        <v>98</v>
      </c>
      <c r="G195" s="188"/>
      <c r="H195" s="188">
        <v>120</v>
      </c>
      <c r="I195" s="190">
        <v>120</v>
      </c>
      <c r="J195" s="191" t="s">
        <v>622</v>
      </c>
      <c r="K195" s="192">
        <f t="shared" si="146"/>
        <v>22</v>
      </c>
      <c r="L195" s="193">
        <f t="shared" si="147"/>
        <v>0.22448979591836735</v>
      </c>
      <c r="M195" s="188" t="s">
        <v>589</v>
      </c>
      <c r="N195" s="194">
        <v>42753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23</v>
      </c>
      <c r="B196" s="186">
        <v>42040</v>
      </c>
      <c r="C196" s="186"/>
      <c r="D196" s="187" t="s">
        <v>656</v>
      </c>
      <c r="E196" s="188" t="s">
        <v>620</v>
      </c>
      <c r="F196" s="189">
        <v>196</v>
      </c>
      <c r="G196" s="188"/>
      <c r="H196" s="188">
        <v>262</v>
      </c>
      <c r="I196" s="190">
        <v>255</v>
      </c>
      <c r="J196" s="191" t="s">
        <v>622</v>
      </c>
      <c r="K196" s="192">
        <f t="shared" si="146"/>
        <v>66</v>
      </c>
      <c r="L196" s="193">
        <f t="shared" si="147"/>
        <v>0.33673469387755101</v>
      </c>
      <c r="M196" s="188" t="s">
        <v>589</v>
      </c>
      <c r="N196" s="194">
        <v>42599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5">
        <v>24</v>
      </c>
      <c r="B197" s="196">
        <v>42067</v>
      </c>
      <c r="C197" s="196"/>
      <c r="D197" s="197" t="s">
        <v>380</v>
      </c>
      <c r="E197" s="198" t="s">
        <v>620</v>
      </c>
      <c r="F197" s="199">
        <v>235</v>
      </c>
      <c r="G197" s="199"/>
      <c r="H197" s="200">
        <v>77</v>
      </c>
      <c r="I197" s="200" t="s">
        <v>657</v>
      </c>
      <c r="J197" s="201" t="s">
        <v>658</v>
      </c>
      <c r="K197" s="202">
        <f t="shared" si="146"/>
        <v>-158</v>
      </c>
      <c r="L197" s="203">
        <f t="shared" si="147"/>
        <v>-0.67234042553191486</v>
      </c>
      <c r="M197" s="199" t="s">
        <v>601</v>
      </c>
      <c r="N197" s="196">
        <v>43522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25</v>
      </c>
      <c r="B198" s="186">
        <v>42067</v>
      </c>
      <c r="C198" s="186"/>
      <c r="D198" s="187" t="s">
        <v>659</v>
      </c>
      <c r="E198" s="188" t="s">
        <v>620</v>
      </c>
      <c r="F198" s="189">
        <v>185</v>
      </c>
      <c r="G198" s="188"/>
      <c r="H198" s="188">
        <v>224</v>
      </c>
      <c r="I198" s="190" t="s">
        <v>660</v>
      </c>
      <c r="J198" s="191" t="s">
        <v>622</v>
      </c>
      <c r="K198" s="192">
        <f t="shared" si="146"/>
        <v>39</v>
      </c>
      <c r="L198" s="193">
        <f t="shared" si="147"/>
        <v>0.21081081081081082</v>
      </c>
      <c r="M198" s="188" t="s">
        <v>589</v>
      </c>
      <c r="N198" s="194">
        <v>42647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5">
        <v>26</v>
      </c>
      <c r="B199" s="196">
        <v>42090</v>
      </c>
      <c r="C199" s="196"/>
      <c r="D199" s="204" t="s">
        <v>661</v>
      </c>
      <c r="E199" s="199" t="s">
        <v>620</v>
      </c>
      <c r="F199" s="199">
        <v>49.5</v>
      </c>
      <c r="G199" s="200"/>
      <c r="H199" s="200">
        <v>15.85</v>
      </c>
      <c r="I199" s="200">
        <v>67</v>
      </c>
      <c r="J199" s="201" t="s">
        <v>662</v>
      </c>
      <c r="K199" s="200">
        <f t="shared" si="146"/>
        <v>-33.65</v>
      </c>
      <c r="L199" s="205">
        <f t="shared" si="147"/>
        <v>-0.67979797979797973</v>
      </c>
      <c r="M199" s="199" t="s">
        <v>601</v>
      </c>
      <c r="N199" s="206">
        <v>43627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27</v>
      </c>
      <c r="B200" s="186">
        <v>42093</v>
      </c>
      <c r="C200" s="186"/>
      <c r="D200" s="187" t="s">
        <v>663</v>
      </c>
      <c r="E200" s="188" t="s">
        <v>620</v>
      </c>
      <c r="F200" s="189">
        <v>183.5</v>
      </c>
      <c r="G200" s="188"/>
      <c r="H200" s="188">
        <v>219</v>
      </c>
      <c r="I200" s="190">
        <v>218</v>
      </c>
      <c r="J200" s="191" t="s">
        <v>664</v>
      </c>
      <c r="K200" s="192">
        <f t="shared" si="146"/>
        <v>35.5</v>
      </c>
      <c r="L200" s="193">
        <f t="shared" si="147"/>
        <v>0.19346049046321526</v>
      </c>
      <c r="M200" s="188" t="s">
        <v>589</v>
      </c>
      <c r="N200" s="194">
        <v>42103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28</v>
      </c>
      <c r="B201" s="186">
        <v>42114</v>
      </c>
      <c r="C201" s="186"/>
      <c r="D201" s="187" t="s">
        <v>665</v>
      </c>
      <c r="E201" s="188" t="s">
        <v>620</v>
      </c>
      <c r="F201" s="189">
        <f>(227+237)/2</f>
        <v>232</v>
      </c>
      <c r="G201" s="188"/>
      <c r="H201" s="188">
        <v>298</v>
      </c>
      <c r="I201" s="190">
        <v>298</v>
      </c>
      <c r="J201" s="191" t="s">
        <v>622</v>
      </c>
      <c r="K201" s="192">
        <f t="shared" si="146"/>
        <v>66</v>
      </c>
      <c r="L201" s="193">
        <f t="shared" si="147"/>
        <v>0.28448275862068967</v>
      </c>
      <c r="M201" s="188" t="s">
        <v>589</v>
      </c>
      <c r="N201" s="194">
        <v>42823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29</v>
      </c>
      <c r="B202" s="186">
        <v>42128</v>
      </c>
      <c r="C202" s="186"/>
      <c r="D202" s="187" t="s">
        <v>666</v>
      </c>
      <c r="E202" s="188" t="s">
        <v>591</v>
      </c>
      <c r="F202" s="189">
        <v>385</v>
      </c>
      <c r="G202" s="188"/>
      <c r="H202" s="188">
        <f>212.5+331</f>
        <v>543.5</v>
      </c>
      <c r="I202" s="190">
        <v>510</v>
      </c>
      <c r="J202" s="191" t="s">
        <v>667</v>
      </c>
      <c r="K202" s="192">
        <f t="shared" si="146"/>
        <v>158.5</v>
      </c>
      <c r="L202" s="193">
        <f t="shared" si="147"/>
        <v>0.41168831168831171</v>
      </c>
      <c r="M202" s="188" t="s">
        <v>589</v>
      </c>
      <c r="N202" s="194">
        <v>42235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30</v>
      </c>
      <c r="B203" s="186">
        <v>42128</v>
      </c>
      <c r="C203" s="186"/>
      <c r="D203" s="187" t="s">
        <v>668</v>
      </c>
      <c r="E203" s="188" t="s">
        <v>591</v>
      </c>
      <c r="F203" s="189">
        <v>115.5</v>
      </c>
      <c r="G203" s="188"/>
      <c r="H203" s="188">
        <v>146</v>
      </c>
      <c r="I203" s="190">
        <v>142</v>
      </c>
      <c r="J203" s="191" t="s">
        <v>669</v>
      </c>
      <c r="K203" s="192">
        <f t="shared" si="146"/>
        <v>30.5</v>
      </c>
      <c r="L203" s="193">
        <f t="shared" si="147"/>
        <v>0.26406926406926406</v>
      </c>
      <c r="M203" s="188" t="s">
        <v>589</v>
      </c>
      <c r="N203" s="194">
        <v>42202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31</v>
      </c>
      <c r="B204" s="186">
        <v>42151</v>
      </c>
      <c r="C204" s="186"/>
      <c r="D204" s="187" t="s">
        <v>670</v>
      </c>
      <c r="E204" s="188" t="s">
        <v>591</v>
      </c>
      <c r="F204" s="189">
        <v>237.5</v>
      </c>
      <c r="G204" s="188"/>
      <c r="H204" s="188">
        <v>279.5</v>
      </c>
      <c r="I204" s="190">
        <v>278</v>
      </c>
      <c r="J204" s="191" t="s">
        <v>622</v>
      </c>
      <c r="K204" s="192">
        <f t="shared" si="146"/>
        <v>42</v>
      </c>
      <c r="L204" s="193">
        <f t="shared" si="147"/>
        <v>0.17684210526315788</v>
      </c>
      <c r="M204" s="188" t="s">
        <v>589</v>
      </c>
      <c r="N204" s="194">
        <v>42222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32</v>
      </c>
      <c r="B205" s="186">
        <v>42174</v>
      </c>
      <c r="C205" s="186"/>
      <c r="D205" s="187" t="s">
        <v>641</v>
      </c>
      <c r="E205" s="188" t="s">
        <v>620</v>
      </c>
      <c r="F205" s="189">
        <v>340</v>
      </c>
      <c r="G205" s="188"/>
      <c r="H205" s="188">
        <v>448</v>
      </c>
      <c r="I205" s="190">
        <v>448</v>
      </c>
      <c r="J205" s="191" t="s">
        <v>622</v>
      </c>
      <c r="K205" s="192">
        <f t="shared" si="146"/>
        <v>108</v>
      </c>
      <c r="L205" s="193">
        <f t="shared" si="147"/>
        <v>0.31764705882352939</v>
      </c>
      <c r="M205" s="188" t="s">
        <v>589</v>
      </c>
      <c r="N205" s="194">
        <v>43018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33</v>
      </c>
      <c r="B206" s="186">
        <v>42191</v>
      </c>
      <c r="C206" s="186"/>
      <c r="D206" s="187" t="s">
        <v>671</v>
      </c>
      <c r="E206" s="188" t="s">
        <v>620</v>
      </c>
      <c r="F206" s="189">
        <v>390</v>
      </c>
      <c r="G206" s="188"/>
      <c r="H206" s="188">
        <v>460</v>
      </c>
      <c r="I206" s="190">
        <v>460</v>
      </c>
      <c r="J206" s="191" t="s">
        <v>622</v>
      </c>
      <c r="K206" s="192">
        <f t="shared" si="146"/>
        <v>70</v>
      </c>
      <c r="L206" s="193">
        <f t="shared" si="147"/>
        <v>0.17948717948717949</v>
      </c>
      <c r="M206" s="188" t="s">
        <v>589</v>
      </c>
      <c r="N206" s="194">
        <v>42478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5">
        <v>34</v>
      </c>
      <c r="B207" s="196">
        <v>42195</v>
      </c>
      <c r="C207" s="196"/>
      <c r="D207" s="197" t="s">
        <v>672</v>
      </c>
      <c r="E207" s="198" t="s">
        <v>620</v>
      </c>
      <c r="F207" s="199">
        <v>122.5</v>
      </c>
      <c r="G207" s="199"/>
      <c r="H207" s="200">
        <v>61</v>
      </c>
      <c r="I207" s="200">
        <v>172</v>
      </c>
      <c r="J207" s="201" t="s">
        <v>673</v>
      </c>
      <c r="K207" s="202">
        <f t="shared" si="146"/>
        <v>-61.5</v>
      </c>
      <c r="L207" s="203">
        <f t="shared" si="147"/>
        <v>-0.50204081632653064</v>
      </c>
      <c r="M207" s="199" t="s">
        <v>601</v>
      </c>
      <c r="N207" s="196">
        <v>43333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35</v>
      </c>
      <c r="B208" s="186">
        <v>42219</v>
      </c>
      <c r="C208" s="186"/>
      <c r="D208" s="187" t="s">
        <v>674</v>
      </c>
      <c r="E208" s="188" t="s">
        <v>620</v>
      </c>
      <c r="F208" s="189">
        <v>297.5</v>
      </c>
      <c r="G208" s="188"/>
      <c r="H208" s="188">
        <v>350</v>
      </c>
      <c r="I208" s="190">
        <v>360</v>
      </c>
      <c r="J208" s="191" t="s">
        <v>675</v>
      </c>
      <c r="K208" s="192">
        <f t="shared" si="146"/>
        <v>52.5</v>
      </c>
      <c r="L208" s="193">
        <f t="shared" si="147"/>
        <v>0.17647058823529413</v>
      </c>
      <c r="M208" s="188" t="s">
        <v>589</v>
      </c>
      <c r="N208" s="194">
        <v>42232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36</v>
      </c>
      <c r="B209" s="186">
        <v>42219</v>
      </c>
      <c r="C209" s="186"/>
      <c r="D209" s="187" t="s">
        <v>676</v>
      </c>
      <c r="E209" s="188" t="s">
        <v>620</v>
      </c>
      <c r="F209" s="189">
        <v>115.5</v>
      </c>
      <c r="G209" s="188"/>
      <c r="H209" s="188">
        <v>149</v>
      </c>
      <c r="I209" s="190">
        <v>140</v>
      </c>
      <c r="J209" s="191" t="s">
        <v>677</v>
      </c>
      <c r="K209" s="192">
        <f t="shared" si="146"/>
        <v>33.5</v>
      </c>
      <c r="L209" s="193">
        <f t="shared" si="147"/>
        <v>0.29004329004329005</v>
      </c>
      <c r="M209" s="188" t="s">
        <v>589</v>
      </c>
      <c r="N209" s="194">
        <v>42740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37</v>
      </c>
      <c r="B210" s="186">
        <v>42251</v>
      </c>
      <c r="C210" s="186"/>
      <c r="D210" s="187" t="s">
        <v>670</v>
      </c>
      <c r="E210" s="188" t="s">
        <v>620</v>
      </c>
      <c r="F210" s="189">
        <v>226</v>
      </c>
      <c r="G210" s="188"/>
      <c r="H210" s="188">
        <v>292</v>
      </c>
      <c r="I210" s="190">
        <v>292</v>
      </c>
      <c r="J210" s="191" t="s">
        <v>678</v>
      </c>
      <c r="K210" s="192">
        <f t="shared" si="146"/>
        <v>66</v>
      </c>
      <c r="L210" s="193">
        <f t="shared" si="147"/>
        <v>0.29203539823008851</v>
      </c>
      <c r="M210" s="188" t="s">
        <v>589</v>
      </c>
      <c r="N210" s="194">
        <v>42286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38</v>
      </c>
      <c r="B211" s="186">
        <v>42254</v>
      </c>
      <c r="C211" s="186"/>
      <c r="D211" s="187" t="s">
        <v>665</v>
      </c>
      <c r="E211" s="188" t="s">
        <v>620</v>
      </c>
      <c r="F211" s="189">
        <v>232.5</v>
      </c>
      <c r="G211" s="188"/>
      <c r="H211" s="188">
        <v>312.5</v>
      </c>
      <c r="I211" s="190">
        <v>310</v>
      </c>
      <c r="J211" s="191" t="s">
        <v>622</v>
      </c>
      <c r="K211" s="192">
        <f t="shared" si="146"/>
        <v>80</v>
      </c>
      <c r="L211" s="193">
        <f t="shared" si="147"/>
        <v>0.34408602150537637</v>
      </c>
      <c r="M211" s="188" t="s">
        <v>589</v>
      </c>
      <c r="N211" s="194">
        <v>42823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39</v>
      </c>
      <c r="B212" s="186">
        <v>42268</v>
      </c>
      <c r="C212" s="186"/>
      <c r="D212" s="187" t="s">
        <v>679</v>
      </c>
      <c r="E212" s="188" t="s">
        <v>620</v>
      </c>
      <c r="F212" s="189">
        <v>196.5</v>
      </c>
      <c r="G212" s="188"/>
      <c r="H212" s="188">
        <v>238</v>
      </c>
      <c r="I212" s="190">
        <v>238</v>
      </c>
      <c r="J212" s="191" t="s">
        <v>678</v>
      </c>
      <c r="K212" s="192">
        <f t="shared" si="146"/>
        <v>41.5</v>
      </c>
      <c r="L212" s="193">
        <f t="shared" si="147"/>
        <v>0.21119592875318066</v>
      </c>
      <c r="M212" s="188" t="s">
        <v>589</v>
      </c>
      <c r="N212" s="194">
        <v>42291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40</v>
      </c>
      <c r="B213" s="186">
        <v>42271</v>
      </c>
      <c r="C213" s="186"/>
      <c r="D213" s="187" t="s">
        <v>619</v>
      </c>
      <c r="E213" s="188" t="s">
        <v>620</v>
      </c>
      <c r="F213" s="189">
        <v>65</v>
      </c>
      <c r="G213" s="188"/>
      <c r="H213" s="188">
        <v>82</v>
      </c>
      <c r="I213" s="190">
        <v>82</v>
      </c>
      <c r="J213" s="191" t="s">
        <v>678</v>
      </c>
      <c r="K213" s="192">
        <f t="shared" si="146"/>
        <v>17</v>
      </c>
      <c r="L213" s="193">
        <f t="shared" si="147"/>
        <v>0.26153846153846155</v>
      </c>
      <c r="M213" s="188" t="s">
        <v>589</v>
      </c>
      <c r="N213" s="194">
        <v>42578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41</v>
      </c>
      <c r="B214" s="186">
        <v>42291</v>
      </c>
      <c r="C214" s="186"/>
      <c r="D214" s="187" t="s">
        <v>680</v>
      </c>
      <c r="E214" s="188" t="s">
        <v>620</v>
      </c>
      <c r="F214" s="189">
        <v>144</v>
      </c>
      <c r="G214" s="188"/>
      <c r="H214" s="188">
        <v>182.5</v>
      </c>
      <c r="I214" s="190">
        <v>181</v>
      </c>
      <c r="J214" s="191" t="s">
        <v>678</v>
      </c>
      <c r="K214" s="192">
        <f t="shared" si="146"/>
        <v>38.5</v>
      </c>
      <c r="L214" s="193">
        <f t="shared" si="147"/>
        <v>0.2673611111111111</v>
      </c>
      <c r="M214" s="188" t="s">
        <v>589</v>
      </c>
      <c r="N214" s="194">
        <v>42817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42</v>
      </c>
      <c r="B215" s="186">
        <v>42291</v>
      </c>
      <c r="C215" s="186"/>
      <c r="D215" s="187" t="s">
        <v>681</v>
      </c>
      <c r="E215" s="188" t="s">
        <v>620</v>
      </c>
      <c r="F215" s="189">
        <v>264</v>
      </c>
      <c r="G215" s="188"/>
      <c r="H215" s="188">
        <v>311</v>
      </c>
      <c r="I215" s="190">
        <v>311</v>
      </c>
      <c r="J215" s="191" t="s">
        <v>678</v>
      </c>
      <c r="K215" s="192">
        <f t="shared" si="146"/>
        <v>47</v>
      </c>
      <c r="L215" s="193">
        <f t="shared" si="147"/>
        <v>0.17803030303030304</v>
      </c>
      <c r="M215" s="188" t="s">
        <v>589</v>
      </c>
      <c r="N215" s="194">
        <v>42604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43</v>
      </c>
      <c r="B216" s="186">
        <v>42318</v>
      </c>
      <c r="C216" s="186"/>
      <c r="D216" s="187" t="s">
        <v>682</v>
      </c>
      <c r="E216" s="188" t="s">
        <v>591</v>
      </c>
      <c r="F216" s="189">
        <v>549.5</v>
      </c>
      <c r="G216" s="188"/>
      <c r="H216" s="188">
        <v>630</v>
      </c>
      <c r="I216" s="190">
        <v>630</v>
      </c>
      <c r="J216" s="191" t="s">
        <v>678</v>
      </c>
      <c r="K216" s="192">
        <f t="shared" si="146"/>
        <v>80.5</v>
      </c>
      <c r="L216" s="193">
        <f t="shared" si="147"/>
        <v>0.1464968152866242</v>
      </c>
      <c r="M216" s="188" t="s">
        <v>589</v>
      </c>
      <c r="N216" s="194">
        <v>42419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44</v>
      </c>
      <c r="B217" s="186">
        <v>42342</v>
      </c>
      <c r="C217" s="186"/>
      <c r="D217" s="187" t="s">
        <v>683</v>
      </c>
      <c r="E217" s="188" t="s">
        <v>620</v>
      </c>
      <c r="F217" s="189">
        <v>1027.5</v>
      </c>
      <c r="G217" s="188"/>
      <c r="H217" s="188">
        <v>1315</v>
      </c>
      <c r="I217" s="190">
        <v>1250</v>
      </c>
      <c r="J217" s="191" t="s">
        <v>678</v>
      </c>
      <c r="K217" s="192">
        <f t="shared" si="146"/>
        <v>287.5</v>
      </c>
      <c r="L217" s="193">
        <f t="shared" si="147"/>
        <v>0.27980535279805352</v>
      </c>
      <c r="M217" s="188" t="s">
        <v>589</v>
      </c>
      <c r="N217" s="194">
        <v>43244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45</v>
      </c>
      <c r="B218" s="186">
        <v>42367</v>
      </c>
      <c r="C218" s="186"/>
      <c r="D218" s="187" t="s">
        <v>684</v>
      </c>
      <c r="E218" s="188" t="s">
        <v>620</v>
      </c>
      <c r="F218" s="189">
        <v>465</v>
      </c>
      <c r="G218" s="188"/>
      <c r="H218" s="188">
        <v>540</v>
      </c>
      <c r="I218" s="190">
        <v>540</v>
      </c>
      <c r="J218" s="191" t="s">
        <v>678</v>
      </c>
      <c r="K218" s="192">
        <f t="shared" si="146"/>
        <v>75</v>
      </c>
      <c r="L218" s="193">
        <f t="shared" si="147"/>
        <v>0.16129032258064516</v>
      </c>
      <c r="M218" s="188" t="s">
        <v>589</v>
      </c>
      <c r="N218" s="194">
        <v>42530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46</v>
      </c>
      <c r="B219" s="186">
        <v>42380</v>
      </c>
      <c r="C219" s="186"/>
      <c r="D219" s="187" t="s">
        <v>381</v>
      </c>
      <c r="E219" s="188" t="s">
        <v>591</v>
      </c>
      <c r="F219" s="189">
        <v>81</v>
      </c>
      <c r="G219" s="188"/>
      <c r="H219" s="188">
        <v>110</v>
      </c>
      <c r="I219" s="190">
        <v>110</v>
      </c>
      <c r="J219" s="191" t="s">
        <v>678</v>
      </c>
      <c r="K219" s="192">
        <f t="shared" si="146"/>
        <v>29</v>
      </c>
      <c r="L219" s="193">
        <f t="shared" si="147"/>
        <v>0.35802469135802467</v>
      </c>
      <c r="M219" s="188" t="s">
        <v>589</v>
      </c>
      <c r="N219" s="194">
        <v>42745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47</v>
      </c>
      <c r="B220" s="186">
        <v>42382</v>
      </c>
      <c r="C220" s="186"/>
      <c r="D220" s="187" t="s">
        <v>685</v>
      </c>
      <c r="E220" s="188" t="s">
        <v>591</v>
      </c>
      <c r="F220" s="189">
        <v>417.5</v>
      </c>
      <c r="G220" s="188"/>
      <c r="H220" s="188">
        <v>547</v>
      </c>
      <c r="I220" s="190">
        <v>535</v>
      </c>
      <c r="J220" s="191" t="s">
        <v>678</v>
      </c>
      <c r="K220" s="192">
        <f t="shared" si="146"/>
        <v>129.5</v>
      </c>
      <c r="L220" s="193">
        <f t="shared" si="147"/>
        <v>0.31017964071856285</v>
      </c>
      <c r="M220" s="188" t="s">
        <v>589</v>
      </c>
      <c r="N220" s="194">
        <v>42578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48</v>
      </c>
      <c r="B221" s="186">
        <v>42408</v>
      </c>
      <c r="C221" s="186"/>
      <c r="D221" s="187" t="s">
        <v>686</v>
      </c>
      <c r="E221" s="188" t="s">
        <v>620</v>
      </c>
      <c r="F221" s="189">
        <v>650</v>
      </c>
      <c r="G221" s="188"/>
      <c r="H221" s="188">
        <v>800</v>
      </c>
      <c r="I221" s="190">
        <v>800</v>
      </c>
      <c r="J221" s="191" t="s">
        <v>678</v>
      </c>
      <c r="K221" s="192">
        <f t="shared" si="146"/>
        <v>150</v>
      </c>
      <c r="L221" s="193">
        <f t="shared" si="147"/>
        <v>0.23076923076923078</v>
      </c>
      <c r="M221" s="188" t="s">
        <v>589</v>
      </c>
      <c r="N221" s="194">
        <v>43154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49</v>
      </c>
      <c r="B222" s="186">
        <v>42433</v>
      </c>
      <c r="C222" s="186"/>
      <c r="D222" s="187" t="s">
        <v>210</v>
      </c>
      <c r="E222" s="188" t="s">
        <v>620</v>
      </c>
      <c r="F222" s="189">
        <v>437.5</v>
      </c>
      <c r="G222" s="188"/>
      <c r="H222" s="188">
        <v>504.5</v>
      </c>
      <c r="I222" s="190">
        <v>522</v>
      </c>
      <c r="J222" s="191" t="s">
        <v>687</v>
      </c>
      <c r="K222" s="192">
        <f t="shared" si="146"/>
        <v>67</v>
      </c>
      <c r="L222" s="193">
        <f t="shared" si="147"/>
        <v>0.15314285714285714</v>
      </c>
      <c r="M222" s="188" t="s">
        <v>589</v>
      </c>
      <c r="N222" s="194">
        <v>42480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50</v>
      </c>
      <c r="B223" s="186">
        <v>42438</v>
      </c>
      <c r="C223" s="186"/>
      <c r="D223" s="187" t="s">
        <v>688</v>
      </c>
      <c r="E223" s="188" t="s">
        <v>620</v>
      </c>
      <c r="F223" s="189">
        <v>189.5</v>
      </c>
      <c r="G223" s="188"/>
      <c r="H223" s="188">
        <v>218</v>
      </c>
      <c r="I223" s="190">
        <v>218</v>
      </c>
      <c r="J223" s="191" t="s">
        <v>678</v>
      </c>
      <c r="K223" s="192">
        <f t="shared" si="146"/>
        <v>28.5</v>
      </c>
      <c r="L223" s="193">
        <f t="shared" si="147"/>
        <v>0.15039577836411611</v>
      </c>
      <c r="M223" s="188" t="s">
        <v>589</v>
      </c>
      <c r="N223" s="194">
        <v>43034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5">
        <v>51</v>
      </c>
      <c r="B224" s="196">
        <v>42471</v>
      </c>
      <c r="C224" s="196"/>
      <c r="D224" s="204" t="s">
        <v>689</v>
      </c>
      <c r="E224" s="199" t="s">
        <v>620</v>
      </c>
      <c r="F224" s="199">
        <v>36.5</v>
      </c>
      <c r="G224" s="200"/>
      <c r="H224" s="200">
        <v>15.85</v>
      </c>
      <c r="I224" s="200">
        <v>60</v>
      </c>
      <c r="J224" s="201" t="s">
        <v>690</v>
      </c>
      <c r="K224" s="202">
        <f t="shared" si="146"/>
        <v>-20.65</v>
      </c>
      <c r="L224" s="203">
        <f t="shared" si="147"/>
        <v>-0.5657534246575342</v>
      </c>
      <c r="M224" s="199" t="s">
        <v>601</v>
      </c>
      <c r="N224" s="207">
        <v>43627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52</v>
      </c>
      <c r="B225" s="186">
        <v>42472</v>
      </c>
      <c r="C225" s="186"/>
      <c r="D225" s="187" t="s">
        <v>691</v>
      </c>
      <c r="E225" s="188" t="s">
        <v>620</v>
      </c>
      <c r="F225" s="189">
        <v>93</v>
      </c>
      <c r="G225" s="188"/>
      <c r="H225" s="188">
        <v>149</v>
      </c>
      <c r="I225" s="190">
        <v>140</v>
      </c>
      <c r="J225" s="191" t="s">
        <v>692</v>
      </c>
      <c r="K225" s="192">
        <f t="shared" si="146"/>
        <v>56</v>
      </c>
      <c r="L225" s="193">
        <f t="shared" si="147"/>
        <v>0.60215053763440862</v>
      </c>
      <c r="M225" s="188" t="s">
        <v>589</v>
      </c>
      <c r="N225" s="194">
        <v>42740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53</v>
      </c>
      <c r="B226" s="186">
        <v>42472</v>
      </c>
      <c r="C226" s="186"/>
      <c r="D226" s="187" t="s">
        <v>693</v>
      </c>
      <c r="E226" s="188" t="s">
        <v>620</v>
      </c>
      <c r="F226" s="189">
        <v>130</v>
      </c>
      <c r="G226" s="188"/>
      <c r="H226" s="188">
        <v>150</v>
      </c>
      <c r="I226" s="190" t="s">
        <v>694</v>
      </c>
      <c r="J226" s="191" t="s">
        <v>678</v>
      </c>
      <c r="K226" s="192">
        <f t="shared" si="146"/>
        <v>20</v>
      </c>
      <c r="L226" s="193">
        <f t="shared" si="147"/>
        <v>0.15384615384615385</v>
      </c>
      <c r="M226" s="188" t="s">
        <v>589</v>
      </c>
      <c r="N226" s="194">
        <v>42564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54</v>
      </c>
      <c r="B227" s="186">
        <v>42473</v>
      </c>
      <c r="C227" s="186"/>
      <c r="D227" s="187" t="s">
        <v>695</v>
      </c>
      <c r="E227" s="188" t="s">
        <v>620</v>
      </c>
      <c r="F227" s="189">
        <v>196</v>
      </c>
      <c r="G227" s="188"/>
      <c r="H227" s="188">
        <v>299</v>
      </c>
      <c r="I227" s="190">
        <v>299</v>
      </c>
      <c r="J227" s="191" t="s">
        <v>678</v>
      </c>
      <c r="K227" s="192">
        <v>103</v>
      </c>
      <c r="L227" s="193">
        <v>0.52551020408163296</v>
      </c>
      <c r="M227" s="188" t="s">
        <v>589</v>
      </c>
      <c r="N227" s="194">
        <v>42620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55</v>
      </c>
      <c r="B228" s="186">
        <v>42473</v>
      </c>
      <c r="C228" s="186"/>
      <c r="D228" s="187" t="s">
        <v>696</v>
      </c>
      <c r="E228" s="188" t="s">
        <v>620</v>
      </c>
      <c r="F228" s="189">
        <v>88</v>
      </c>
      <c r="G228" s="188"/>
      <c r="H228" s="188">
        <v>103</v>
      </c>
      <c r="I228" s="190">
        <v>103</v>
      </c>
      <c r="J228" s="191" t="s">
        <v>678</v>
      </c>
      <c r="K228" s="192">
        <v>15</v>
      </c>
      <c r="L228" s="193">
        <v>0.170454545454545</v>
      </c>
      <c r="M228" s="188" t="s">
        <v>589</v>
      </c>
      <c r="N228" s="194">
        <v>42530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56</v>
      </c>
      <c r="B229" s="186">
        <v>42492</v>
      </c>
      <c r="C229" s="186"/>
      <c r="D229" s="187" t="s">
        <v>697</v>
      </c>
      <c r="E229" s="188" t="s">
        <v>620</v>
      </c>
      <c r="F229" s="189">
        <v>127.5</v>
      </c>
      <c r="G229" s="188"/>
      <c r="H229" s="188">
        <v>148</v>
      </c>
      <c r="I229" s="190" t="s">
        <v>698</v>
      </c>
      <c r="J229" s="191" t="s">
        <v>678</v>
      </c>
      <c r="K229" s="192">
        <f t="shared" ref="K229:K233" si="148">H229-F229</f>
        <v>20.5</v>
      </c>
      <c r="L229" s="193">
        <f t="shared" ref="L229:L233" si="149">K229/F229</f>
        <v>0.16078431372549021</v>
      </c>
      <c r="M229" s="188" t="s">
        <v>589</v>
      </c>
      <c r="N229" s="194">
        <v>42564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57</v>
      </c>
      <c r="B230" s="186">
        <v>42493</v>
      </c>
      <c r="C230" s="186"/>
      <c r="D230" s="187" t="s">
        <v>699</v>
      </c>
      <c r="E230" s="188" t="s">
        <v>620</v>
      </c>
      <c r="F230" s="189">
        <v>675</v>
      </c>
      <c r="G230" s="188"/>
      <c r="H230" s="188">
        <v>815</v>
      </c>
      <c r="I230" s="190" t="s">
        <v>700</v>
      </c>
      <c r="J230" s="191" t="s">
        <v>678</v>
      </c>
      <c r="K230" s="192">
        <f t="shared" si="148"/>
        <v>140</v>
      </c>
      <c r="L230" s="193">
        <f t="shared" si="149"/>
        <v>0.2074074074074074</v>
      </c>
      <c r="M230" s="188" t="s">
        <v>589</v>
      </c>
      <c r="N230" s="194">
        <v>43154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5">
        <v>58</v>
      </c>
      <c r="B231" s="196">
        <v>42522</v>
      </c>
      <c r="C231" s="196"/>
      <c r="D231" s="197" t="s">
        <v>701</v>
      </c>
      <c r="E231" s="198" t="s">
        <v>620</v>
      </c>
      <c r="F231" s="199">
        <v>500</v>
      </c>
      <c r="G231" s="199"/>
      <c r="H231" s="200">
        <v>232.5</v>
      </c>
      <c r="I231" s="200" t="s">
        <v>702</v>
      </c>
      <c r="J231" s="201" t="s">
        <v>703</v>
      </c>
      <c r="K231" s="202">
        <f t="shared" si="148"/>
        <v>-267.5</v>
      </c>
      <c r="L231" s="203">
        <f t="shared" si="149"/>
        <v>-0.53500000000000003</v>
      </c>
      <c r="M231" s="199" t="s">
        <v>601</v>
      </c>
      <c r="N231" s="196">
        <v>43735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59</v>
      </c>
      <c r="B232" s="186">
        <v>42527</v>
      </c>
      <c r="C232" s="186"/>
      <c r="D232" s="187" t="s">
        <v>540</v>
      </c>
      <c r="E232" s="188" t="s">
        <v>620</v>
      </c>
      <c r="F232" s="189">
        <v>110</v>
      </c>
      <c r="G232" s="188"/>
      <c r="H232" s="188">
        <v>126.5</v>
      </c>
      <c r="I232" s="190">
        <v>125</v>
      </c>
      <c r="J232" s="191" t="s">
        <v>629</v>
      </c>
      <c r="K232" s="192">
        <f t="shared" si="148"/>
        <v>16.5</v>
      </c>
      <c r="L232" s="193">
        <f t="shared" si="149"/>
        <v>0.15</v>
      </c>
      <c r="M232" s="188" t="s">
        <v>589</v>
      </c>
      <c r="N232" s="194">
        <v>42552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60</v>
      </c>
      <c r="B233" s="186">
        <v>42538</v>
      </c>
      <c r="C233" s="186"/>
      <c r="D233" s="187" t="s">
        <v>704</v>
      </c>
      <c r="E233" s="188" t="s">
        <v>620</v>
      </c>
      <c r="F233" s="189">
        <v>44</v>
      </c>
      <c r="G233" s="188"/>
      <c r="H233" s="188">
        <v>69.5</v>
      </c>
      <c r="I233" s="190">
        <v>69.5</v>
      </c>
      <c r="J233" s="191" t="s">
        <v>705</v>
      </c>
      <c r="K233" s="192">
        <f t="shared" si="148"/>
        <v>25.5</v>
      </c>
      <c r="L233" s="193">
        <f t="shared" si="149"/>
        <v>0.57954545454545459</v>
      </c>
      <c r="M233" s="188" t="s">
        <v>589</v>
      </c>
      <c r="N233" s="194">
        <v>42977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61</v>
      </c>
      <c r="B234" s="186">
        <v>42549</v>
      </c>
      <c r="C234" s="186"/>
      <c r="D234" s="187" t="s">
        <v>706</v>
      </c>
      <c r="E234" s="188" t="s">
        <v>620</v>
      </c>
      <c r="F234" s="189">
        <v>262.5</v>
      </c>
      <c r="G234" s="188"/>
      <c r="H234" s="188">
        <v>340</v>
      </c>
      <c r="I234" s="190">
        <v>333</v>
      </c>
      <c r="J234" s="191" t="s">
        <v>707</v>
      </c>
      <c r="K234" s="192">
        <v>77.5</v>
      </c>
      <c r="L234" s="193">
        <v>0.29523809523809502</v>
      </c>
      <c r="M234" s="188" t="s">
        <v>589</v>
      </c>
      <c r="N234" s="194">
        <v>43017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62</v>
      </c>
      <c r="B235" s="186">
        <v>42549</v>
      </c>
      <c r="C235" s="186"/>
      <c r="D235" s="187" t="s">
        <v>708</v>
      </c>
      <c r="E235" s="188" t="s">
        <v>620</v>
      </c>
      <c r="F235" s="189">
        <v>840</v>
      </c>
      <c r="G235" s="188"/>
      <c r="H235" s="188">
        <v>1230</v>
      </c>
      <c r="I235" s="190">
        <v>1230</v>
      </c>
      <c r="J235" s="191" t="s">
        <v>678</v>
      </c>
      <c r="K235" s="192">
        <v>390</v>
      </c>
      <c r="L235" s="193">
        <v>0.46428571428571402</v>
      </c>
      <c r="M235" s="188" t="s">
        <v>589</v>
      </c>
      <c r="N235" s="194">
        <v>42649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8">
        <v>63</v>
      </c>
      <c r="B236" s="209">
        <v>42556</v>
      </c>
      <c r="C236" s="209"/>
      <c r="D236" s="210" t="s">
        <v>709</v>
      </c>
      <c r="E236" s="211" t="s">
        <v>620</v>
      </c>
      <c r="F236" s="211">
        <v>395</v>
      </c>
      <c r="G236" s="212"/>
      <c r="H236" s="212">
        <f>(468.5+342.5)/2</f>
        <v>405.5</v>
      </c>
      <c r="I236" s="212">
        <v>510</v>
      </c>
      <c r="J236" s="213" t="s">
        <v>710</v>
      </c>
      <c r="K236" s="214">
        <f t="shared" ref="K236:K242" si="150">H236-F236</f>
        <v>10.5</v>
      </c>
      <c r="L236" s="215">
        <f t="shared" ref="L236:L242" si="151">K236/F236</f>
        <v>2.6582278481012658E-2</v>
      </c>
      <c r="M236" s="211" t="s">
        <v>711</v>
      </c>
      <c r="N236" s="209">
        <v>43606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5">
        <v>64</v>
      </c>
      <c r="B237" s="196">
        <v>42584</v>
      </c>
      <c r="C237" s="196"/>
      <c r="D237" s="197" t="s">
        <v>712</v>
      </c>
      <c r="E237" s="198" t="s">
        <v>591</v>
      </c>
      <c r="F237" s="199">
        <f>169.5-12.8</f>
        <v>156.69999999999999</v>
      </c>
      <c r="G237" s="199"/>
      <c r="H237" s="200">
        <v>77</v>
      </c>
      <c r="I237" s="200" t="s">
        <v>713</v>
      </c>
      <c r="J237" s="201" t="s">
        <v>714</v>
      </c>
      <c r="K237" s="202">
        <f t="shared" si="150"/>
        <v>-79.699999999999989</v>
      </c>
      <c r="L237" s="203">
        <f t="shared" si="151"/>
        <v>-0.50861518825781749</v>
      </c>
      <c r="M237" s="199" t="s">
        <v>601</v>
      </c>
      <c r="N237" s="196">
        <v>43522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5">
        <v>65</v>
      </c>
      <c r="B238" s="196">
        <v>42586</v>
      </c>
      <c r="C238" s="196"/>
      <c r="D238" s="197" t="s">
        <v>715</v>
      </c>
      <c r="E238" s="198" t="s">
        <v>620</v>
      </c>
      <c r="F238" s="199">
        <v>400</v>
      </c>
      <c r="G238" s="199"/>
      <c r="H238" s="200">
        <v>305</v>
      </c>
      <c r="I238" s="200">
        <v>475</v>
      </c>
      <c r="J238" s="201" t="s">
        <v>716</v>
      </c>
      <c r="K238" s="202">
        <f t="shared" si="150"/>
        <v>-95</v>
      </c>
      <c r="L238" s="203">
        <f t="shared" si="151"/>
        <v>-0.23749999999999999</v>
      </c>
      <c r="M238" s="199" t="s">
        <v>601</v>
      </c>
      <c r="N238" s="196">
        <v>43606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66</v>
      </c>
      <c r="B239" s="186">
        <v>42593</v>
      </c>
      <c r="C239" s="186"/>
      <c r="D239" s="187" t="s">
        <v>717</v>
      </c>
      <c r="E239" s="188" t="s">
        <v>620</v>
      </c>
      <c r="F239" s="189">
        <v>86.5</v>
      </c>
      <c r="G239" s="188"/>
      <c r="H239" s="188">
        <v>130</v>
      </c>
      <c r="I239" s="190">
        <v>130</v>
      </c>
      <c r="J239" s="191" t="s">
        <v>718</v>
      </c>
      <c r="K239" s="192">
        <f t="shared" si="150"/>
        <v>43.5</v>
      </c>
      <c r="L239" s="193">
        <f t="shared" si="151"/>
        <v>0.50289017341040465</v>
      </c>
      <c r="M239" s="188" t="s">
        <v>589</v>
      </c>
      <c r="N239" s="194">
        <v>43091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5">
        <v>67</v>
      </c>
      <c r="B240" s="196">
        <v>42600</v>
      </c>
      <c r="C240" s="196"/>
      <c r="D240" s="197" t="s">
        <v>109</v>
      </c>
      <c r="E240" s="198" t="s">
        <v>620</v>
      </c>
      <c r="F240" s="199">
        <v>133.5</v>
      </c>
      <c r="G240" s="199"/>
      <c r="H240" s="200">
        <v>126.5</v>
      </c>
      <c r="I240" s="200">
        <v>178</v>
      </c>
      <c r="J240" s="201" t="s">
        <v>719</v>
      </c>
      <c r="K240" s="202">
        <f t="shared" si="150"/>
        <v>-7</v>
      </c>
      <c r="L240" s="203">
        <f t="shared" si="151"/>
        <v>-5.2434456928838954E-2</v>
      </c>
      <c r="M240" s="199" t="s">
        <v>601</v>
      </c>
      <c r="N240" s="196">
        <v>42615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68</v>
      </c>
      <c r="B241" s="186">
        <v>42613</v>
      </c>
      <c r="C241" s="186"/>
      <c r="D241" s="187" t="s">
        <v>720</v>
      </c>
      <c r="E241" s="188" t="s">
        <v>620</v>
      </c>
      <c r="F241" s="189">
        <v>560</v>
      </c>
      <c r="G241" s="188"/>
      <c r="H241" s="188">
        <v>725</v>
      </c>
      <c r="I241" s="190">
        <v>725</v>
      </c>
      <c r="J241" s="191" t="s">
        <v>622</v>
      </c>
      <c r="K241" s="192">
        <f t="shared" si="150"/>
        <v>165</v>
      </c>
      <c r="L241" s="193">
        <f t="shared" si="151"/>
        <v>0.29464285714285715</v>
      </c>
      <c r="M241" s="188" t="s">
        <v>589</v>
      </c>
      <c r="N241" s="194">
        <v>42456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69</v>
      </c>
      <c r="B242" s="186">
        <v>42614</v>
      </c>
      <c r="C242" s="186"/>
      <c r="D242" s="187" t="s">
        <v>721</v>
      </c>
      <c r="E242" s="188" t="s">
        <v>620</v>
      </c>
      <c r="F242" s="189">
        <v>160.5</v>
      </c>
      <c r="G242" s="188"/>
      <c r="H242" s="188">
        <v>210</v>
      </c>
      <c r="I242" s="190">
        <v>210</v>
      </c>
      <c r="J242" s="191" t="s">
        <v>622</v>
      </c>
      <c r="K242" s="192">
        <f t="shared" si="150"/>
        <v>49.5</v>
      </c>
      <c r="L242" s="193">
        <f t="shared" si="151"/>
        <v>0.30841121495327101</v>
      </c>
      <c r="M242" s="188" t="s">
        <v>589</v>
      </c>
      <c r="N242" s="194">
        <v>42871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70</v>
      </c>
      <c r="B243" s="186">
        <v>42646</v>
      </c>
      <c r="C243" s="186"/>
      <c r="D243" s="187" t="s">
        <v>395</v>
      </c>
      <c r="E243" s="188" t="s">
        <v>620</v>
      </c>
      <c r="F243" s="189">
        <v>430</v>
      </c>
      <c r="G243" s="188"/>
      <c r="H243" s="188">
        <v>596</v>
      </c>
      <c r="I243" s="190">
        <v>575</v>
      </c>
      <c r="J243" s="191" t="s">
        <v>722</v>
      </c>
      <c r="K243" s="192">
        <v>166</v>
      </c>
      <c r="L243" s="193">
        <v>0.38604651162790699</v>
      </c>
      <c r="M243" s="188" t="s">
        <v>589</v>
      </c>
      <c r="N243" s="194">
        <v>42769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71</v>
      </c>
      <c r="B244" s="186">
        <v>42657</v>
      </c>
      <c r="C244" s="186"/>
      <c r="D244" s="187" t="s">
        <v>723</v>
      </c>
      <c r="E244" s="188" t="s">
        <v>620</v>
      </c>
      <c r="F244" s="189">
        <v>280</v>
      </c>
      <c r="G244" s="188"/>
      <c r="H244" s="188">
        <v>345</v>
      </c>
      <c r="I244" s="190">
        <v>345</v>
      </c>
      <c r="J244" s="191" t="s">
        <v>622</v>
      </c>
      <c r="K244" s="192">
        <f t="shared" ref="K244:K249" si="152">H244-F244</f>
        <v>65</v>
      </c>
      <c r="L244" s="193">
        <f t="shared" ref="L244:L245" si="153">K244/F244</f>
        <v>0.23214285714285715</v>
      </c>
      <c r="M244" s="188" t="s">
        <v>589</v>
      </c>
      <c r="N244" s="194">
        <v>42814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72</v>
      </c>
      <c r="B245" s="186">
        <v>42657</v>
      </c>
      <c r="C245" s="186"/>
      <c r="D245" s="187" t="s">
        <v>724</v>
      </c>
      <c r="E245" s="188" t="s">
        <v>620</v>
      </c>
      <c r="F245" s="189">
        <v>245</v>
      </c>
      <c r="G245" s="188"/>
      <c r="H245" s="188">
        <v>325.5</v>
      </c>
      <c r="I245" s="190">
        <v>330</v>
      </c>
      <c r="J245" s="191" t="s">
        <v>725</v>
      </c>
      <c r="K245" s="192">
        <f t="shared" si="152"/>
        <v>80.5</v>
      </c>
      <c r="L245" s="193">
        <f t="shared" si="153"/>
        <v>0.32857142857142857</v>
      </c>
      <c r="M245" s="188" t="s">
        <v>589</v>
      </c>
      <c r="N245" s="194">
        <v>42769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73</v>
      </c>
      <c r="B246" s="186">
        <v>42660</v>
      </c>
      <c r="C246" s="186"/>
      <c r="D246" s="187" t="s">
        <v>345</v>
      </c>
      <c r="E246" s="188" t="s">
        <v>620</v>
      </c>
      <c r="F246" s="189">
        <v>125</v>
      </c>
      <c r="G246" s="188"/>
      <c r="H246" s="188">
        <v>160</v>
      </c>
      <c r="I246" s="190">
        <v>160</v>
      </c>
      <c r="J246" s="191" t="s">
        <v>678</v>
      </c>
      <c r="K246" s="192">
        <f t="shared" si="152"/>
        <v>35</v>
      </c>
      <c r="L246" s="193">
        <v>0.28000000000000003</v>
      </c>
      <c r="M246" s="188" t="s">
        <v>589</v>
      </c>
      <c r="N246" s="194">
        <v>42803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74</v>
      </c>
      <c r="B247" s="186">
        <v>42660</v>
      </c>
      <c r="C247" s="186"/>
      <c r="D247" s="187" t="s">
        <v>468</v>
      </c>
      <c r="E247" s="188" t="s">
        <v>620</v>
      </c>
      <c r="F247" s="189">
        <v>114</v>
      </c>
      <c r="G247" s="188"/>
      <c r="H247" s="188">
        <v>145</v>
      </c>
      <c r="I247" s="190">
        <v>145</v>
      </c>
      <c r="J247" s="191" t="s">
        <v>678</v>
      </c>
      <c r="K247" s="192">
        <f t="shared" si="152"/>
        <v>31</v>
      </c>
      <c r="L247" s="193">
        <f t="shared" ref="L247:L249" si="154">K247/F247</f>
        <v>0.27192982456140352</v>
      </c>
      <c r="M247" s="188" t="s">
        <v>589</v>
      </c>
      <c r="N247" s="194">
        <v>42859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75</v>
      </c>
      <c r="B248" s="186">
        <v>42660</v>
      </c>
      <c r="C248" s="186"/>
      <c r="D248" s="187" t="s">
        <v>726</v>
      </c>
      <c r="E248" s="188" t="s">
        <v>620</v>
      </c>
      <c r="F248" s="189">
        <v>212</v>
      </c>
      <c r="G248" s="188"/>
      <c r="H248" s="188">
        <v>280</v>
      </c>
      <c r="I248" s="190">
        <v>276</v>
      </c>
      <c r="J248" s="191" t="s">
        <v>727</v>
      </c>
      <c r="K248" s="192">
        <f t="shared" si="152"/>
        <v>68</v>
      </c>
      <c r="L248" s="193">
        <f t="shared" si="154"/>
        <v>0.32075471698113206</v>
      </c>
      <c r="M248" s="188" t="s">
        <v>589</v>
      </c>
      <c r="N248" s="194">
        <v>42858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76</v>
      </c>
      <c r="B249" s="186">
        <v>42678</v>
      </c>
      <c r="C249" s="186"/>
      <c r="D249" s="187" t="s">
        <v>456</v>
      </c>
      <c r="E249" s="188" t="s">
        <v>620</v>
      </c>
      <c r="F249" s="189">
        <v>155</v>
      </c>
      <c r="G249" s="188"/>
      <c r="H249" s="188">
        <v>210</v>
      </c>
      <c r="I249" s="190">
        <v>210</v>
      </c>
      <c r="J249" s="191" t="s">
        <v>728</v>
      </c>
      <c r="K249" s="192">
        <f t="shared" si="152"/>
        <v>55</v>
      </c>
      <c r="L249" s="193">
        <f t="shared" si="154"/>
        <v>0.35483870967741937</v>
      </c>
      <c r="M249" s="188" t="s">
        <v>589</v>
      </c>
      <c r="N249" s="194">
        <v>42944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5">
        <v>77</v>
      </c>
      <c r="B250" s="196">
        <v>42710</v>
      </c>
      <c r="C250" s="196"/>
      <c r="D250" s="197" t="s">
        <v>729</v>
      </c>
      <c r="E250" s="198" t="s">
        <v>620</v>
      </c>
      <c r="F250" s="199">
        <v>150.5</v>
      </c>
      <c r="G250" s="199"/>
      <c r="H250" s="200">
        <v>72.5</v>
      </c>
      <c r="I250" s="200">
        <v>174</v>
      </c>
      <c r="J250" s="201" t="s">
        <v>730</v>
      </c>
      <c r="K250" s="202">
        <v>-78</v>
      </c>
      <c r="L250" s="203">
        <v>-0.51827242524916906</v>
      </c>
      <c r="M250" s="199" t="s">
        <v>601</v>
      </c>
      <c r="N250" s="196">
        <v>43333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78</v>
      </c>
      <c r="B251" s="186">
        <v>42712</v>
      </c>
      <c r="C251" s="186"/>
      <c r="D251" s="187" t="s">
        <v>731</v>
      </c>
      <c r="E251" s="188" t="s">
        <v>620</v>
      </c>
      <c r="F251" s="189">
        <v>380</v>
      </c>
      <c r="G251" s="188"/>
      <c r="H251" s="188">
        <v>478</v>
      </c>
      <c r="I251" s="190">
        <v>468</v>
      </c>
      <c r="J251" s="191" t="s">
        <v>678</v>
      </c>
      <c r="K251" s="192">
        <f t="shared" ref="K251:K253" si="155">H251-F251</f>
        <v>98</v>
      </c>
      <c r="L251" s="193">
        <f t="shared" ref="L251:L253" si="156">K251/F251</f>
        <v>0.25789473684210529</v>
      </c>
      <c r="M251" s="188" t="s">
        <v>589</v>
      </c>
      <c r="N251" s="194">
        <v>43025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79</v>
      </c>
      <c r="B252" s="186">
        <v>42734</v>
      </c>
      <c r="C252" s="186"/>
      <c r="D252" s="187" t="s">
        <v>108</v>
      </c>
      <c r="E252" s="188" t="s">
        <v>620</v>
      </c>
      <c r="F252" s="189">
        <v>305</v>
      </c>
      <c r="G252" s="188"/>
      <c r="H252" s="188">
        <v>375</v>
      </c>
      <c r="I252" s="190">
        <v>375</v>
      </c>
      <c r="J252" s="191" t="s">
        <v>678</v>
      </c>
      <c r="K252" s="192">
        <f t="shared" si="155"/>
        <v>70</v>
      </c>
      <c r="L252" s="193">
        <f t="shared" si="156"/>
        <v>0.22950819672131148</v>
      </c>
      <c r="M252" s="188" t="s">
        <v>589</v>
      </c>
      <c r="N252" s="194">
        <v>42768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80</v>
      </c>
      <c r="B253" s="186">
        <v>42739</v>
      </c>
      <c r="C253" s="186"/>
      <c r="D253" s="187" t="s">
        <v>94</v>
      </c>
      <c r="E253" s="188" t="s">
        <v>620</v>
      </c>
      <c r="F253" s="189">
        <v>99.5</v>
      </c>
      <c r="G253" s="188"/>
      <c r="H253" s="188">
        <v>158</v>
      </c>
      <c r="I253" s="190">
        <v>158</v>
      </c>
      <c r="J253" s="191" t="s">
        <v>678</v>
      </c>
      <c r="K253" s="192">
        <f t="shared" si="155"/>
        <v>58.5</v>
      </c>
      <c r="L253" s="193">
        <f t="shared" si="156"/>
        <v>0.5879396984924623</v>
      </c>
      <c r="M253" s="188" t="s">
        <v>589</v>
      </c>
      <c r="N253" s="194">
        <v>42898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81</v>
      </c>
      <c r="B254" s="186">
        <v>42739</v>
      </c>
      <c r="C254" s="186"/>
      <c r="D254" s="187" t="s">
        <v>94</v>
      </c>
      <c r="E254" s="188" t="s">
        <v>620</v>
      </c>
      <c r="F254" s="189">
        <v>99.5</v>
      </c>
      <c r="G254" s="188"/>
      <c r="H254" s="188">
        <v>158</v>
      </c>
      <c r="I254" s="190">
        <v>158</v>
      </c>
      <c r="J254" s="191" t="s">
        <v>678</v>
      </c>
      <c r="K254" s="192">
        <v>58.5</v>
      </c>
      <c r="L254" s="193">
        <v>0.58793969849246197</v>
      </c>
      <c r="M254" s="188" t="s">
        <v>589</v>
      </c>
      <c r="N254" s="194">
        <v>42898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82</v>
      </c>
      <c r="B255" s="186">
        <v>42786</v>
      </c>
      <c r="C255" s="186"/>
      <c r="D255" s="187" t="s">
        <v>185</v>
      </c>
      <c r="E255" s="188" t="s">
        <v>620</v>
      </c>
      <c r="F255" s="189">
        <v>140.5</v>
      </c>
      <c r="G255" s="188"/>
      <c r="H255" s="188">
        <v>220</v>
      </c>
      <c r="I255" s="190">
        <v>220</v>
      </c>
      <c r="J255" s="191" t="s">
        <v>678</v>
      </c>
      <c r="K255" s="192">
        <f>H255-F255</f>
        <v>79.5</v>
      </c>
      <c r="L255" s="193">
        <f>K255/F255</f>
        <v>0.5658362989323843</v>
      </c>
      <c r="M255" s="188" t="s">
        <v>589</v>
      </c>
      <c r="N255" s="194">
        <v>42864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5">
        <v>83</v>
      </c>
      <c r="B256" s="186">
        <v>42786</v>
      </c>
      <c r="C256" s="186"/>
      <c r="D256" s="187" t="s">
        <v>732</v>
      </c>
      <c r="E256" s="188" t="s">
        <v>620</v>
      </c>
      <c r="F256" s="189">
        <v>202.5</v>
      </c>
      <c r="G256" s="188"/>
      <c r="H256" s="188">
        <v>234</v>
      </c>
      <c r="I256" s="190">
        <v>234</v>
      </c>
      <c r="J256" s="191" t="s">
        <v>678</v>
      </c>
      <c r="K256" s="192">
        <v>31.5</v>
      </c>
      <c r="L256" s="193">
        <v>0.155555555555556</v>
      </c>
      <c r="M256" s="188" t="s">
        <v>589</v>
      </c>
      <c r="N256" s="194">
        <v>42836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5">
        <v>84</v>
      </c>
      <c r="B257" s="186">
        <v>42818</v>
      </c>
      <c r="C257" s="186"/>
      <c r="D257" s="187" t="s">
        <v>733</v>
      </c>
      <c r="E257" s="188" t="s">
        <v>620</v>
      </c>
      <c r="F257" s="189">
        <v>300.5</v>
      </c>
      <c r="G257" s="188"/>
      <c r="H257" s="188">
        <v>417.5</v>
      </c>
      <c r="I257" s="190">
        <v>420</v>
      </c>
      <c r="J257" s="191" t="s">
        <v>734</v>
      </c>
      <c r="K257" s="192">
        <f>H257-F257</f>
        <v>117</v>
      </c>
      <c r="L257" s="193">
        <f>K257/F257</f>
        <v>0.38935108153078202</v>
      </c>
      <c r="M257" s="188" t="s">
        <v>589</v>
      </c>
      <c r="N257" s="194">
        <v>43070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85</v>
      </c>
      <c r="B258" s="186">
        <v>42818</v>
      </c>
      <c r="C258" s="186"/>
      <c r="D258" s="187" t="s">
        <v>708</v>
      </c>
      <c r="E258" s="188" t="s">
        <v>620</v>
      </c>
      <c r="F258" s="189">
        <v>850</v>
      </c>
      <c r="G258" s="188"/>
      <c r="H258" s="188">
        <v>1042.5</v>
      </c>
      <c r="I258" s="190">
        <v>1023</v>
      </c>
      <c r="J258" s="191" t="s">
        <v>735</v>
      </c>
      <c r="K258" s="192">
        <v>192.5</v>
      </c>
      <c r="L258" s="193">
        <v>0.22647058823529401</v>
      </c>
      <c r="M258" s="188" t="s">
        <v>589</v>
      </c>
      <c r="N258" s="194">
        <v>42830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5">
        <v>86</v>
      </c>
      <c r="B259" s="186">
        <v>42830</v>
      </c>
      <c r="C259" s="186"/>
      <c r="D259" s="187" t="s">
        <v>487</v>
      </c>
      <c r="E259" s="188" t="s">
        <v>620</v>
      </c>
      <c r="F259" s="189">
        <v>785</v>
      </c>
      <c r="G259" s="188"/>
      <c r="H259" s="188">
        <v>930</v>
      </c>
      <c r="I259" s="190">
        <v>920</v>
      </c>
      <c r="J259" s="191" t="s">
        <v>736</v>
      </c>
      <c r="K259" s="192">
        <f>H259-F259</f>
        <v>145</v>
      </c>
      <c r="L259" s="193">
        <f>K259/F259</f>
        <v>0.18471337579617833</v>
      </c>
      <c r="M259" s="188" t="s">
        <v>589</v>
      </c>
      <c r="N259" s="194">
        <v>42976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5">
        <v>87</v>
      </c>
      <c r="B260" s="196">
        <v>42831</v>
      </c>
      <c r="C260" s="196"/>
      <c r="D260" s="197" t="s">
        <v>737</v>
      </c>
      <c r="E260" s="198" t="s">
        <v>620</v>
      </c>
      <c r="F260" s="199">
        <v>40</v>
      </c>
      <c r="G260" s="199"/>
      <c r="H260" s="200">
        <v>13.1</v>
      </c>
      <c r="I260" s="200">
        <v>60</v>
      </c>
      <c r="J260" s="201" t="s">
        <v>738</v>
      </c>
      <c r="K260" s="202">
        <v>-26.9</v>
      </c>
      <c r="L260" s="203">
        <v>-0.67249999999999999</v>
      </c>
      <c r="M260" s="199" t="s">
        <v>601</v>
      </c>
      <c r="N260" s="196">
        <v>43138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88</v>
      </c>
      <c r="B261" s="186">
        <v>42837</v>
      </c>
      <c r="C261" s="186"/>
      <c r="D261" s="187" t="s">
        <v>93</v>
      </c>
      <c r="E261" s="188" t="s">
        <v>620</v>
      </c>
      <c r="F261" s="189">
        <v>289.5</v>
      </c>
      <c r="G261" s="188"/>
      <c r="H261" s="188">
        <v>354</v>
      </c>
      <c r="I261" s="190">
        <v>360</v>
      </c>
      <c r="J261" s="191" t="s">
        <v>739</v>
      </c>
      <c r="K261" s="192">
        <f t="shared" ref="K261:K269" si="157">H261-F261</f>
        <v>64.5</v>
      </c>
      <c r="L261" s="193">
        <f t="shared" ref="L261:L269" si="158">K261/F261</f>
        <v>0.22279792746113988</v>
      </c>
      <c r="M261" s="188" t="s">
        <v>589</v>
      </c>
      <c r="N261" s="194">
        <v>43040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89</v>
      </c>
      <c r="B262" s="186">
        <v>42845</v>
      </c>
      <c r="C262" s="186"/>
      <c r="D262" s="187" t="s">
        <v>426</v>
      </c>
      <c r="E262" s="188" t="s">
        <v>620</v>
      </c>
      <c r="F262" s="189">
        <v>700</v>
      </c>
      <c r="G262" s="188"/>
      <c r="H262" s="188">
        <v>840</v>
      </c>
      <c r="I262" s="190">
        <v>840</v>
      </c>
      <c r="J262" s="191" t="s">
        <v>740</v>
      </c>
      <c r="K262" s="192">
        <f t="shared" si="157"/>
        <v>140</v>
      </c>
      <c r="L262" s="193">
        <f t="shared" si="158"/>
        <v>0.2</v>
      </c>
      <c r="M262" s="188" t="s">
        <v>589</v>
      </c>
      <c r="N262" s="194">
        <v>42893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5">
        <v>90</v>
      </c>
      <c r="B263" s="186">
        <v>42887</v>
      </c>
      <c r="C263" s="186"/>
      <c r="D263" s="187" t="s">
        <v>741</v>
      </c>
      <c r="E263" s="188" t="s">
        <v>620</v>
      </c>
      <c r="F263" s="189">
        <v>130</v>
      </c>
      <c r="G263" s="188"/>
      <c r="H263" s="188">
        <v>144.25</v>
      </c>
      <c r="I263" s="190">
        <v>170</v>
      </c>
      <c r="J263" s="191" t="s">
        <v>742</v>
      </c>
      <c r="K263" s="192">
        <f t="shared" si="157"/>
        <v>14.25</v>
      </c>
      <c r="L263" s="193">
        <f t="shared" si="158"/>
        <v>0.10961538461538461</v>
      </c>
      <c r="M263" s="188" t="s">
        <v>589</v>
      </c>
      <c r="N263" s="194">
        <v>43675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5">
        <v>91</v>
      </c>
      <c r="B264" s="186">
        <v>42901</v>
      </c>
      <c r="C264" s="186"/>
      <c r="D264" s="187" t="s">
        <v>743</v>
      </c>
      <c r="E264" s="188" t="s">
        <v>620</v>
      </c>
      <c r="F264" s="189">
        <v>214.5</v>
      </c>
      <c r="G264" s="188"/>
      <c r="H264" s="188">
        <v>262</v>
      </c>
      <c r="I264" s="190">
        <v>262</v>
      </c>
      <c r="J264" s="191" t="s">
        <v>744</v>
      </c>
      <c r="K264" s="192">
        <f t="shared" si="157"/>
        <v>47.5</v>
      </c>
      <c r="L264" s="193">
        <f t="shared" si="158"/>
        <v>0.22144522144522144</v>
      </c>
      <c r="M264" s="188" t="s">
        <v>589</v>
      </c>
      <c r="N264" s="194">
        <v>42977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92</v>
      </c>
      <c r="B265" s="217">
        <v>42933</v>
      </c>
      <c r="C265" s="217"/>
      <c r="D265" s="218" t="s">
        <v>745</v>
      </c>
      <c r="E265" s="219" t="s">
        <v>620</v>
      </c>
      <c r="F265" s="220">
        <v>370</v>
      </c>
      <c r="G265" s="219"/>
      <c r="H265" s="219">
        <v>447.5</v>
      </c>
      <c r="I265" s="221">
        <v>450</v>
      </c>
      <c r="J265" s="222" t="s">
        <v>678</v>
      </c>
      <c r="K265" s="192">
        <f t="shared" si="157"/>
        <v>77.5</v>
      </c>
      <c r="L265" s="223">
        <f t="shared" si="158"/>
        <v>0.20945945945945946</v>
      </c>
      <c r="M265" s="219" t="s">
        <v>589</v>
      </c>
      <c r="N265" s="224">
        <v>43035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93</v>
      </c>
      <c r="B266" s="217">
        <v>42943</v>
      </c>
      <c r="C266" s="217"/>
      <c r="D266" s="218" t="s">
        <v>183</v>
      </c>
      <c r="E266" s="219" t="s">
        <v>620</v>
      </c>
      <c r="F266" s="220">
        <v>657.5</v>
      </c>
      <c r="G266" s="219"/>
      <c r="H266" s="219">
        <v>825</v>
      </c>
      <c r="I266" s="221">
        <v>820</v>
      </c>
      <c r="J266" s="222" t="s">
        <v>678</v>
      </c>
      <c r="K266" s="192">
        <f t="shared" si="157"/>
        <v>167.5</v>
      </c>
      <c r="L266" s="223">
        <f t="shared" si="158"/>
        <v>0.25475285171102663</v>
      </c>
      <c r="M266" s="219" t="s">
        <v>589</v>
      </c>
      <c r="N266" s="224">
        <v>43090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94</v>
      </c>
      <c r="B267" s="186">
        <v>42964</v>
      </c>
      <c r="C267" s="186"/>
      <c r="D267" s="187" t="s">
        <v>361</v>
      </c>
      <c r="E267" s="188" t="s">
        <v>620</v>
      </c>
      <c r="F267" s="189">
        <v>605</v>
      </c>
      <c r="G267" s="188"/>
      <c r="H267" s="188">
        <v>750</v>
      </c>
      <c r="I267" s="190">
        <v>750</v>
      </c>
      <c r="J267" s="191" t="s">
        <v>736</v>
      </c>
      <c r="K267" s="192">
        <f t="shared" si="157"/>
        <v>145</v>
      </c>
      <c r="L267" s="193">
        <f t="shared" si="158"/>
        <v>0.23966942148760331</v>
      </c>
      <c r="M267" s="188" t="s">
        <v>589</v>
      </c>
      <c r="N267" s="194">
        <v>43027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5">
        <v>95</v>
      </c>
      <c r="B268" s="196">
        <v>42979</v>
      </c>
      <c r="C268" s="196"/>
      <c r="D268" s="204" t="s">
        <v>746</v>
      </c>
      <c r="E268" s="199" t="s">
        <v>620</v>
      </c>
      <c r="F268" s="199">
        <v>255</v>
      </c>
      <c r="G268" s="200"/>
      <c r="H268" s="200">
        <v>217.25</v>
      </c>
      <c r="I268" s="200">
        <v>320</v>
      </c>
      <c r="J268" s="201" t="s">
        <v>747</v>
      </c>
      <c r="K268" s="202">
        <f t="shared" si="157"/>
        <v>-37.75</v>
      </c>
      <c r="L268" s="205">
        <f t="shared" si="158"/>
        <v>-0.14803921568627451</v>
      </c>
      <c r="M268" s="199" t="s">
        <v>601</v>
      </c>
      <c r="N268" s="196">
        <v>43661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5">
        <v>96</v>
      </c>
      <c r="B269" s="186">
        <v>42997</v>
      </c>
      <c r="C269" s="186"/>
      <c r="D269" s="187" t="s">
        <v>748</v>
      </c>
      <c r="E269" s="188" t="s">
        <v>620</v>
      </c>
      <c r="F269" s="189">
        <v>215</v>
      </c>
      <c r="G269" s="188"/>
      <c r="H269" s="188">
        <v>258</v>
      </c>
      <c r="I269" s="190">
        <v>258</v>
      </c>
      <c r="J269" s="191" t="s">
        <v>678</v>
      </c>
      <c r="K269" s="192">
        <f t="shared" si="157"/>
        <v>43</v>
      </c>
      <c r="L269" s="193">
        <f t="shared" si="158"/>
        <v>0.2</v>
      </c>
      <c r="M269" s="188" t="s">
        <v>589</v>
      </c>
      <c r="N269" s="194">
        <v>43040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5">
        <v>97</v>
      </c>
      <c r="B270" s="186">
        <v>42997</v>
      </c>
      <c r="C270" s="186"/>
      <c r="D270" s="187" t="s">
        <v>748</v>
      </c>
      <c r="E270" s="188" t="s">
        <v>620</v>
      </c>
      <c r="F270" s="189">
        <v>215</v>
      </c>
      <c r="G270" s="188"/>
      <c r="H270" s="188">
        <v>258</v>
      </c>
      <c r="I270" s="190">
        <v>258</v>
      </c>
      <c r="J270" s="222" t="s">
        <v>678</v>
      </c>
      <c r="K270" s="192">
        <v>43</v>
      </c>
      <c r="L270" s="193">
        <v>0.2</v>
      </c>
      <c r="M270" s="188" t="s">
        <v>589</v>
      </c>
      <c r="N270" s="194">
        <v>43040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6">
        <v>98</v>
      </c>
      <c r="B271" s="217">
        <v>42998</v>
      </c>
      <c r="C271" s="217"/>
      <c r="D271" s="218" t="s">
        <v>749</v>
      </c>
      <c r="E271" s="219" t="s">
        <v>620</v>
      </c>
      <c r="F271" s="189">
        <v>75</v>
      </c>
      <c r="G271" s="219"/>
      <c r="H271" s="219">
        <v>90</v>
      </c>
      <c r="I271" s="221">
        <v>90</v>
      </c>
      <c r="J271" s="191" t="s">
        <v>750</v>
      </c>
      <c r="K271" s="192">
        <f t="shared" ref="K271:K276" si="159">H271-F271</f>
        <v>15</v>
      </c>
      <c r="L271" s="193">
        <f t="shared" ref="L271:L276" si="160">K271/F271</f>
        <v>0.2</v>
      </c>
      <c r="M271" s="188" t="s">
        <v>589</v>
      </c>
      <c r="N271" s="194">
        <v>43019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6">
        <v>99</v>
      </c>
      <c r="B272" s="217">
        <v>43011</v>
      </c>
      <c r="C272" s="217"/>
      <c r="D272" s="218" t="s">
        <v>603</v>
      </c>
      <c r="E272" s="219" t="s">
        <v>620</v>
      </c>
      <c r="F272" s="220">
        <v>315</v>
      </c>
      <c r="G272" s="219"/>
      <c r="H272" s="219">
        <v>392</v>
      </c>
      <c r="I272" s="221">
        <v>384</v>
      </c>
      <c r="J272" s="222" t="s">
        <v>751</v>
      </c>
      <c r="K272" s="192">
        <f t="shared" si="159"/>
        <v>77</v>
      </c>
      <c r="L272" s="223">
        <f t="shared" si="160"/>
        <v>0.24444444444444444</v>
      </c>
      <c r="M272" s="219" t="s">
        <v>589</v>
      </c>
      <c r="N272" s="224">
        <v>43017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6">
        <v>100</v>
      </c>
      <c r="B273" s="217">
        <v>43013</v>
      </c>
      <c r="C273" s="217"/>
      <c r="D273" s="218" t="s">
        <v>461</v>
      </c>
      <c r="E273" s="219" t="s">
        <v>620</v>
      </c>
      <c r="F273" s="220">
        <v>145</v>
      </c>
      <c r="G273" s="219"/>
      <c r="H273" s="219">
        <v>179</v>
      </c>
      <c r="I273" s="221">
        <v>180</v>
      </c>
      <c r="J273" s="222" t="s">
        <v>752</v>
      </c>
      <c r="K273" s="192">
        <f t="shared" si="159"/>
        <v>34</v>
      </c>
      <c r="L273" s="223">
        <f t="shared" si="160"/>
        <v>0.23448275862068965</v>
      </c>
      <c r="M273" s="219" t="s">
        <v>589</v>
      </c>
      <c r="N273" s="224">
        <v>43025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6">
        <v>101</v>
      </c>
      <c r="B274" s="217">
        <v>43014</v>
      </c>
      <c r="C274" s="217"/>
      <c r="D274" s="218" t="s">
        <v>335</v>
      </c>
      <c r="E274" s="219" t="s">
        <v>620</v>
      </c>
      <c r="F274" s="220">
        <v>256</v>
      </c>
      <c r="G274" s="219"/>
      <c r="H274" s="219">
        <v>323</v>
      </c>
      <c r="I274" s="221">
        <v>320</v>
      </c>
      <c r="J274" s="222" t="s">
        <v>678</v>
      </c>
      <c r="K274" s="192">
        <f t="shared" si="159"/>
        <v>67</v>
      </c>
      <c r="L274" s="223">
        <f t="shared" si="160"/>
        <v>0.26171875</v>
      </c>
      <c r="M274" s="219" t="s">
        <v>589</v>
      </c>
      <c r="N274" s="224">
        <v>43067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6">
        <v>102</v>
      </c>
      <c r="B275" s="217">
        <v>43017</v>
      </c>
      <c r="C275" s="217"/>
      <c r="D275" s="218" t="s">
        <v>351</v>
      </c>
      <c r="E275" s="219" t="s">
        <v>620</v>
      </c>
      <c r="F275" s="220">
        <v>137.5</v>
      </c>
      <c r="G275" s="219"/>
      <c r="H275" s="219">
        <v>184</v>
      </c>
      <c r="I275" s="221">
        <v>183</v>
      </c>
      <c r="J275" s="222" t="s">
        <v>753</v>
      </c>
      <c r="K275" s="192">
        <f t="shared" si="159"/>
        <v>46.5</v>
      </c>
      <c r="L275" s="223">
        <f t="shared" si="160"/>
        <v>0.33818181818181819</v>
      </c>
      <c r="M275" s="219" t="s">
        <v>589</v>
      </c>
      <c r="N275" s="224">
        <v>43108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6">
        <v>103</v>
      </c>
      <c r="B276" s="217">
        <v>43018</v>
      </c>
      <c r="C276" s="217"/>
      <c r="D276" s="218" t="s">
        <v>754</v>
      </c>
      <c r="E276" s="219" t="s">
        <v>620</v>
      </c>
      <c r="F276" s="220">
        <v>125.5</v>
      </c>
      <c r="G276" s="219"/>
      <c r="H276" s="219">
        <v>158</v>
      </c>
      <c r="I276" s="221">
        <v>155</v>
      </c>
      <c r="J276" s="222" t="s">
        <v>755</v>
      </c>
      <c r="K276" s="192">
        <f t="shared" si="159"/>
        <v>32.5</v>
      </c>
      <c r="L276" s="223">
        <f t="shared" si="160"/>
        <v>0.25896414342629481</v>
      </c>
      <c r="M276" s="219" t="s">
        <v>589</v>
      </c>
      <c r="N276" s="224">
        <v>43067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6">
        <v>104</v>
      </c>
      <c r="B277" s="217">
        <v>43018</v>
      </c>
      <c r="C277" s="217"/>
      <c r="D277" s="218" t="s">
        <v>756</v>
      </c>
      <c r="E277" s="219" t="s">
        <v>620</v>
      </c>
      <c r="F277" s="220">
        <v>895</v>
      </c>
      <c r="G277" s="219"/>
      <c r="H277" s="219">
        <v>1122.5</v>
      </c>
      <c r="I277" s="221">
        <v>1078</v>
      </c>
      <c r="J277" s="222" t="s">
        <v>757</v>
      </c>
      <c r="K277" s="192">
        <v>227.5</v>
      </c>
      <c r="L277" s="223">
        <v>0.25418994413407803</v>
      </c>
      <c r="M277" s="219" t="s">
        <v>589</v>
      </c>
      <c r="N277" s="224">
        <v>43117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6">
        <v>105</v>
      </c>
      <c r="B278" s="217">
        <v>43020</v>
      </c>
      <c r="C278" s="217"/>
      <c r="D278" s="218" t="s">
        <v>344</v>
      </c>
      <c r="E278" s="219" t="s">
        <v>620</v>
      </c>
      <c r="F278" s="220">
        <v>525</v>
      </c>
      <c r="G278" s="219"/>
      <c r="H278" s="219">
        <v>629</v>
      </c>
      <c r="I278" s="221">
        <v>629</v>
      </c>
      <c r="J278" s="222" t="s">
        <v>678</v>
      </c>
      <c r="K278" s="192">
        <v>104</v>
      </c>
      <c r="L278" s="223">
        <v>0.19809523809523799</v>
      </c>
      <c r="M278" s="219" t="s">
        <v>589</v>
      </c>
      <c r="N278" s="224">
        <v>43119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6">
        <v>106</v>
      </c>
      <c r="B279" s="217">
        <v>43046</v>
      </c>
      <c r="C279" s="217"/>
      <c r="D279" s="218" t="s">
        <v>386</v>
      </c>
      <c r="E279" s="219" t="s">
        <v>620</v>
      </c>
      <c r="F279" s="220">
        <v>740</v>
      </c>
      <c r="G279" s="219"/>
      <c r="H279" s="219">
        <v>892.5</v>
      </c>
      <c r="I279" s="221">
        <v>900</v>
      </c>
      <c r="J279" s="222" t="s">
        <v>758</v>
      </c>
      <c r="K279" s="192">
        <f t="shared" ref="K279:K281" si="161">H279-F279</f>
        <v>152.5</v>
      </c>
      <c r="L279" s="223">
        <f t="shared" ref="L279:L281" si="162">K279/F279</f>
        <v>0.20608108108108109</v>
      </c>
      <c r="M279" s="219" t="s">
        <v>589</v>
      </c>
      <c r="N279" s="224">
        <v>43052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5">
        <v>107</v>
      </c>
      <c r="B280" s="186">
        <v>43073</v>
      </c>
      <c r="C280" s="186"/>
      <c r="D280" s="187" t="s">
        <v>759</v>
      </c>
      <c r="E280" s="188" t="s">
        <v>620</v>
      </c>
      <c r="F280" s="189">
        <v>118.5</v>
      </c>
      <c r="G280" s="188"/>
      <c r="H280" s="188">
        <v>143.5</v>
      </c>
      <c r="I280" s="190">
        <v>145</v>
      </c>
      <c r="J280" s="191" t="s">
        <v>610</v>
      </c>
      <c r="K280" s="192">
        <f t="shared" si="161"/>
        <v>25</v>
      </c>
      <c r="L280" s="193">
        <f t="shared" si="162"/>
        <v>0.2109704641350211</v>
      </c>
      <c r="M280" s="188" t="s">
        <v>589</v>
      </c>
      <c r="N280" s="194">
        <v>43097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95">
        <v>108</v>
      </c>
      <c r="B281" s="196">
        <v>43090</v>
      </c>
      <c r="C281" s="196"/>
      <c r="D281" s="197" t="s">
        <v>432</v>
      </c>
      <c r="E281" s="198" t="s">
        <v>620</v>
      </c>
      <c r="F281" s="199">
        <v>715</v>
      </c>
      <c r="G281" s="199"/>
      <c r="H281" s="200">
        <v>500</v>
      </c>
      <c r="I281" s="200">
        <v>872</v>
      </c>
      <c r="J281" s="201" t="s">
        <v>760</v>
      </c>
      <c r="K281" s="202">
        <f t="shared" si="161"/>
        <v>-215</v>
      </c>
      <c r="L281" s="203">
        <f t="shared" si="162"/>
        <v>-0.30069930069930068</v>
      </c>
      <c r="M281" s="199" t="s">
        <v>601</v>
      </c>
      <c r="N281" s="196">
        <v>43670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5">
        <v>109</v>
      </c>
      <c r="B282" s="186">
        <v>43098</v>
      </c>
      <c r="C282" s="186"/>
      <c r="D282" s="187" t="s">
        <v>603</v>
      </c>
      <c r="E282" s="188" t="s">
        <v>620</v>
      </c>
      <c r="F282" s="189">
        <v>435</v>
      </c>
      <c r="G282" s="188"/>
      <c r="H282" s="188">
        <v>542.5</v>
      </c>
      <c r="I282" s="190">
        <v>539</v>
      </c>
      <c r="J282" s="191" t="s">
        <v>678</v>
      </c>
      <c r="K282" s="192">
        <v>107.5</v>
      </c>
      <c r="L282" s="193">
        <v>0.247126436781609</v>
      </c>
      <c r="M282" s="188" t="s">
        <v>589</v>
      </c>
      <c r="N282" s="194">
        <v>43206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5">
        <v>110</v>
      </c>
      <c r="B283" s="186">
        <v>43098</v>
      </c>
      <c r="C283" s="186"/>
      <c r="D283" s="187" t="s">
        <v>561</v>
      </c>
      <c r="E283" s="188" t="s">
        <v>620</v>
      </c>
      <c r="F283" s="189">
        <v>885</v>
      </c>
      <c r="G283" s="188"/>
      <c r="H283" s="188">
        <v>1090</v>
      </c>
      <c r="I283" s="190">
        <v>1084</v>
      </c>
      <c r="J283" s="191" t="s">
        <v>678</v>
      </c>
      <c r="K283" s="192">
        <v>205</v>
      </c>
      <c r="L283" s="193">
        <v>0.23163841807909599</v>
      </c>
      <c r="M283" s="188" t="s">
        <v>589</v>
      </c>
      <c r="N283" s="194">
        <v>43213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5">
        <v>111</v>
      </c>
      <c r="B284" s="226">
        <v>43192</v>
      </c>
      <c r="C284" s="226"/>
      <c r="D284" s="204" t="s">
        <v>761</v>
      </c>
      <c r="E284" s="199" t="s">
        <v>620</v>
      </c>
      <c r="F284" s="227">
        <v>478.5</v>
      </c>
      <c r="G284" s="199"/>
      <c r="H284" s="199">
        <v>442</v>
      </c>
      <c r="I284" s="200">
        <v>613</v>
      </c>
      <c r="J284" s="201" t="s">
        <v>762</v>
      </c>
      <c r="K284" s="202">
        <f t="shared" ref="K284:K287" si="163">H284-F284</f>
        <v>-36.5</v>
      </c>
      <c r="L284" s="203">
        <f t="shared" ref="L284:L287" si="164">K284/F284</f>
        <v>-7.6280041797283177E-2</v>
      </c>
      <c r="M284" s="199" t="s">
        <v>601</v>
      </c>
      <c r="N284" s="196">
        <v>43762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95">
        <v>112</v>
      </c>
      <c r="B285" s="196">
        <v>43194</v>
      </c>
      <c r="C285" s="196"/>
      <c r="D285" s="197" t="s">
        <v>763</v>
      </c>
      <c r="E285" s="198" t="s">
        <v>620</v>
      </c>
      <c r="F285" s="199">
        <f>141.5-7.3</f>
        <v>134.19999999999999</v>
      </c>
      <c r="G285" s="199"/>
      <c r="H285" s="200">
        <v>77</v>
      </c>
      <c r="I285" s="200">
        <v>180</v>
      </c>
      <c r="J285" s="201" t="s">
        <v>764</v>
      </c>
      <c r="K285" s="202">
        <f t="shared" si="163"/>
        <v>-57.199999999999989</v>
      </c>
      <c r="L285" s="203">
        <f t="shared" si="164"/>
        <v>-0.42622950819672129</v>
      </c>
      <c r="M285" s="199" t="s">
        <v>601</v>
      </c>
      <c r="N285" s="196">
        <v>43522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95">
        <v>113</v>
      </c>
      <c r="B286" s="196">
        <v>43209</v>
      </c>
      <c r="C286" s="196"/>
      <c r="D286" s="197" t="s">
        <v>765</v>
      </c>
      <c r="E286" s="198" t="s">
        <v>620</v>
      </c>
      <c r="F286" s="199">
        <v>430</v>
      </c>
      <c r="G286" s="199"/>
      <c r="H286" s="200">
        <v>220</v>
      </c>
      <c r="I286" s="200">
        <v>537</v>
      </c>
      <c r="J286" s="201" t="s">
        <v>766</v>
      </c>
      <c r="K286" s="202">
        <f t="shared" si="163"/>
        <v>-210</v>
      </c>
      <c r="L286" s="203">
        <f t="shared" si="164"/>
        <v>-0.48837209302325579</v>
      </c>
      <c r="M286" s="199" t="s">
        <v>601</v>
      </c>
      <c r="N286" s="196">
        <v>43252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6">
        <v>114</v>
      </c>
      <c r="B287" s="217">
        <v>43220</v>
      </c>
      <c r="C287" s="217"/>
      <c r="D287" s="218" t="s">
        <v>387</v>
      </c>
      <c r="E287" s="219" t="s">
        <v>620</v>
      </c>
      <c r="F287" s="219">
        <v>153.5</v>
      </c>
      <c r="G287" s="219"/>
      <c r="H287" s="219">
        <v>196</v>
      </c>
      <c r="I287" s="221">
        <v>196</v>
      </c>
      <c r="J287" s="191" t="s">
        <v>767</v>
      </c>
      <c r="K287" s="192">
        <f t="shared" si="163"/>
        <v>42.5</v>
      </c>
      <c r="L287" s="193">
        <f t="shared" si="164"/>
        <v>0.27687296416938112</v>
      </c>
      <c r="M287" s="188" t="s">
        <v>589</v>
      </c>
      <c r="N287" s="194">
        <v>43605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95">
        <v>115</v>
      </c>
      <c r="B288" s="196">
        <v>43306</v>
      </c>
      <c r="C288" s="196"/>
      <c r="D288" s="197" t="s">
        <v>737</v>
      </c>
      <c r="E288" s="198" t="s">
        <v>620</v>
      </c>
      <c r="F288" s="199">
        <v>27.5</v>
      </c>
      <c r="G288" s="199"/>
      <c r="H288" s="200">
        <v>13.1</v>
      </c>
      <c r="I288" s="200">
        <v>60</v>
      </c>
      <c r="J288" s="201" t="s">
        <v>768</v>
      </c>
      <c r="K288" s="202">
        <v>-14.4</v>
      </c>
      <c r="L288" s="203">
        <v>-0.52363636363636401</v>
      </c>
      <c r="M288" s="199" t="s">
        <v>601</v>
      </c>
      <c r="N288" s="196">
        <v>43138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25">
        <v>116</v>
      </c>
      <c r="B289" s="226">
        <v>43318</v>
      </c>
      <c r="C289" s="226"/>
      <c r="D289" s="204" t="s">
        <v>769</v>
      </c>
      <c r="E289" s="199" t="s">
        <v>620</v>
      </c>
      <c r="F289" s="199">
        <v>148.5</v>
      </c>
      <c r="G289" s="199"/>
      <c r="H289" s="199">
        <v>102</v>
      </c>
      <c r="I289" s="200">
        <v>182</v>
      </c>
      <c r="J289" s="201" t="s">
        <v>770</v>
      </c>
      <c r="K289" s="202">
        <f>H289-F289</f>
        <v>-46.5</v>
      </c>
      <c r="L289" s="203">
        <f>K289/F289</f>
        <v>-0.31313131313131315</v>
      </c>
      <c r="M289" s="199" t="s">
        <v>601</v>
      </c>
      <c r="N289" s="196">
        <v>43661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5">
        <v>117</v>
      </c>
      <c r="B290" s="186">
        <v>43335</v>
      </c>
      <c r="C290" s="186"/>
      <c r="D290" s="187" t="s">
        <v>771</v>
      </c>
      <c r="E290" s="188" t="s">
        <v>620</v>
      </c>
      <c r="F290" s="219">
        <v>285</v>
      </c>
      <c r="G290" s="188"/>
      <c r="H290" s="188">
        <v>355</v>
      </c>
      <c r="I290" s="190">
        <v>364</v>
      </c>
      <c r="J290" s="191" t="s">
        <v>772</v>
      </c>
      <c r="K290" s="192">
        <v>70</v>
      </c>
      <c r="L290" s="193">
        <v>0.24561403508771901</v>
      </c>
      <c r="M290" s="188" t="s">
        <v>589</v>
      </c>
      <c r="N290" s="194">
        <v>43455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5">
        <v>118</v>
      </c>
      <c r="B291" s="186">
        <v>43341</v>
      </c>
      <c r="C291" s="186"/>
      <c r="D291" s="187" t="s">
        <v>375</v>
      </c>
      <c r="E291" s="188" t="s">
        <v>620</v>
      </c>
      <c r="F291" s="219">
        <v>525</v>
      </c>
      <c r="G291" s="188"/>
      <c r="H291" s="188">
        <v>585</v>
      </c>
      <c r="I291" s="190">
        <v>635</v>
      </c>
      <c r="J291" s="191" t="s">
        <v>773</v>
      </c>
      <c r="K291" s="192">
        <f t="shared" ref="K291:K308" si="165">H291-F291</f>
        <v>60</v>
      </c>
      <c r="L291" s="193">
        <f t="shared" ref="L291:L308" si="166">K291/F291</f>
        <v>0.11428571428571428</v>
      </c>
      <c r="M291" s="188" t="s">
        <v>589</v>
      </c>
      <c r="N291" s="194">
        <v>43662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5">
        <v>119</v>
      </c>
      <c r="B292" s="186">
        <v>43395</v>
      </c>
      <c r="C292" s="186"/>
      <c r="D292" s="187" t="s">
        <v>361</v>
      </c>
      <c r="E292" s="188" t="s">
        <v>620</v>
      </c>
      <c r="F292" s="219">
        <v>475</v>
      </c>
      <c r="G292" s="188"/>
      <c r="H292" s="188">
        <v>574</v>
      </c>
      <c r="I292" s="190">
        <v>570</v>
      </c>
      <c r="J292" s="191" t="s">
        <v>678</v>
      </c>
      <c r="K292" s="192">
        <f t="shared" si="165"/>
        <v>99</v>
      </c>
      <c r="L292" s="193">
        <f t="shared" si="166"/>
        <v>0.20842105263157895</v>
      </c>
      <c r="M292" s="188" t="s">
        <v>589</v>
      </c>
      <c r="N292" s="194">
        <v>43403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6">
        <v>120</v>
      </c>
      <c r="B293" s="217">
        <v>43397</v>
      </c>
      <c r="C293" s="217"/>
      <c r="D293" s="218" t="s">
        <v>382</v>
      </c>
      <c r="E293" s="219" t="s">
        <v>620</v>
      </c>
      <c r="F293" s="219">
        <v>707.5</v>
      </c>
      <c r="G293" s="219"/>
      <c r="H293" s="219">
        <v>872</v>
      </c>
      <c r="I293" s="221">
        <v>872</v>
      </c>
      <c r="J293" s="222" t="s">
        <v>678</v>
      </c>
      <c r="K293" s="192">
        <f t="shared" si="165"/>
        <v>164.5</v>
      </c>
      <c r="L293" s="223">
        <f t="shared" si="166"/>
        <v>0.23250883392226149</v>
      </c>
      <c r="M293" s="219" t="s">
        <v>589</v>
      </c>
      <c r="N293" s="224">
        <v>43482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16">
        <v>121</v>
      </c>
      <c r="B294" s="217">
        <v>43398</v>
      </c>
      <c r="C294" s="217"/>
      <c r="D294" s="218" t="s">
        <v>774</v>
      </c>
      <c r="E294" s="219" t="s">
        <v>620</v>
      </c>
      <c r="F294" s="219">
        <v>162</v>
      </c>
      <c r="G294" s="219"/>
      <c r="H294" s="219">
        <v>204</v>
      </c>
      <c r="I294" s="221">
        <v>209</v>
      </c>
      <c r="J294" s="222" t="s">
        <v>775</v>
      </c>
      <c r="K294" s="192">
        <f t="shared" si="165"/>
        <v>42</v>
      </c>
      <c r="L294" s="223">
        <f t="shared" si="166"/>
        <v>0.25925925925925924</v>
      </c>
      <c r="M294" s="219" t="s">
        <v>589</v>
      </c>
      <c r="N294" s="224">
        <v>43539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6">
        <v>122</v>
      </c>
      <c r="B295" s="217">
        <v>43399</v>
      </c>
      <c r="C295" s="217"/>
      <c r="D295" s="218" t="s">
        <v>480</v>
      </c>
      <c r="E295" s="219" t="s">
        <v>620</v>
      </c>
      <c r="F295" s="219">
        <v>240</v>
      </c>
      <c r="G295" s="219"/>
      <c r="H295" s="219">
        <v>297</v>
      </c>
      <c r="I295" s="221">
        <v>297</v>
      </c>
      <c r="J295" s="222" t="s">
        <v>678</v>
      </c>
      <c r="K295" s="228">
        <f t="shared" si="165"/>
        <v>57</v>
      </c>
      <c r="L295" s="223">
        <f t="shared" si="166"/>
        <v>0.23749999999999999</v>
      </c>
      <c r="M295" s="219" t="s">
        <v>589</v>
      </c>
      <c r="N295" s="224">
        <v>43417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5">
        <v>123</v>
      </c>
      <c r="B296" s="186">
        <v>43439</v>
      </c>
      <c r="C296" s="186"/>
      <c r="D296" s="187" t="s">
        <v>776</v>
      </c>
      <c r="E296" s="188" t="s">
        <v>620</v>
      </c>
      <c r="F296" s="188">
        <v>202.5</v>
      </c>
      <c r="G296" s="188"/>
      <c r="H296" s="188">
        <v>255</v>
      </c>
      <c r="I296" s="190">
        <v>252</v>
      </c>
      <c r="J296" s="191" t="s">
        <v>678</v>
      </c>
      <c r="K296" s="192">
        <f t="shared" si="165"/>
        <v>52.5</v>
      </c>
      <c r="L296" s="193">
        <f t="shared" si="166"/>
        <v>0.25925925925925924</v>
      </c>
      <c r="M296" s="188" t="s">
        <v>589</v>
      </c>
      <c r="N296" s="194">
        <v>43542</v>
      </c>
      <c r="O296" s="1"/>
      <c r="P296" s="1"/>
      <c r="Q296" s="1"/>
      <c r="R296" s="6" t="s">
        <v>777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16">
        <v>124</v>
      </c>
      <c r="B297" s="217">
        <v>43465</v>
      </c>
      <c r="C297" s="186"/>
      <c r="D297" s="218" t="s">
        <v>414</v>
      </c>
      <c r="E297" s="219" t="s">
        <v>620</v>
      </c>
      <c r="F297" s="219">
        <v>710</v>
      </c>
      <c r="G297" s="219"/>
      <c r="H297" s="219">
        <v>866</v>
      </c>
      <c r="I297" s="221">
        <v>866</v>
      </c>
      <c r="J297" s="222" t="s">
        <v>678</v>
      </c>
      <c r="K297" s="192">
        <f t="shared" si="165"/>
        <v>156</v>
      </c>
      <c r="L297" s="193">
        <f t="shared" si="166"/>
        <v>0.21971830985915494</v>
      </c>
      <c r="M297" s="188" t="s">
        <v>589</v>
      </c>
      <c r="N297" s="194">
        <v>43553</v>
      </c>
      <c r="O297" s="1"/>
      <c r="P297" s="1"/>
      <c r="Q297" s="1"/>
      <c r="R297" s="6" t="s">
        <v>777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16">
        <v>125</v>
      </c>
      <c r="B298" s="217">
        <v>43522</v>
      </c>
      <c r="C298" s="217"/>
      <c r="D298" s="218" t="s">
        <v>152</v>
      </c>
      <c r="E298" s="219" t="s">
        <v>620</v>
      </c>
      <c r="F298" s="219">
        <v>337.25</v>
      </c>
      <c r="G298" s="219"/>
      <c r="H298" s="219">
        <v>398.5</v>
      </c>
      <c r="I298" s="221">
        <v>411</v>
      </c>
      <c r="J298" s="191" t="s">
        <v>778</v>
      </c>
      <c r="K298" s="192">
        <f t="shared" si="165"/>
        <v>61.25</v>
      </c>
      <c r="L298" s="193">
        <f t="shared" si="166"/>
        <v>0.1816160118606375</v>
      </c>
      <c r="M298" s="188" t="s">
        <v>589</v>
      </c>
      <c r="N298" s="194">
        <v>43760</v>
      </c>
      <c r="O298" s="1"/>
      <c r="P298" s="1"/>
      <c r="Q298" s="1"/>
      <c r="R298" s="6" t="s">
        <v>777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29">
        <v>126</v>
      </c>
      <c r="B299" s="230">
        <v>43559</v>
      </c>
      <c r="C299" s="230"/>
      <c r="D299" s="231" t="s">
        <v>779</v>
      </c>
      <c r="E299" s="232" t="s">
        <v>620</v>
      </c>
      <c r="F299" s="232">
        <v>130</v>
      </c>
      <c r="G299" s="232"/>
      <c r="H299" s="232">
        <v>65</v>
      </c>
      <c r="I299" s="233">
        <v>158</v>
      </c>
      <c r="J299" s="201" t="s">
        <v>780</v>
      </c>
      <c r="K299" s="202">
        <f t="shared" si="165"/>
        <v>-65</v>
      </c>
      <c r="L299" s="203">
        <f t="shared" si="166"/>
        <v>-0.5</v>
      </c>
      <c r="M299" s="199" t="s">
        <v>601</v>
      </c>
      <c r="N299" s="196">
        <v>43726</v>
      </c>
      <c r="O299" s="1"/>
      <c r="P299" s="1"/>
      <c r="Q299" s="1"/>
      <c r="R299" s="6" t="s">
        <v>781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16">
        <v>127</v>
      </c>
      <c r="B300" s="217">
        <v>43017</v>
      </c>
      <c r="C300" s="217"/>
      <c r="D300" s="218" t="s">
        <v>185</v>
      </c>
      <c r="E300" s="219" t="s">
        <v>620</v>
      </c>
      <c r="F300" s="219">
        <v>141.5</v>
      </c>
      <c r="G300" s="219"/>
      <c r="H300" s="219">
        <v>183.5</v>
      </c>
      <c r="I300" s="221">
        <v>210</v>
      </c>
      <c r="J300" s="191" t="s">
        <v>775</v>
      </c>
      <c r="K300" s="192">
        <f t="shared" si="165"/>
        <v>42</v>
      </c>
      <c r="L300" s="193">
        <f t="shared" si="166"/>
        <v>0.29681978798586572</v>
      </c>
      <c r="M300" s="188" t="s">
        <v>589</v>
      </c>
      <c r="N300" s="194">
        <v>43042</v>
      </c>
      <c r="O300" s="1"/>
      <c r="P300" s="1"/>
      <c r="Q300" s="1"/>
      <c r="R300" s="6" t="s">
        <v>781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9">
        <v>128</v>
      </c>
      <c r="B301" s="230">
        <v>43074</v>
      </c>
      <c r="C301" s="230"/>
      <c r="D301" s="231" t="s">
        <v>782</v>
      </c>
      <c r="E301" s="232" t="s">
        <v>620</v>
      </c>
      <c r="F301" s="227">
        <v>172</v>
      </c>
      <c r="G301" s="232"/>
      <c r="H301" s="232">
        <v>155.25</v>
      </c>
      <c r="I301" s="233">
        <v>230</v>
      </c>
      <c r="J301" s="201" t="s">
        <v>783</v>
      </c>
      <c r="K301" s="202">
        <f t="shared" si="165"/>
        <v>-16.75</v>
      </c>
      <c r="L301" s="203">
        <f t="shared" si="166"/>
        <v>-9.7383720930232565E-2</v>
      </c>
      <c r="M301" s="199" t="s">
        <v>601</v>
      </c>
      <c r="N301" s="196">
        <v>43787</v>
      </c>
      <c r="O301" s="1"/>
      <c r="P301" s="1"/>
      <c r="Q301" s="1"/>
      <c r="R301" s="6" t="s">
        <v>781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16">
        <v>129</v>
      </c>
      <c r="B302" s="217">
        <v>43398</v>
      </c>
      <c r="C302" s="217"/>
      <c r="D302" s="218" t="s">
        <v>107</v>
      </c>
      <c r="E302" s="219" t="s">
        <v>620</v>
      </c>
      <c r="F302" s="219">
        <v>698.5</v>
      </c>
      <c r="G302" s="219"/>
      <c r="H302" s="219">
        <v>890</v>
      </c>
      <c r="I302" s="221">
        <v>890</v>
      </c>
      <c r="J302" s="191" t="s">
        <v>851</v>
      </c>
      <c r="K302" s="192">
        <f t="shared" si="165"/>
        <v>191.5</v>
      </c>
      <c r="L302" s="193">
        <f t="shared" si="166"/>
        <v>0.27415891195418757</v>
      </c>
      <c r="M302" s="188" t="s">
        <v>589</v>
      </c>
      <c r="N302" s="194">
        <v>44328</v>
      </c>
      <c r="O302" s="1"/>
      <c r="P302" s="1"/>
      <c r="Q302" s="1"/>
      <c r="R302" s="6" t="s">
        <v>777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16">
        <v>130</v>
      </c>
      <c r="B303" s="217">
        <v>42877</v>
      </c>
      <c r="C303" s="217"/>
      <c r="D303" s="218" t="s">
        <v>374</v>
      </c>
      <c r="E303" s="219" t="s">
        <v>620</v>
      </c>
      <c r="F303" s="219">
        <v>127.6</v>
      </c>
      <c r="G303" s="219"/>
      <c r="H303" s="219">
        <v>138</v>
      </c>
      <c r="I303" s="221">
        <v>190</v>
      </c>
      <c r="J303" s="191" t="s">
        <v>784</v>
      </c>
      <c r="K303" s="192">
        <f t="shared" si="165"/>
        <v>10.400000000000006</v>
      </c>
      <c r="L303" s="193">
        <f t="shared" si="166"/>
        <v>8.1504702194357417E-2</v>
      </c>
      <c r="M303" s="188" t="s">
        <v>589</v>
      </c>
      <c r="N303" s="194">
        <v>43774</v>
      </c>
      <c r="O303" s="1"/>
      <c r="P303" s="1"/>
      <c r="Q303" s="1"/>
      <c r="R303" s="6" t="s">
        <v>781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16">
        <v>131</v>
      </c>
      <c r="B304" s="217">
        <v>43158</v>
      </c>
      <c r="C304" s="217"/>
      <c r="D304" s="218" t="s">
        <v>785</v>
      </c>
      <c r="E304" s="219" t="s">
        <v>620</v>
      </c>
      <c r="F304" s="219">
        <v>317</v>
      </c>
      <c r="G304" s="219"/>
      <c r="H304" s="219">
        <v>382.5</v>
      </c>
      <c r="I304" s="221">
        <v>398</v>
      </c>
      <c r="J304" s="191" t="s">
        <v>786</v>
      </c>
      <c r="K304" s="192">
        <f t="shared" si="165"/>
        <v>65.5</v>
      </c>
      <c r="L304" s="193">
        <f t="shared" si="166"/>
        <v>0.20662460567823343</v>
      </c>
      <c r="M304" s="188" t="s">
        <v>589</v>
      </c>
      <c r="N304" s="194">
        <v>44238</v>
      </c>
      <c r="O304" s="1"/>
      <c r="P304" s="1"/>
      <c r="Q304" s="1"/>
      <c r="R304" s="6" t="s">
        <v>781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29">
        <v>132</v>
      </c>
      <c r="B305" s="230">
        <v>43164</v>
      </c>
      <c r="C305" s="230"/>
      <c r="D305" s="231" t="s">
        <v>144</v>
      </c>
      <c r="E305" s="232" t="s">
        <v>620</v>
      </c>
      <c r="F305" s="227">
        <f>510-14.4</f>
        <v>495.6</v>
      </c>
      <c r="G305" s="232"/>
      <c r="H305" s="232">
        <v>350</v>
      </c>
      <c r="I305" s="233">
        <v>672</v>
      </c>
      <c r="J305" s="201" t="s">
        <v>787</v>
      </c>
      <c r="K305" s="202">
        <f t="shared" si="165"/>
        <v>-145.60000000000002</v>
      </c>
      <c r="L305" s="203">
        <f t="shared" si="166"/>
        <v>-0.29378531073446329</v>
      </c>
      <c r="M305" s="199" t="s">
        <v>601</v>
      </c>
      <c r="N305" s="196">
        <v>43887</v>
      </c>
      <c r="O305" s="1"/>
      <c r="P305" s="1"/>
      <c r="Q305" s="1"/>
      <c r="R305" s="6" t="s">
        <v>777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29">
        <v>133</v>
      </c>
      <c r="B306" s="230">
        <v>43237</v>
      </c>
      <c r="C306" s="230"/>
      <c r="D306" s="231" t="s">
        <v>472</v>
      </c>
      <c r="E306" s="232" t="s">
        <v>620</v>
      </c>
      <c r="F306" s="227">
        <v>230.3</v>
      </c>
      <c r="G306" s="232"/>
      <c r="H306" s="232">
        <v>102.5</v>
      </c>
      <c r="I306" s="233">
        <v>348</v>
      </c>
      <c r="J306" s="201" t="s">
        <v>788</v>
      </c>
      <c r="K306" s="202">
        <f t="shared" si="165"/>
        <v>-127.80000000000001</v>
      </c>
      <c r="L306" s="203">
        <f t="shared" si="166"/>
        <v>-0.55492835432045162</v>
      </c>
      <c r="M306" s="199" t="s">
        <v>601</v>
      </c>
      <c r="N306" s="196">
        <v>43896</v>
      </c>
      <c r="O306" s="1"/>
      <c r="P306" s="1"/>
      <c r="Q306" s="1"/>
      <c r="R306" s="6" t="s">
        <v>777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16">
        <v>134</v>
      </c>
      <c r="B307" s="217">
        <v>43258</v>
      </c>
      <c r="C307" s="217"/>
      <c r="D307" s="218" t="s">
        <v>437</v>
      </c>
      <c r="E307" s="219" t="s">
        <v>620</v>
      </c>
      <c r="F307" s="219">
        <f>342.5-5.1</f>
        <v>337.4</v>
      </c>
      <c r="G307" s="219"/>
      <c r="H307" s="219">
        <v>412.5</v>
      </c>
      <c r="I307" s="221">
        <v>439</v>
      </c>
      <c r="J307" s="191" t="s">
        <v>789</v>
      </c>
      <c r="K307" s="192">
        <f t="shared" si="165"/>
        <v>75.100000000000023</v>
      </c>
      <c r="L307" s="193">
        <f t="shared" si="166"/>
        <v>0.22258446947243635</v>
      </c>
      <c r="M307" s="188" t="s">
        <v>589</v>
      </c>
      <c r="N307" s="194">
        <v>44230</v>
      </c>
      <c r="O307" s="1"/>
      <c r="P307" s="1"/>
      <c r="Q307" s="1"/>
      <c r="R307" s="6" t="s">
        <v>781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10">
        <v>135</v>
      </c>
      <c r="B308" s="209">
        <v>43285</v>
      </c>
      <c r="C308" s="209"/>
      <c r="D308" s="210" t="s">
        <v>55</v>
      </c>
      <c r="E308" s="211" t="s">
        <v>620</v>
      </c>
      <c r="F308" s="211">
        <f>127.5-5.53</f>
        <v>121.97</v>
      </c>
      <c r="G308" s="212"/>
      <c r="H308" s="212">
        <v>122.5</v>
      </c>
      <c r="I308" s="212">
        <v>170</v>
      </c>
      <c r="J308" s="213" t="s">
        <v>818</v>
      </c>
      <c r="K308" s="214">
        <f t="shared" si="165"/>
        <v>0.53000000000000114</v>
      </c>
      <c r="L308" s="215">
        <f t="shared" si="166"/>
        <v>4.3453308190538747E-3</v>
      </c>
      <c r="M308" s="211" t="s">
        <v>711</v>
      </c>
      <c r="N308" s="209">
        <v>44431</v>
      </c>
      <c r="O308" s="1"/>
      <c r="P308" s="1"/>
      <c r="Q308" s="1"/>
      <c r="R308" s="6" t="s">
        <v>777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29">
        <v>136</v>
      </c>
      <c r="B309" s="230">
        <v>43294</v>
      </c>
      <c r="C309" s="230"/>
      <c r="D309" s="231" t="s">
        <v>363</v>
      </c>
      <c r="E309" s="232" t="s">
        <v>620</v>
      </c>
      <c r="F309" s="227">
        <v>46.5</v>
      </c>
      <c r="G309" s="232"/>
      <c r="H309" s="232">
        <v>17</v>
      </c>
      <c r="I309" s="233">
        <v>59</v>
      </c>
      <c r="J309" s="201" t="s">
        <v>790</v>
      </c>
      <c r="K309" s="202">
        <f t="shared" ref="K309:K317" si="167">H309-F309</f>
        <v>-29.5</v>
      </c>
      <c r="L309" s="203">
        <f t="shared" ref="L309:L317" si="168">K309/F309</f>
        <v>-0.63440860215053763</v>
      </c>
      <c r="M309" s="199" t="s">
        <v>601</v>
      </c>
      <c r="N309" s="196">
        <v>43887</v>
      </c>
      <c r="O309" s="1"/>
      <c r="P309" s="1"/>
      <c r="Q309" s="1"/>
      <c r="R309" s="6" t="s">
        <v>777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16">
        <v>137</v>
      </c>
      <c r="B310" s="217">
        <v>43396</v>
      </c>
      <c r="C310" s="217"/>
      <c r="D310" s="218" t="s">
        <v>416</v>
      </c>
      <c r="E310" s="219" t="s">
        <v>620</v>
      </c>
      <c r="F310" s="219">
        <v>156.5</v>
      </c>
      <c r="G310" s="219"/>
      <c r="H310" s="219">
        <v>207.5</v>
      </c>
      <c r="I310" s="221">
        <v>191</v>
      </c>
      <c r="J310" s="191" t="s">
        <v>678</v>
      </c>
      <c r="K310" s="192">
        <f t="shared" si="167"/>
        <v>51</v>
      </c>
      <c r="L310" s="193">
        <f t="shared" si="168"/>
        <v>0.32587859424920129</v>
      </c>
      <c r="M310" s="188" t="s">
        <v>589</v>
      </c>
      <c r="N310" s="194">
        <v>44369</v>
      </c>
      <c r="O310" s="1"/>
      <c r="P310" s="1"/>
      <c r="Q310" s="1"/>
      <c r="R310" s="6" t="s">
        <v>777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16">
        <v>138</v>
      </c>
      <c r="B311" s="217">
        <v>43439</v>
      </c>
      <c r="C311" s="217"/>
      <c r="D311" s="218" t="s">
        <v>325</v>
      </c>
      <c r="E311" s="219" t="s">
        <v>620</v>
      </c>
      <c r="F311" s="219">
        <v>259.5</v>
      </c>
      <c r="G311" s="219"/>
      <c r="H311" s="219">
        <v>320</v>
      </c>
      <c r="I311" s="221">
        <v>320</v>
      </c>
      <c r="J311" s="191" t="s">
        <v>678</v>
      </c>
      <c r="K311" s="192">
        <f t="shared" si="167"/>
        <v>60.5</v>
      </c>
      <c r="L311" s="193">
        <f t="shared" si="168"/>
        <v>0.23314065510597304</v>
      </c>
      <c r="M311" s="188" t="s">
        <v>589</v>
      </c>
      <c r="N311" s="194">
        <v>44323</v>
      </c>
      <c r="O311" s="1"/>
      <c r="P311" s="1"/>
      <c r="Q311" s="1"/>
      <c r="R311" s="6" t="s">
        <v>777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29">
        <v>139</v>
      </c>
      <c r="B312" s="230">
        <v>43439</v>
      </c>
      <c r="C312" s="230"/>
      <c r="D312" s="231" t="s">
        <v>791</v>
      </c>
      <c r="E312" s="232" t="s">
        <v>620</v>
      </c>
      <c r="F312" s="232">
        <v>715</v>
      </c>
      <c r="G312" s="232"/>
      <c r="H312" s="232">
        <v>445</v>
      </c>
      <c r="I312" s="233">
        <v>840</v>
      </c>
      <c r="J312" s="201" t="s">
        <v>792</v>
      </c>
      <c r="K312" s="202">
        <f t="shared" si="167"/>
        <v>-270</v>
      </c>
      <c r="L312" s="203">
        <f t="shared" si="168"/>
        <v>-0.3776223776223776</v>
      </c>
      <c r="M312" s="199" t="s">
        <v>601</v>
      </c>
      <c r="N312" s="196">
        <v>43800</v>
      </c>
      <c r="O312" s="1"/>
      <c r="P312" s="1"/>
      <c r="Q312" s="1"/>
      <c r="R312" s="6" t="s">
        <v>777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16">
        <v>140</v>
      </c>
      <c r="B313" s="217">
        <v>43469</v>
      </c>
      <c r="C313" s="217"/>
      <c r="D313" s="218" t="s">
        <v>157</v>
      </c>
      <c r="E313" s="219" t="s">
        <v>620</v>
      </c>
      <c r="F313" s="219">
        <v>875</v>
      </c>
      <c r="G313" s="219"/>
      <c r="H313" s="219">
        <v>1165</v>
      </c>
      <c r="I313" s="221">
        <v>1185</v>
      </c>
      <c r="J313" s="191" t="s">
        <v>793</v>
      </c>
      <c r="K313" s="192">
        <f t="shared" si="167"/>
        <v>290</v>
      </c>
      <c r="L313" s="193">
        <f t="shared" si="168"/>
        <v>0.33142857142857141</v>
      </c>
      <c r="M313" s="188" t="s">
        <v>589</v>
      </c>
      <c r="N313" s="194">
        <v>43847</v>
      </c>
      <c r="O313" s="1"/>
      <c r="P313" s="1"/>
      <c r="Q313" s="1"/>
      <c r="R313" s="6" t="s">
        <v>777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16">
        <v>141</v>
      </c>
      <c r="B314" s="217">
        <v>43559</v>
      </c>
      <c r="C314" s="217"/>
      <c r="D314" s="218" t="s">
        <v>341</v>
      </c>
      <c r="E314" s="219" t="s">
        <v>620</v>
      </c>
      <c r="F314" s="219">
        <f>387-14.63</f>
        <v>372.37</v>
      </c>
      <c r="G314" s="219"/>
      <c r="H314" s="219">
        <v>490</v>
      </c>
      <c r="I314" s="221">
        <v>490</v>
      </c>
      <c r="J314" s="191" t="s">
        <v>678</v>
      </c>
      <c r="K314" s="192">
        <f t="shared" si="167"/>
        <v>117.63</v>
      </c>
      <c r="L314" s="193">
        <f t="shared" si="168"/>
        <v>0.31589548030185027</v>
      </c>
      <c r="M314" s="188" t="s">
        <v>589</v>
      </c>
      <c r="N314" s="194">
        <v>43850</v>
      </c>
      <c r="O314" s="1"/>
      <c r="P314" s="1"/>
      <c r="Q314" s="1"/>
      <c r="R314" s="6" t="s">
        <v>777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29">
        <v>142</v>
      </c>
      <c r="B315" s="230">
        <v>43578</v>
      </c>
      <c r="C315" s="230"/>
      <c r="D315" s="231" t="s">
        <v>794</v>
      </c>
      <c r="E315" s="232" t="s">
        <v>591</v>
      </c>
      <c r="F315" s="232">
        <v>220</v>
      </c>
      <c r="G315" s="232"/>
      <c r="H315" s="232">
        <v>127.5</v>
      </c>
      <c r="I315" s="233">
        <v>284</v>
      </c>
      <c r="J315" s="201" t="s">
        <v>795</v>
      </c>
      <c r="K315" s="202">
        <f t="shared" si="167"/>
        <v>-92.5</v>
      </c>
      <c r="L315" s="203">
        <f t="shared" si="168"/>
        <v>-0.42045454545454547</v>
      </c>
      <c r="M315" s="199" t="s">
        <v>601</v>
      </c>
      <c r="N315" s="196">
        <v>43896</v>
      </c>
      <c r="O315" s="1"/>
      <c r="P315" s="1"/>
      <c r="Q315" s="1"/>
      <c r="R315" s="6" t="s">
        <v>777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16">
        <v>143</v>
      </c>
      <c r="B316" s="217">
        <v>43622</v>
      </c>
      <c r="C316" s="217"/>
      <c r="D316" s="218" t="s">
        <v>481</v>
      </c>
      <c r="E316" s="219" t="s">
        <v>591</v>
      </c>
      <c r="F316" s="219">
        <v>332.8</v>
      </c>
      <c r="G316" s="219"/>
      <c r="H316" s="219">
        <v>405</v>
      </c>
      <c r="I316" s="221">
        <v>419</v>
      </c>
      <c r="J316" s="191" t="s">
        <v>796</v>
      </c>
      <c r="K316" s="192">
        <f t="shared" si="167"/>
        <v>72.199999999999989</v>
      </c>
      <c r="L316" s="193">
        <f t="shared" si="168"/>
        <v>0.21694711538461534</v>
      </c>
      <c r="M316" s="188" t="s">
        <v>589</v>
      </c>
      <c r="N316" s="194">
        <v>43860</v>
      </c>
      <c r="O316" s="1"/>
      <c r="P316" s="1"/>
      <c r="Q316" s="1"/>
      <c r="R316" s="6" t="s">
        <v>781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10">
        <v>144</v>
      </c>
      <c r="B317" s="209">
        <v>43641</v>
      </c>
      <c r="C317" s="209"/>
      <c r="D317" s="210" t="s">
        <v>150</v>
      </c>
      <c r="E317" s="211" t="s">
        <v>620</v>
      </c>
      <c r="F317" s="211">
        <v>386</v>
      </c>
      <c r="G317" s="212"/>
      <c r="H317" s="212">
        <v>395</v>
      </c>
      <c r="I317" s="212">
        <v>452</v>
      </c>
      <c r="J317" s="213" t="s">
        <v>797</v>
      </c>
      <c r="K317" s="214">
        <f t="shared" si="167"/>
        <v>9</v>
      </c>
      <c r="L317" s="215">
        <f t="shared" si="168"/>
        <v>2.3316062176165803E-2</v>
      </c>
      <c r="M317" s="211" t="s">
        <v>711</v>
      </c>
      <c r="N317" s="209">
        <v>43868</v>
      </c>
      <c r="O317" s="1"/>
      <c r="P317" s="1"/>
      <c r="Q317" s="1"/>
      <c r="R317" s="6" t="s">
        <v>781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10">
        <v>145</v>
      </c>
      <c r="B318" s="209">
        <v>43707</v>
      </c>
      <c r="C318" s="209"/>
      <c r="D318" s="210" t="s">
        <v>130</v>
      </c>
      <c r="E318" s="211" t="s">
        <v>620</v>
      </c>
      <c r="F318" s="211">
        <v>137.5</v>
      </c>
      <c r="G318" s="212"/>
      <c r="H318" s="212">
        <v>138.5</v>
      </c>
      <c r="I318" s="212">
        <v>190</v>
      </c>
      <c r="J318" s="213" t="s">
        <v>817</v>
      </c>
      <c r="K318" s="214">
        <f t="shared" ref="K318" si="169">H318-F318</f>
        <v>1</v>
      </c>
      <c r="L318" s="215">
        <f t="shared" ref="L318" si="170">K318/F318</f>
        <v>7.2727272727272727E-3</v>
      </c>
      <c r="M318" s="211" t="s">
        <v>711</v>
      </c>
      <c r="N318" s="209">
        <v>44432</v>
      </c>
      <c r="O318" s="1"/>
      <c r="P318" s="1"/>
      <c r="Q318" s="1"/>
      <c r="R318" s="6" t="s">
        <v>777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16">
        <v>146</v>
      </c>
      <c r="B319" s="217">
        <v>43731</v>
      </c>
      <c r="C319" s="217"/>
      <c r="D319" s="218" t="s">
        <v>428</v>
      </c>
      <c r="E319" s="219" t="s">
        <v>620</v>
      </c>
      <c r="F319" s="219">
        <v>235</v>
      </c>
      <c r="G319" s="219"/>
      <c r="H319" s="219">
        <v>295</v>
      </c>
      <c r="I319" s="221">
        <v>296</v>
      </c>
      <c r="J319" s="191" t="s">
        <v>798</v>
      </c>
      <c r="K319" s="192">
        <f t="shared" ref="K319:K325" si="171">H319-F319</f>
        <v>60</v>
      </c>
      <c r="L319" s="193">
        <f t="shared" ref="L319:L325" si="172">K319/F319</f>
        <v>0.25531914893617019</v>
      </c>
      <c r="M319" s="188" t="s">
        <v>589</v>
      </c>
      <c r="N319" s="194">
        <v>43844</v>
      </c>
      <c r="O319" s="1"/>
      <c r="P319" s="1"/>
      <c r="Q319" s="1"/>
      <c r="R319" s="6" t="s">
        <v>781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16">
        <v>147</v>
      </c>
      <c r="B320" s="217">
        <v>43752</v>
      </c>
      <c r="C320" s="217"/>
      <c r="D320" s="218" t="s">
        <v>799</v>
      </c>
      <c r="E320" s="219" t="s">
        <v>620</v>
      </c>
      <c r="F320" s="219">
        <v>277.5</v>
      </c>
      <c r="G320" s="219"/>
      <c r="H320" s="219">
        <v>333</v>
      </c>
      <c r="I320" s="221">
        <v>333</v>
      </c>
      <c r="J320" s="191" t="s">
        <v>800</v>
      </c>
      <c r="K320" s="192">
        <f t="shared" si="171"/>
        <v>55.5</v>
      </c>
      <c r="L320" s="193">
        <f t="shared" si="172"/>
        <v>0.2</v>
      </c>
      <c r="M320" s="188" t="s">
        <v>589</v>
      </c>
      <c r="N320" s="194">
        <v>43846</v>
      </c>
      <c r="O320" s="1"/>
      <c r="P320" s="1"/>
      <c r="Q320" s="1"/>
      <c r="R320" s="6" t="s">
        <v>777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16">
        <v>148</v>
      </c>
      <c r="B321" s="217">
        <v>43752</v>
      </c>
      <c r="C321" s="217"/>
      <c r="D321" s="218" t="s">
        <v>801</v>
      </c>
      <c r="E321" s="219" t="s">
        <v>620</v>
      </c>
      <c r="F321" s="219">
        <v>930</v>
      </c>
      <c r="G321" s="219"/>
      <c r="H321" s="219">
        <v>1165</v>
      </c>
      <c r="I321" s="221">
        <v>1200</v>
      </c>
      <c r="J321" s="191" t="s">
        <v>802</v>
      </c>
      <c r="K321" s="192">
        <f t="shared" si="171"/>
        <v>235</v>
      </c>
      <c r="L321" s="193">
        <f t="shared" si="172"/>
        <v>0.25268817204301075</v>
      </c>
      <c r="M321" s="188" t="s">
        <v>589</v>
      </c>
      <c r="N321" s="194">
        <v>43847</v>
      </c>
      <c r="O321" s="1"/>
      <c r="P321" s="1"/>
      <c r="Q321" s="1"/>
      <c r="R321" s="6" t="s">
        <v>781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16">
        <v>149</v>
      </c>
      <c r="B322" s="217">
        <v>43753</v>
      </c>
      <c r="C322" s="217"/>
      <c r="D322" s="218" t="s">
        <v>803</v>
      </c>
      <c r="E322" s="219" t="s">
        <v>620</v>
      </c>
      <c r="F322" s="189">
        <v>111</v>
      </c>
      <c r="G322" s="219"/>
      <c r="H322" s="219">
        <v>141</v>
      </c>
      <c r="I322" s="221">
        <v>141</v>
      </c>
      <c r="J322" s="191" t="s">
        <v>604</v>
      </c>
      <c r="K322" s="192">
        <f t="shared" si="171"/>
        <v>30</v>
      </c>
      <c r="L322" s="193">
        <f t="shared" si="172"/>
        <v>0.27027027027027029</v>
      </c>
      <c r="M322" s="188" t="s">
        <v>589</v>
      </c>
      <c r="N322" s="194">
        <v>44328</v>
      </c>
      <c r="O322" s="1"/>
      <c r="P322" s="1"/>
      <c r="Q322" s="1"/>
      <c r="R322" s="6" t="s">
        <v>781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16">
        <v>150</v>
      </c>
      <c r="B323" s="217">
        <v>43753</v>
      </c>
      <c r="C323" s="217"/>
      <c r="D323" s="218" t="s">
        <v>804</v>
      </c>
      <c r="E323" s="219" t="s">
        <v>620</v>
      </c>
      <c r="F323" s="189">
        <v>296</v>
      </c>
      <c r="G323" s="219"/>
      <c r="H323" s="219">
        <v>370</v>
      </c>
      <c r="I323" s="221">
        <v>370</v>
      </c>
      <c r="J323" s="191" t="s">
        <v>678</v>
      </c>
      <c r="K323" s="192">
        <f t="shared" si="171"/>
        <v>74</v>
      </c>
      <c r="L323" s="193">
        <f t="shared" si="172"/>
        <v>0.25</v>
      </c>
      <c r="M323" s="188" t="s">
        <v>589</v>
      </c>
      <c r="N323" s="194">
        <v>43853</v>
      </c>
      <c r="O323" s="1"/>
      <c r="P323" s="1"/>
      <c r="Q323" s="1"/>
      <c r="R323" s="6" t="s">
        <v>781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16">
        <v>151</v>
      </c>
      <c r="B324" s="217">
        <v>43754</v>
      </c>
      <c r="C324" s="217"/>
      <c r="D324" s="218" t="s">
        <v>805</v>
      </c>
      <c r="E324" s="219" t="s">
        <v>620</v>
      </c>
      <c r="F324" s="189">
        <v>300</v>
      </c>
      <c r="G324" s="219"/>
      <c r="H324" s="219">
        <v>382.5</v>
      </c>
      <c r="I324" s="221">
        <v>344</v>
      </c>
      <c r="J324" s="191" t="s">
        <v>857</v>
      </c>
      <c r="K324" s="192">
        <f t="shared" si="171"/>
        <v>82.5</v>
      </c>
      <c r="L324" s="193">
        <f t="shared" si="172"/>
        <v>0.27500000000000002</v>
      </c>
      <c r="M324" s="188" t="s">
        <v>589</v>
      </c>
      <c r="N324" s="194">
        <v>44238</v>
      </c>
      <c r="O324" s="1"/>
      <c r="P324" s="1"/>
      <c r="Q324" s="1"/>
      <c r="R324" s="6" t="s">
        <v>781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16">
        <v>152</v>
      </c>
      <c r="B325" s="217">
        <v>43832</v>
      </c>
      <c r="C325" s="217"/>
      <c r="D325" s="218" t="s">
        <v>806</v>
      </c>
      <c r="E325" s="219" t="s">
        <v>620</v>
      </c>
      <c r="F325" s="189">
        <v>495</v>
      </c>
      <c r="G325" s="219"/>
      <c r="H325" s="219">
        <v>595</v>
      </c>
      <c r="I325" s="221">
        <v>590</v>
      </c>
      <c r="J325" s="191" t="s">
        <v>856</v>
      </c>
      <c r="K325" s="192">
        <f t="shared" si="171"/>
        <v>100</v>
      </c>
      <c r="L325" s="193">
        <f t="shared" si="172"/>
        <v>0.20202020202020202</v>
      </c>
      <c r="M325" s="188" t="s">
        <v>589</v>
      </c>
      <c r="N325" s="194">
        <v>44589</v>
      </c>
      <c r="O325" s="1"/>
      <c r="P325" s="1"/>
      <c r="Q325" s="1"/>
      <c r="R325" s="6" t="s">
        <v>781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16">
        <v>153</v>
      </c>
      <c r="B326" s="217">
        <v>43966</v>
      </c>
      <c r="C326" s="217"/>
      <c r="D326" s="218" t="s">
        <v>71</v>
      </c>
      <c r="E326" s="219" t="s">
        <v>620</v>
      </c>
      <c r="F326" s="189">
        <v>67.5</v>
      </c>
      <c r="G326" s="219"/>
      <c r="H326" s="219">
        <v>86</v>
      </c>
      <c r="I326" s="221">
        <v>86</v>
      </c>
      <c r="J326" s="191" t="s">
        <v>807</v>
      </c>
      <c r="K326" s="192">
        <f t="shared" ref="K326:K333" si="173">H326-F326</f>
        <v>18.5</v>
      </c>
      <c r="L326" s="193">
        <f t="shared" ref="L326:L333" si="174">K326/F326</f>
        <v>0.27407407407407408</v>
      </c>
      <c r="M326" s="188" t="s">
        <v>589</v>
      </c>
      <c r="N326" s="194">
        <v>44008</v>
      </c>
      <c r="O326" s="1"/>
      <c r="P326" s="1"/>
      <c r="Q326" s="1"/>
      <c r="R326" s="6" t="s">
        <v>781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16">
        <v>154</v>
      </c>
      <c r="B327" s="217">
        <v>44035</v>
      </c>
      <c r="C327" s="217"/>
      <c r="D327" s="218" t="s">
        <v>480</v>
      </c>
      <c r="E327" s="219" t="s">
        <v>620</v>
      </c>
      <c r="F327" s="189">
        <v>231</v>
      </c>
      <c r="G327" s="219"/>
      <c r="H327" s="219">
        <v>281</v>
      </c>
      <c r="I327" s="221">
        <v>281</v>
      </c>
      <c r="J327" s="191" t="s">
        <v>678</v>
      </c>
      <c r="K327" s="192">
        <f t="shared" si="173"/>
        <v>50</v>
      </c>
      <c r="L327" s="193">
        <f t="shared" si="174"/>
        <v>0.21645021645021645</v>
      </c>
      <c r="M327" s="188" t="s">
        <v>589</v>
      </c>
      <c r="N327" s="194">
        <v>44358</v>
      </c>
      <c r="O327" s="1"/>
      <c r="P327" s="1"/>
      <c r="Q327" s="1"/>
      <c r="R327" s="6" t="s">
        <v>781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16">
        <v>155</v>
      </c>
      <c r="B328" s="217">
        <v>44092</v>
      </c>
      <c r="C328" s="217"/>
      <c r="D328" s="218" t="s">
        <v>405</v>
      </c>
      <c r="E328" s="219" t="s">
        <v>620</v>
      </c>
      <c r="F328" s="219">
        <v>206</v>
      </c>
      <c r="G328" s="219"/>
      <c r="H328" s="219">
        <v>248</v>
      </c>
      <c r="I328" s="221">
        <v>248</v>
      </c>
      <c r="J328" s="191" t="s">
        <v>678</v>
      </c>
      <c r="K328" s="192">
        <f t="shared" si="173"/>
        <v>42</v>
      </c>
      <c r="L328" s="193">
        <f t="shared" si="174"/>
        <v>0.20388349514563106</v>
      </c>
      <c r="M328" s="188" t="s">
        <v>589</v>
      </c>
      <c r="N328" s="194">
        <v>44214</v>
      </c>
      <c r="O328" s="1"/>
      <c r="P328" s="1"/>
      <c r="Q328" s="1"/>
      <c r="R328" s="6" t="s">
        <v>781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16">
        <v>156</v>
      </c>
      <c r="B329" s="217">
        <v>44140</v>
      </c>
      <c r="C329" s="217"/>
      <c r="D329" s="218" t="s">
        <v>405</v>
      </c>
      <c r="E329" s="219" t="s">
        <v>620</v>
      </c>
      <c r="F329" s="219">
        <v>182.5</v>
      </c>
      <c r="G329" s="219"/>
      <c r="H329" s="219">
        <v>248</v>
      </c>
      <c r="I329" s="221">
        <v>248</v>
      </c>
      <c r="J329" s="191" t="s">
        <v>678</v>
      </c>
      <c r="K329" s="192">
        <f t="shared" si="173"/>
        <v>65.5</v>
      </c>
      <c r="L329" s="193">
        <f t="shared" si="174"/>
        <v>0.35890410958904112</v>
      </c>
      <c r="M329" s="188" t="s">
        <v>589</v>
      </c>
      <c r="N329" s="194">
        <v>44214</v>
      </c>
      <c r="O329" s="1"/>
      <c r="P329" s="1"/>
      <c r="Q329" s="1"/>
      <c r="R329" s="6" t="s">
        <v>781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16">
        <v>157</v>
      </c>
      <c r="B330" s="217">
        <v>44140</v>
      </c>
      <c r="C330" s="217"/>
      <c r="D330" s="218" t="s">
        <v>325</v>
      </c>
      <c r="E330" s="219" t="s">
        <v>620</v>
      </c>
      <c r="F330" s="219">
        <v>247.5</v>
      </c>
      <c r="G330" s="219"/>
      <c r="H330" s="219">
        <v>320</v>
      </c>
      <c r="I330" s="221">
        <v>320</v>
      </c>
      <c r="J330" s="191" t="s">
        <v>678</v>
      </c>
      <c r="K330" s="192">
        <f t="shared" si="173"/>
        <v>72.5</v>
      </c>
      <c r="L330" s="193">
        <f t="shared" si="174"/>
        <v>0.29292929292929293</v>
      </c>
      <c r="M330" s="188" t="s">
        <v>589</v>
      </c>
      <c r="N330" s="194">
        <v>44323</v>
      </c>
      <c r="O330" s="1"/>
      <c r="P330" s="1"/>
      <c r="Q330" s="1"/>
      <c r="R330" s="6" t="s">
        <v>781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16">
        <v>158</v>
      </c>
      <c r="B331" s="217">
        <v>44140</v>
      </c>
      <c r="C331" s="217"/>
      <c r="D331" s="218" t="s">
        <v>271</v>
      </c>
      <c r="E331" s="219" t="s">
        <v>620</v>
      </c>
      <c r="F331" s="189">
        <v>925</v>
      </c>
      <c r="G331" s="219"/>
      <c r="H331" s="219">
        <v>1095</v>
      </c>
      <c r="I331" s="221">
        <v>1093</v>
      </c>
      <c r="J331" s="191" t="s">
        <v>808</v>
      </c>
      <c r="K331" s="192">
        <f t="shared" si="173"/>
        <v>170</v>
      </c>
      <c r="L331" s="193">
        <f t="shared" si="174"/>
        <v>0.18378378378378379</v>
      </c>
      <c r="M331" s="188" t="s">
        <v>589</v>
      </c>
      <c r="N331" s="194">
        <v>44201</v>
      </c>
      <c r="O331" s="1"/>
      <c r="P331" s="1"/>
      <c r="Q331" s="1"/>
      <c r="R331" s="6" t="s">
        <v>781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16">
        <v>159</v>
      </c>
      <c r="B332" s="217">
        <v>44140</v>
      </c>
      <c r="C332" s="217"/>
      <c r="D332" s="218" t="s">
        <v>341</v>
      </c>
      <c r="E332" s="219" t="s">
        <v>620</v>
      </c>
      <c r="F332" s="189">
        <v>332.5</v>
      </c>
      <c r="G332" s="219"/>
      <c r="H332" s="219">
        <v>393</v>
      </c>
      <c r="I332" s="221">
        <v>406</v>
      </c>
      <c r="J332" s="191" t="s">
        <v>809</v>
      </c>
      <c r="K332" s="192">
        <f t="shared" si="173"/>
        <v>60.5</v>
      </c>
      <c r="L332" s="193">
        <f t="shared" si="174"/>
        <v>0.18195488721804512</v>
      </c>
      <c r="M332" s="188" t="s">
        <v>589</v>
      </c>
      <c r="N332" s="194">
        <v>44256</v>
      </c>
      <c r="O332" s="1"/>
      <c r="P332" s="1"/>
      <c r="Q332" s="1"/>
      <c r="R332" s="6" t="s">
        <v>781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16">
        <v>160</v>
      </c>
      <c r="B333" s="217">
        <v>44141</v>
      </c>
      <c r="C333" s="217"/>
      <c r="D333" s="218" t="s">
        <v>480</v>
      </c>
      <c r="E333" s="219" t="s">
        <v>620</v>
      </c>
      <c r="F333" s="189">
        <v>231</v>
      </c>
      <c r="G333" s="219"/>
      <c r="H333" s="219">
        <v>281</v>
      </c>
      <c r="I333" s="221">
        <v>281</v>
      </c>
      <c r="J333" s="191" t="s">
        <v>678</v>
      </c>
      <c r="K333" s="192">
        <f t="shared" si="173"/>
        <v>50</v>
      </c>
      <c r="L333" s="193">
        <f t="shared" si="174"/>
        <v>0.21645021645021645</v>
      </c>
      <c r="M333" s="188" t="s">
        <v>589</v>
      </c>
      <c r="N333" s="194">
        <v>44358</v>
      </c>
      <c r="O333" s="1"/>
      <c r="P333" s="1"/>
      <c r="Q333" s="1"/>
      <c r="R333" s="6" t="s">
        <v>781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42">
        <v>161</v>
      </c>
      <c r="B334" s="235">
        <v>44187</v>
      </c>
      <c r="C334" s="235"/>
      <c r="D334" s="236" t="s">
        <v>453</v>
      </c>
      <c r="E334" s="53" t="s">
        <v>620</v>
      </c>
      <c r="F334" s="237" t="s">
        <v>810</v>
      </c>
      <c r="G334" s="53"/>
      <c r="H334" s="53"/>
      <c r="I334" s="238">
        <v>239</v>
      </c>
      <c r="J334" s="234" t="s">
        <v>592</v>
      </c>
      <c r="K334" s="234"/>
      <c r="L334" s="239"/>
      <c r="M334" s="240"/>
      <c r="N334" s="241"/>
      <c r="O334" s="1"/>
      <c r="P334" s="1"/>
      <c r="Q334" s="1"/>
      <c r="R334" s="6" t="s">
        <v>781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16">
        <v>162</v>
      </c>
      <c r="B335" s="217">
        <v>44258</v>
      </c>
      <c r="C335" s="217"/>
      <c r="D335" s="218" t="s">
        <v>806</v>
      </c>
      <c r="E335" s="219" t="s">
        <v>620</v>
      </c>
      <c r="F335" s="189">
        <v>495</v>
      </c>
      <c r="G335" s="219"/>
      <c r="H335" s="219">
        <v>595</v>
      </c>
      <c r="I335" s="221">
        <v>590</v>
      </c>
      <c r="J335" s="191" t="s">
        <v>856</v>
      </c>
      <c r="K335" s="192">
        <f t="shared" ref="K335" si="175">H335-F335</f>
        <v>100</v>
      </c>
      <c r="L335" s="193">
        <f t="shared" ref="L335" si="176">K335/F335</f>
        <v>0.20202020202020202</v>
      </c>
      <c r="M335" s="188" t="s">
        <v>589</v>
      </c>
      <c r="N335" s="194">
        <v>44589</v>
      </c>
      <c r="O335" s="1"/>
      <c r="P335" s="1"/>
      <c r="R335" s="6" t="s">
        <v>781</v>
      </c>
    </row>
    <row r="336" spans="1:26" ht="12.75" customHeight="1">
      <c r="A336" s="216">
        <v>163</v>
      </c>
      <c r="B336" s="217">
        <v>44274</v>
      </c>
      <c r="C336" s="217"/>
      <c r="D336" s="218" t="s">
        <v>341</v>
      </c>
      <c r="E336" s="219" t="s">
        <v>620</v>
      </c>
      <c r="F336" s="189">
        <v>355</v>
      </c>
      <c r="G336" s="219"/>
      <c r="H336" s="219">
        <v>422.5</v>
      </c>
      <c r="I336" s="221">
        <v>420</v>
      </c>
      <c r="J336" s="191" t="s">
        <v>811</v>
      </c>
      <c r="K336" s="192">
        <f t="shared" ref="K336:K339" si="177">H336-F336</f>
        <v>67.5</v>
      </c>
      <c r="L336" s="193">
        <f t="shared" ref="L336:L339" si="178">K336/F336</f>
        <v>0.19014084507042253</v>
      </c>
      <c r="M336" s="188" t="s">
        <v>589</v>
      </c>
      <c r="N336" s="194">
        <v>44361</v>
      </c>
      <c r="O336" s="1"/>
      <c r="R336" s="243" t="s">
        <v>781</v>
      </c>
    </row>
    <row r="337" spans="1:26" ht="12.75" customHeight="1">
      <c r="A337" s="216">
        <v>164</v>
      </c>
      <c r="B337" s="217">
        <v>44295</v>
      </c>
      <c r="C337" s="217"/>
      <c r="D337" s="218" t="s">
        <v>812</v>
      </c>
      <c r="E337" s="219" t="s">
        <v>620</v>
      </c>
      <c r="F337" s="189">
        <v>555</v>
      </c>
      <c r="G337" s="219"/>
      <c r="H337" s="219">
        <v>663</v>
      </c>
      <c r="I337" s="221">
        <v>663</v>
      </c>
      <c r="J337" s="191" t="s">
        <v>813</v>
      </c>
      <c r="K337" s="192">
        <f t="shared" si="177"/>
        <v>108</v>
      </c>
      <c r="L337" s="193">
        <f t="shared" si="178"/>
        <v>0.19459459459459461</v>
      </c>
      <c r="M337" s="188" t="s">
        <v>589</v>
      </c>
      <c r="N337" s="194">
        <v>44321</v>
      </c>
      <c r="O337" s="1"/>
      <c r="P337" s="1"/>
      <c r="Q337" s="1"/>
      <c r="R337" s="243" t="s">
        <v>781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16">
        <v>165</v>
      </c>
      <c r="B338" s="217">
        <v>44308</v>
      </c>
      <c r="C338" s="217"/>
      <c r="D338" s="218" t="s">
        <v>374</v>
      </c>
      <c r="E338" s="219" t="s">
        <v>620</v>
      </c>
      <c r="F338" s="189">
        <v>126.5</v>
      </c>
      <c r="G338" s="219"/>
      <c r="H338" s="219">
        <v>155</v>
      </c>
      <c r="I338" s="221">
        <v>155</v>
      </c>
      <c r="J338" s="191" t="s">
        <v>678</v>
      </c>
      <c r="K338" s="192">
        <f t="shared" si="177"/>
        <v>28.5</v>
      </c>
      <c r="L338" s="193">
        <f t="shared" si="178"/>
        <v>0.22529644268774704</v>
      </c>
      <c r="M338" s="188" t="s">
        <v>589</v>
      </c>
      <c r="N338" s="194">
        <v>44362</v>
      </c>
      <c r="O338" s="1"/>
      <c r="R338" s="243" t="s">
        <v>781</v>
      </c>
    </row>
    <row r="339" spans="1:26" ht="12.75" customHeight="1">
      <c r="A339" s="286">
        <v>166</v>
      </c>
      <c r="B339" s="287">
        <v>44368</v>
      </c>
      <c r="C339" s="287"/>
      <c r="D339" s="288" t="s">
        <v>392</v>
      </c>
      <c r="E339" s="289" t="s">
        <v>620</v>
      </c>
      <c r="F339" s="290">
        <v>287.5</v>
      </c>
      <c r="G339" s="289"/>
      <c r="H339" s="289">
        <v>245</v>
      </c>
      <c r="I339" s="291">
        <v>344</v>
      </c>
      <c r="J339" s="201" t="s">
        <v>849</v>
      </c>
      <c r="K339" s="202">
        <f t="shared" si="177"/>
        <v>-42.5</v>
      </c>
      <c r="L339" s="203">
        <f t="shared" si="178"/>
        <v>-0.14782608695652175</v>
      </c>
      <c r="M339" s="199" t="s">
        <v>601</v>
      </c>
      <c r="N339" s="196">
        <v>44508</v>
      </c>
      <c r="O339" s="1"/>
      <c r="R339" s="243" t="s">
        <v>781</v>
      </c>
    </row>
    <row r="340" spans="1:26" ht="12.75" customHeight="1">
      <c r="A340" s="242">
        <v>167</v>
      </c>
      <c r="B340" s="235">
        <v>44368</v>
      </c>
      <c r="C340" s="235"/>
      <c r="D340" s="236" t="s">
        <v>480</v>
      </c>
      <c r="E340" s="53" t="s">
        <v>620</v>
      </c>
      <c r="F340" s="237" t="s">
        <v>814</v>
      </c>
      <c r="G340" s="53"/>
      <c r="H340" s="53"/>
      <c r="I340" s="238">
        <v>320</v>
      </c>
      <c r="J340" s="234" t="s">
        <v>592</v>
      </c>
      <c r="K340" s="242"/>
      <c r="L340" s="235"/>
      <c r="M340" s="235"/>
      <c r="N340" s="236"/>
      <c r="O340" s="41"/>
      <c r="R340" s="243" t="s">
        <v>781</v>
      </c>
    </row>
    <row r="341" spans="1:26" ht="12.75" customHeight="1">
      <c r="A341" s="216">
        <v>168</v>
      </c>
      <c r="B341" s="217">
        <v>44406</v>
      </c>
      <c r="C341" s="217"/>
      <c r="D341" s="218" t="s">
        <v>374</v>
      </c>
      <c r="E341" s="219" t="s">
        <v>620</v>
      </c>
      <c r="F341" s="189">
        <v>162.5</v>
      </c>
      <c r="G341" s="219"/>
      <c r="H341" s="219">
        <v>200</v>
      </c>
      <c r="I341" s="221">
        <v>200</v>
      </c>
      <c r="J341" s="191" t="s">
        <v>678</v>
      </c>
      <c r="K341" s="192">
        <f t="shared" ref="K341" si="179">H341-F341</f>
        <v>37.5</v>
      </c>
      <c r="L341" s="193">
        <f t="shared" ref="L341" si="180">K341/F341</f>
        <v>0.23076923076923078</v>
      </c>
      <c r="M341" s="188" t="s">
        <v>589</v>
      </c>
      <c r="N341" s="194">
        <v>44571</v>
      </c>
      <c r="O341" s="1"/>
      <c r="R341" s="243" t="s">
        <v>781</v>
      </c>
    </row>
    <row r="342" spans="1:26" ht="12.75" customHeight="1">
      <c r="A342" s="216">
        <v>169</v>
      </c>
      <c r="B342" s="217">
        <v>44462</v>
      </c>
      <c r="C342" s="217"/>
      <c r="D342" s="218" t="s">
        <v>819</v>
      </c>
      <c r="E342" s="219" t="s">
        <v>620</v>
      </c>
      <c r="F342" s="189">
        <v>1235</v>
      </c>
      <c r="G342" s="219"/>
      <c r="H342" s="219">
        <v>1505</v>
      </c>
      <c r="I342" s="221">
        <v>1500</v>
      </c>
      <c r="J342" s="191" t="s">
        <v>678</v>
      </c>
      <c r="K342" s="192">
        <f t="shared" ref="K342" si="181">H342-F342</f>
        <v>270</v>
      </c>
      <c r="L342" s="193">
        <f t="shared" ref="L342" si="182">K342/F342</f>
        <v>0.21862348178137653</v>
      </c>
      <c r="M342" s="188" t="s">
        <v>589</v>
      </c>
      <c r="N342" s="194">
        <v>44564</v>
      </c>
      <c r="O342" s="1"/>
      <c r="R342" s="243" t="s">
        <v>781</v>
      </c>
    </row>
    <row r="343" spans="1:26" ht="12.75" customHeight="1">
      <c r="A343" s="258">
        <v>170</v>
      </c>
      <c r="B343" s="259">
        <v>44480</v>
      </c>
      <c r="C343" s="259"/>
      <c r="D343" s="260" t="s">
        <v>821</v>
      </c>
      <c r="E343" s="261" t="s">
        <v>620</v>
      </c>
      <c r="F343" s="262" t="s">
        <v>826</v>
      </c>
      <c r="G343" s="261"/>
      <c r="H343" s="261"/>
      <c r="I343" s="261">
        <v>145</v>
      </c>
      <c r="J343" s="263" t="s">
        <v>592</v>
      </c>
      <c r="K343" s="258"/>
      <c r="L343" s="259"/>
      <c r="M343" s="259"/>
      <c r="N343" s="260"/>
      <c r="O343" s="41"/>
      <c r="R343" s="243" t="s">
        <v>781</v>
      </c>
    </row>
    <row r="344" spans="1:26" ht="12.75" customHeight="1">
      <c r="A344" s="264">
        <v>171</v>
      </c>
      <c r="B344" s="265">
        <v>44481</v>
      </c>
      <c r="C344" s="265"/>
      <c r="D344" s="266" t="s">
        <v>260</v>
      </c>
      <c r="E344" s="267" t="s">
        <v>620</v>
      </c>
      <c r="F344" s="268" t="s">
        <v>823</v>
      </c>
      <c r="G344" s="267"/>
      <c r="H344" s="267"/>
      <c r="I344" s="267">
        <v>380</v>
      </c>
      <c r="J344" s="269" t="s">
        <v>592</v>
      </c>
      <c r="K344" s="264"/>
      <c r="L344" s="265"/>
      <c r="M344" s="265"/>
      <c r="N344" s="266"/>
      <c r="O344" s="41"/>
      <c r="R344" s="243" t="s">
        <v>781</v>
      </c>
    </row>
    <row r="345" spans="1:26" ht="12.75" customHeight="1">
      <c r="A345" s="264">
        <v>172</v>
      </c>
      <c r="B345" s="265">
        <v>44481</v>
      </c>
      <c r="C345" s="265"/>
      <c r="D345" s="266" t="s">
        <v>400</v>
      </c>
      <c r="E345" s="267" t="s">
        <v>620</v>
      </c>
      <c r="F345" s="268" t="s">
        <v>824</v>
      </c>
      <c r="G345" s="267"/>
      <c r="H345" s="267"/>
      <c r="I345" s="267">
        <v>56</v>
      </c>
      <c r="J345" s="269" t="s">
        <v>592</v>
      </c>
      <c r="K345" s="264"/>
      <c r="L345" s="265"/>
      <c r="M345" s="265"/>
      <c r="N345" s="266"/>
      <c r="O345" s="41"/>
      <c r="R345" s="243"/>
    </row>
    <row r="346" spans="1:26" ht="12.75" customHeight="1">
      <c r="A346" s="359">
        <v>173</v>
      </c>
      <c r="B346" s="360">
        <v>44551</v>
      </c>
      <c r="C346" s="359"/>
      <c r="D346" s="359" t="s">
        <v>118</v>
      </c>
      <c r="E346" s="361" t="s">
        <v>620</v>
      </c>
      <c r="F346" s="361">
        <v>2360</v>
      </c>
      <c r="G346" s="361"/>
      <c r="H346" s="361">
        <v>2820</v>
      </c>
      <c r="I346" s="361">
        <v>3000</v>
      </c>
      <c r="J346" s="362" t="s">
        <v>865</v>
      </c>
      <c r="K346" s="363">
        <f t="shared" ref="K346" si="183">H346-F346</f>
        <v>460</v>
      </c>
      <c r="L346" s="364">
        <f t="shared" ref="L346" si="184">K346/F346</f>
        <v>0.19491525423728814</v>
      </c>
      <c r="M346" s="365" t="s">
        <v>589</v>
      </c>
      <c r="N346" s="366">
        <v>44608</v>
      </c>
      <c r="O346" s="41"/>
      <c r="R346" s="243"/>
    </row>
    <row r="347" spans="1:26" ht="12.75" customHeight="1">
      <c r="A347" s="270">
        <v>174</v>
      </c>
      <c r="B347" s="265">
        <v>44606</v>
      </c>
      <c r="C347" s="270"/>
      <c r="D347" s="270" t="s">
        <v>426</v>
      </c>
      <c r="E347" s="267" t="s">
        <v>620</v>
      </c>
      <c r="F347" s="267" t="s">
        <v>863</v>
      </c>
      <c r="G347" s="267"/>
      <c r="H347" s="267"/>
      <c r="I347" s="267">
        <v>764</v>
      </c>
      <c r="J347" s="267" t="s">
        <v>592</v>
      </c>
      <c r="K347" s="267"/>
      <c r="L347" s="267"/>
      <c r="M347" s="267"/>
      <c r="N347" s="270"/>
      <c r="O347" s="41"/>
      <c r="R347" s="243"/>
    </row>
    <row r="348" spans="1:26" ht="12.75" customHeight="1">
      <c r="A348" s="270">
        <v>175</v>
      </c>
      <c r="B348" s="265">
        <v>44613</v>
      </c>
      <c r="C348" s="270"/>
      <c r="D348" s="270" t="s">
        <v>819</v>
      </c>
      <c r="E348" s="267" t="s">
        <v>620</v>
      </c>
      <c r="F348" s="267" t="s">
        <v>867</v>
      </c>
      <c r="G348" s="267"/>
      <c r="H348" s="267"/>
      <c r="I348" s="267">
        <v>1510</v>
      </c>
      <c r="J348" s="267" t="s">
        <v>592</v>
      </c>
      <c r="K348" s="267"/>
      <c r="L348" s="267"/>
      <c r="M348" s="267"/>
      <c r="N348" s="270"/>
      <c r="O348" s="41"/>
      <c r="R348" s="243"/>
    </row>
    <row r="349" spans="1:26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243"/>
    </row>
    <row r="350" spans="1:26" ht="12.75" customHeight="1">
      <c r="A350" s="242"/>
      <c r="B350" s="244" t="s">
        <v>815</v>
      </c>
      <c r="F350" s="56"/>
      <c r="G350" s="56"/>
      <c r="H350" s="56"/>
      <c r="I350" s="56"/>
      <c r="J350" s="41"/>
      <c r="K350" s="56"/>
      <c r="L350" s="56"/>
      <c r="M350" s="56"/>
      <c r="O350" s="41"/>
      <c r="R350" s="243"/>
    </row>
    <row r="351" spans="1:26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1:26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1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1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1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1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1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1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1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1:18" ht="12.75" customHeight="1">
      <c r="A360" s="245"/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1:18" ht="12.75" customHeight="1">
      <c r="A361" s="245"/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1:18" ht="12.75" customHeight="1">
      <c r="A362" s="53"/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1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1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1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1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1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1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  <row r="524" spans="6:18" ht="12.75" customHeight="1">
      <c r="F524" s="56"/>
      <c r="G524" s="56"/>
      <c r="H524" s="56"/>
      <c r="I524" s="56"/>
      <c r="J524" s="41"/>
      <c r="K524" s="56"/>
      <c r="L524" s="56"/>
      <c r="M524" s="56"/>
      <c r="O524" s="41"/>
      <c r="R524" s="56"/>
    </row>
    <row r="525" spans="6:18" ht="12.75" customHeight="1">
      <c r="F525" s="56"/>
      <c r="G525" s="56"/>
      <c r="H525" s="56"/>
      <c r="I525" s="56"/>
      <c r="J525" s="41"/>
      <c r="K525" s="56"/>
      <c r="L525" s="56"/>
      <c r="M525" s="56"/>
      <c r="O525" s="41"/>
      <c r="R525" s="56"/>
    </row>
    <row r="526" spans="6:18" ht="12.75" customHeight="1">
      <c r="F526" s="56"/>
      <c r="G526" s="56"/>
      <c r="H526" s="56"/>
      <c r="I526" s="56"/>
      <c r="J526" s="41"/>
      <c r="K526" s="56"/>
      <c r="L526" s="56"/>
      <c r="M526" s="56"/>
      <c r="O526" s="41"/>
      <c r="R526" s="56"/>
    </row>
    <row r="527" spans="6:18" ht="12.75" customHeight="1">
      <c r="F527" s="56"/>
      <c r="G527" s="56"/>
      <c r="H527" s="56"/>
      <c r="I527" s="56"/>
      <c r="J527" s="41"/>
      <c r="K527" s="56"/>
      <c r="L527" s="56"/>
      <c r="M527" s="56"/>
      <c r="O527" s="41"/>
      <c r="R527" s="56"/>
    </row>
    <row r="528" spans="6:18" ht="12.75" customHeight="1">
      <c r="F528" s="56"/>
      <c r="G528" s="56"/>
      <c r="H528" s="56"/>
      <c r="I528" s="56"/>
      <c r="J528" s="41"/>
      <c r="K528" s="56"/>
      <c r="L528" s="56"/>
      <c r="M528" s="56"/>
      <c r="O528" s="41"/>
      <c r="R528" s="56"/>
    </row>
    <row r="529" spans="6:18" ht="12.75" customHeight="1">
      <c r="F529" s="56"/>
      <c r="G529" s="56"/>
      <c r="H529" s="56"/>
      <c r="I529" s="56"/>
      <c r="J529" s="41"/>
      <c r="K529" s="56"/>
      <c r="L529" s="56"/>
      <c r="M529" s="56"/>
      <c r="O529" s="41"/>
      <c r="R529" s="56"/>
    </row>
    <row r="530" spans="6:18" ht="12.75" customHeight="1">
      <c r="F530" s="56"/>
      <c r="G530" s="56"/>
      <c r="H530" s="56"/>
      <c r="I530" s="56"/>
      <c r="J530" s="41"/>
      <c r="K530" s="56"/>
      <c r="L530" s="56"/>
      <c r="M530" s="56"/>
      <c r="O530" s="41"/>
      <c r="R530" s="56"/>
    </row>
    <row r="531" spans="6:18" ht="12.75" customHeight="1">
      <c r="F531" s="56"/>
      <c r="G531" s="56"/>
      <c r="H531" s="56"/>
      <c r="I531" s="56"/>
      <c r="J531" s="41"/>
      <c r="K531" s="56"/>
      <c r="L531" s="56"/>
      <c r="M531" s="56"/>
      <c r="O531" s="41"/>
      <c r="R531" s="56"/>
    </row>
    <row r="532" spans="6:18" ht="12.75" customHeight="1">
      <c r="F532" s="56"/>
      <c r="G532" s="56"/>
      <c r="H532" s="56"/>
      <c r="I532" s="56"/>
      <c r="J532" s="41"/>
      <c r="K532" s="56"/>
      <c r="L532" s="56"/>
      <c r="M532" s="56"/>
      <c r="O532" s="41"/>
      <c r="R532" s="56"/>
    </row>
    <row r="533" spans="6:18" ht="12.75" customHeight="1">
      <c r="F533" s="56"/>
      <c r="G533" s="56"/>
      <c r="H533" s="56"/>
      <c r="I533" s="56"/>
      <c r="J533" s="41"/>
      <c r="K533" s="56"/>
      <c r="L533" s="56"/>
      <c r="M533" s="56"/>
      <c r="O533" s="41"/>
      <c r="R533" s="56"/>
    </row>
    <row r="534" spans="6:18" ht="12.75" customHeight="1">
      <c r="F534" s="56"/>
      <c r="G534" s="56"/>
      <c r="H534" s="56"/>
      <c r="I534" s="56"/>
      <c r="J534" s="41"/>
      <c r="K534" s="56"/>
      <c r="L534" s="56"/>
      <c r="M534" s="56"/>
      <c r="O534" s="41"/>
      <c r="R534" s="56"/>
    </row>
    <row r="535" spans="6:18" ht="12.75" customHeight="1">
      <c r="F535" s="56"/>
      <c r="G535" s="56"/>
      <c r="H535" s="56"/>
      <c r="I535" s="56"/>
      <c r="J535" s="41"/>
      <c r="K535" s="56"/>
      <c r="L535" s="56"/>
      <c r="M535" s="56"/>
      <c r="O535" s="41"/>
      <c r="R535" s="56"/>
    </row>
  </sheetData>
  <autoFilter ref="R1:R358"/>
  <mergeCells count="6">
    <mergeCell ref="P102:P103"/>
    <mergeCell ref="J102:J103"/>
    <mergeCell ref="A102:A103"/>
    <mergeCell ref="B102:B103"/>
    <mergeCell ref="M102:M103"/>
    <mergeCell ref="O102:O103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2022-03-21T02:40:02Z</dcterms:modified>
</cp:coreProperties>
</file>