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F&amp;O)'!$R$1:$R$359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41" i="7"/>
  <c r="M141" s="1"/>
  <c r="K139"/>
  <c r="M139" s="1"/>
  <c r="K142"/>
  <c r="M142" s="1"/>
  <c r="K140"/>
  <c r="M140" s="1"/>
  <c r="L99"/>
  <c r="K99"/>
  <c r="L55"/>
  <c r="K55"/>
  <c r="L33"/>
  <c r="K33"/>
  <c r="L54"/>
  <c r="K54"/>
  <c r="L51"/>
  <c r="K51"/>
  <c r="L53"/>
  <c r="K53"/>
  <c r="L97"/>
  <c r="K97"/>
  <c r="L93"/>
  <c r="K93"/>
  <c r="K138"/>
  <c r="M138" s="1"/>
  <c r="K137"/>
  <c r="M137" s="1"/>
  <c r="L96"/>
  <c r="K96"/>
  <c r="L95"/>
  <c r="K95"/>
  <c r="L94"/>
  <c r="K94"/>
  <c r="L92"/>
  <c r="K92"/>
  <c r="L91"/>
  <c r="K91"/>
  <c r="K136"/>
  <c r="M136" s="1"/>
  <c r="K135"/>
  <c r="M135" s="1"/>
  <c r="K132"/>
  <c r="M132" s="1"/>
  <c r="K131"/>
  <c r="M131" s="1"/>
  <c r="L90"/>
  <c r="K90"/>
  <c r="K134"/>
  <c r="M134" s="1"/>
  <c r="K133"/>
  <c r="M133" s="1"/>
  <c r="L88"/>
  <c r="K88"/>
  <c r="L158"/>
  <c r="K158"/>
  <c r="L89"/>
  <c r="K89"/>
  <c r="L87"/>
  <c r="K87"/>
  <c r="L85"/>
  <c r="K85"/>
  <c r="L84"/>
  <c r="K84"/>
  <c r="L43"/>
  <c r="K43"/>
  <c r="L49"/>
  <c r="K49"/>
  <c r="K128"/>
  <c r="M128" s="1"/>
  <c r="K130"/>
  <c r="M130" s="1"/>
  <c r="K129"/>
  <c r="M129" s="1"/>
  <c r="L50"/>
  <c r="K50"/>
  <c r="L48"/>
  <c r="K48"/>
  <c r="L46"/>
  <c r="K46"/>
  <c r="L42"/>
  <c r="K42"/>
  <c r="L86"/>
  <c r="K86"/>
  <c r="L47"/>
  <c r="K47"/>
  <c r="K127"/>
  <c r="M127" s="1"/>
  <c r="K126"/>
  <c r="M126" s="1"/>
  <c r="K125"/>
  <c r="M125" s="1"/>
  <c r="L83"/>
  <c r="K83"/>
  <c r="L82"/>
  <c r="K82"/>
  <c r="L45"/>
  <c r="K45"/>
  <c r="L81"/>
  <c r="K81"/>
  <c r="L80"/>
  <c r="K80"/>
  <c r="K124"/>
  <c r="M124" s="1"/>
  <c r="K122"/>
  <c r="M122" s="1"/>
  <c r="K121"/>
  <c r="M121" s="1"/>
  <c r="K123"/>
  <c r="M123" s="1"/>
  <c r="K120"/>
  <c r="M120" s="1"/>
  <c r="K116"/>
  <c r="M116" s="1"/>
  <c r="K119"/>
  <c r="M119" s="1"/>
  <c r="L44"/>
  <c r="K44"/>
  <c r="L79"/>
  <c r="K79"/>
  <c r="L78"/>
  <c r="K78"/>
  <c r="L77"/>
  <c r="K77"/>
  <c r="L38"/>
  <c r="K38"/>
  <c r="K41"/>
  <c r="L41"/>
  <c r="L40"/>
  <c r="K40"/>
  <c r="L39"/>
  <c r="K39"/>
  <c r="L76"/>
  <c r="K76"/>
  <c r="K14"/>
  <c r="L14"/>
  <c r="K113"/>
  <c r="M113" s="1"/>
  <c r="K115"/>
  <c r="M115" s="1"/>
  <c r="K114"/>
  <c r="M114" s="1"/>
  <c r="L37"/>
  <c r="K37"/>
  <c r="L28"/>
  <c r="K28"/>
  <c r="K337"/>
  <c r="L337" s="1"/>
  <c r="L36"/>
  <c r="K36"/>
  <c r="L35"/>
  <c r="K35"/>
  <c r="L34"/>
  <c r="K34"/>
  <c r="L75"/>
  <c r="K75"/>
  <c r="L74"/>
  <c r="K74"/>
  <c r="K112"/>
  <c r="M112" s="1"/>
  <c r="K111"/>
  <c r="M111" s="1"/>
  <c r="L73"/>
  <c r="K73"/>
  <c r="L29"/>
  <c r="K29"/>
  <c r="K110"/>
  <c r="M110" s="1"/>
  <c r="L72"/>
  <c r="K72"/>
  <c r="L71"/>
  <c r="K71"/>
  <c r="L67"/>
  <c r="K68"/>
  <c r="K67"/>
  <c r="L11"/>
  <c r="K11"/>
  <c r="L12"/>
  <c r="K12"/>
  <c r="L13"/>
  <c r="K13"/>
  <c r="K69"/>
  <c r="L69"/>
  <c r="K70"/>
  <c r="L70"/>
  <c r="K109"/>
  <c r="M109" s="1"/>
  <c r="K108"/>
  <c r="M108" s="1"/>
  <c r="L32"/>
  <c r="K32"/>
  <c r="L31"/>
  <c r="K31"/>
  <c r="L30"/>
  <c r="K30"/>
  <c r="M97" l="1"/>
  <c r="M33"/>
  <c r="M53"/>
  <c r="M51"/>
  <c r="M54"/>
  <c r="M55"/>
  <c r="M93"/>
  <c r="M99"/>
  <c r="M95"/>
  <c r="M96"/>
  <c r="M94"/>
  <c r="M88"/>
  <c r="M158"/>
  <c r="M92"/>
  <c r="M90"/>
  <c r="M91"/>
  <c r="M84"/>
  <c r="M42"/>
  <c r="M43"/>
  <c r="M89"/>
  <c r="M85"/>
  <c r="M87"/>
  <c r="M49"/>
  <c r="M47"/>
  <c r="M50"/>
  <c r="M48"/>
  <c r="M46"/>
  <c r="M86"/>
  <c r="M83"/>
  <c r="M82"/>
  <c r="M45"/>
  <c r="M80"/>
  <c r="M81"/>
  <c r="M78"/>
  <c r="M79"/>
  <c r="M77"/>
  <c r="M44"/>
  <c r="M38"/>
  <c r="M39"/>
  <c r="M41"/>
  <c r="M40"/>
  <c r="M76"/>
  <c r="M14"/>
  <c r="M37"/>
  <c r="M28"/>
  <c r="M35"/>
  <c r="M36"/>
  <c r="M34"/>
  <c r="M75"/>
  <c r="M74"/>
  <c r="M13"/>
  <c r="M11"/>
  <c r="M29"/>
  <c r="M73"/>
  <c r="M72"/>
  <c r="M71"/>
  <c r="M70"/>
  <c r="M12"/>
  <c r="M69"/>
  <c r="M31"/>
  <c r="M30"/>
  <c r="M32"/>
  <c r="L66"/>
  <c r="K66"/>
  <c r="L65"/>
  <c r="K65"/>
  <c r="L157"/>
  <c r="K157"/>
  <c r="K329"/>
  <c r="L329" s="1"/>
  <c r="K309"/>
  <c r="L309" s="1"/>
  <c r="K334"/>
  <c r="L334" s="1"/>
  <c r="K333"/>
  <c r="L333" s="1"/>
  <c r="K336"/>
  <c r="L336" s="1"/>
  <c r="K331"/>
  <c r="L331" s="1"/>
  <c r="M7"/>
  <c r="F319"/>
  <c r="K319" s="1"/>
  <c r="L319" s="1"/>
  <c r="K320"/>
  <c r="L320" s="1"/>
  <c r="K311"/>
  <c r="L311" s="1"/>
  <c r="K314"/>
  <c r="L314" s="1"/>
  <c r="K322"/>
  <c r="L322" s="1"/>
  <c r="F313"/>
  <c r="F312"/>
  <c r="K312" s="1"/>
  <c r="L312" s="1"/>
  <c r="F310"/>
  <c r="K310" s="1"/>
  <c r="L310" s="1"/>
  <c r="F290"/>
  <c r="K290" s="1"/>
  <c r="L290" s="1"/>
  <c r="F242"/>
  <c r="K242" s="1"/>
  <c r="L242" s="1"/>
  <c r="K321"/>
  <c r="L321" s="1"/>
  <c r="K325"/>
  <c r="L325" s="1"/>
  <c r="K326"/>
  <c r="L326" s="1"/>
  <c r="K318"/>
  <c r="L318" s="1"/>
  <c r="K328"/>
  <c r="L328" s="1"/>
  <c r="K324"/>
  <c r="L324" s="1"/>
  <c r="K317"/>
  <c r="L317" s="1"/>
  <c r="K306"/>
  <c r="L306" s="1"/>
  <c r="K308"/>
  <c r="L308" s="1"/>
  <c r="K305"/>
  <c r="L305" s="1"/>
  <c r="K307"/>
  <c r="L307" s="1"/>
  <c r="K236"/>
  <c r="L236" s="1"/>
  <c r="K289"/>
  <c r="L289" s="1"/>
  <c r="K303"/>
  <c r="L303" s="1"/>
  <c r="K304"/>
  <c r="L304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2"/>
  <c r="L292" s="1"/>
  <c r="K291"/>
  <c r="L291" s="1"/>
  <c r="K286"/>
  <c r="L286" s="1"/>
  <c r="K285"/>
  <c r="L285" s="1"/>
  <c r="K284"/>
  <c r="L284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0"/>
  <c r="L260" s="1"/>
  <c r="K258"/>
  <c r="L258" s="1"/>
  <c r="K257"/>
  <c r="L257" s="1"/>
  <c r="K256"/>
  <c r="L256" s="1"/>
  <c r="K254"/>
  <c r="L254" s="1"/>
  <c r="K253"/>
  <c r="L253" s="1"/>
  <c r="K252"/>
  <c r="L252" s="1"/>
  <c r="K251"/>
  <c r="K250"/>
  <c r="L250" s="1"/>
  <c r="K249"/>
  <c r="L249" s="1"/>
  <c r="K247"/>
  <c r="L247" s="1"/>
  <c r="K246"/>
  <c r="L246" s="1"/>
  <c r="K245"/>
  <c r="L245" s="1"/>
  <c r="K244"/>
  <c r="L244" s="1"/>
  <c r="K243"/>
  <c r="L243" s="1"/>
  <c r="H241"/>
  <c r="K241" s="1"/>
  <c r="L241" s="1"/>
  <c r="K238"/>
  <c r="L238" s="1"/>
  <c r="K237"/>
  <c r="L237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H207"/>
  <c r="K207" s="1"/>
  <c r="L207" s="1"/>
  <c r="F206"/>
  <c r="K206" s="1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D7" i="6"/>
  <c r="K6" i="4"/>
  <c r="K6" i="3"/>
  <c r="L6" i="2"/>
  <c r="M66" i="7" l="1"/>
  <c r="M65"/>
  <c r="M157"/>
</calcChain>
</file>

<file path=xl/sharedStrings.xml><?xml version="1.0" encoding="utf-8"?>
<sst xmlns="http://schemas.openxmlformats.org/spreadsheetml/2006/main" count="3082" uniqueCount="1177">
  <si>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</si>
  <si>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</si>
  <si>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</si>
  <si>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</si>
  <si>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</si>
  <si>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</si>
  <si>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</si>
  <si>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</si>
  <si>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</si>
  <si>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</si>
  <si>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</si>
  <si>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</si>
  <si>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</si>
  <si>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</si>
  <si>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</si>
  <si>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</si>
  <si>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</si>
  <si>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</si>
  <si>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</si>
  <si>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</si>
  <si>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</si>
  <si>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</si>
  <si>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</si>
  <si>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</si>
  <si>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</si>
  <si>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</si>
  <si>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</si>
  <si>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</si>
  <si>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</si>
  <si>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</si>
  <si>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</si>
  <si>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</si>
  <si>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</si>
  <si>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</si>
  <si>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</si>
  <si>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</si>
  <si>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</si>
  <si>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</si>
  <si>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</si>
  <si>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</si>
  <si>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</si>
  <si>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</si>
  <si>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</si>
  <si>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</si>
  <si>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</si>
  <si>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</si>
  <si>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</si>
  <si>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</si>
  <si>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</si>
  <si>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</si>
  <si>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</si>
  <si>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</si>
  <si>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</si>
  <si>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</si>
  <si>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</si>
  <si>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</si>
  <si>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</si>
  <si>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</si>
  <si>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</si>
  <si>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</si>
  <si>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</si>
  <si>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</si>
  <si>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</si>
  <si>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</si>
  <si>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</si>
  <si>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</si>
  <si>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</si>
  <si>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</si>
  <si>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</si>
  <si>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</si>
  <si>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</si>
  <si>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</si>
  <si>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</si>
  <si>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</si>
  <si>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</si>
  <si>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</si>
  <si>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</si>
  <si>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</si>
  <si>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</si>
  <si>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</si>
  <si>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</si>
  <si>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</si>
  <si>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</si>
  <si>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</si>
  <si>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</si>
  <si>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</si>
  <si>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</si>
  <si>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</si>
  <si>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</si>
  <si>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</si>
  <si>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</si>
  <si>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</si>
  <si>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</si>
  <si>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</si>
  <si>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</si>
  <si>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</si>
  <si>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</si>
  <si>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</si>
  <si>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</si>
  <si>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</si>
  <si>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</si>
  <si>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</si>
  <si>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</si>
  <si>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</si>
  <si>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</si>
  <si>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</si>
  <si>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</si>
  <si>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</si>
  <si>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</si>
  <si>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</si>
  <si>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</si>
  <si>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</si>
  <si>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</si>
  <si>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</si>
  <si>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</si>
  <si>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</si>
  <si>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</si>
  <si>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</si>
  <si>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</si>
  <si>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</si>
  <si>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</si>
  <si>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</si>
  <si>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</si>
  <si>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</si>
  <si>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</si>
  <si>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</si>
  <si>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</si>
  <si>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</si>
  <si>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</si>
  <si>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</si>
  <si>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</si>
  <si>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</si>
  <si>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</si>
  <si>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</si>
  <si>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</si>
  <si>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</si>
  <si>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</si>
  <si>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</si>
  <si>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</si>
  <si>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</si>
  <si>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</si>
  <si>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</si>
  <si>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</si>
  <si>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</si>
  <si>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</si>
  <si>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</si>
  <si>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</si>
  <si>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</si>
  <si>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</si>
  <si>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</si>
  <si>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</si>
  <si>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</si>
  <si>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</si>
  <si>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</si>
  <si>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</si>
  <si>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</si>
  <si>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</si>
  <si>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</si>
  <si>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</si>
  <si>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</si>
  <si>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</si>
  <si>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</si>
  <si>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</si>
  <si>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</si>
  <si>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</si>
  <si>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</si>
  <si>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</si>
  <si>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</si>
  <si>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</si>
  <si>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</si>
  <si>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</si>
  <si>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</si>
  <si>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</si>
  <si>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</si>
  <si>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</si>
  <si>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</si>
  <si>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</si>
  <si>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</si>
  <si>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</si>
  <si>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</si>
  <si>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</si>
  <si>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</si>
  <si>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</si>
  <si>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</si>
  <si>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</si>
  <si>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</si>
  <si>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</si>
  <si>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</si>
  <si>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</si>
  <si>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</si>
  <si>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</si>
  <si>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</si>
  <si>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</si>
  <si>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</si>
  <si>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</si>
  <si>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</si>
  <si>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</si>
  <si>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</si>
  <si>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</si>
  <si>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</si>
  <si>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</si>
  <si>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</si>
  <si>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</si>
  <si>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</si>
  <si>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</si>
  <si>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</si>
  <si>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</si>
  <si>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</si>
  <si>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</si>
  <si>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</si>
  <si>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</si>
  <si>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</si>
  <si>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</si>
  <si>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</si>
  <si>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</si>
  <si>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</si>
  <si>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</si>
  <si>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</si>
  <si>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</si>
  <si>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</si>
  <si>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</si>
  <si>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</si>
  <si>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</si>
  <si>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</si>
  <si>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</si>
  <si>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</si>
  <si>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</si>
  <si>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</si>
  <si>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</si>
  <si>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</si>
  <si>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</si>
  <si>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</si>
  <si>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</si>
  <si>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</si>
  <si>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</si>
  <si>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</si>
  <si>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</si>
  <si>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</si>
  <si>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</si>
  <si>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</si>
  <si>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</si>
  <si>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</si>
  <si>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</si>
  <si>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</si>
  <si>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</si>
  <si>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</si>
  <si>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</si>
  <si>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</si>
  <si>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</si>
  <si>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</si>
  <si>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</si>
  <si>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</si>
  <si>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</si>
  <si>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</si>
  <si>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</si>
  <si>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</si>
  <si>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</si>
  <si>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</si>
  <si>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</si>
  <si>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</si>
  <si>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</si>
  <si>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</si>
  <si>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</si>
  <si>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</si>
  <si>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</si>
  <si>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</si>
  <si>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</si>
  <si>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</si>
  <si>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</si>
  <si>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</si>
  <si>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</si>
  <si>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</si>
  <si>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</si>
  <si>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</si>
  <si>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</si>
  <si>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</si>
  <si>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</si>
  <si>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</si>
  <si>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</si>
  <si>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</si>
  <si>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</si>
  <si>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</si>
  <si>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</si>
  <si>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</si>
  <si>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</si>
  <si>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</si>
  <si>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</si>
  <si>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</si>
  <si>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</si>
  <si>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</si>
  <si>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</si>
  <si>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</si>
  <si>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</si>
  <si>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</si>
  <si>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</si>
  <si>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</si>
  <si>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</si>
  <si>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</si>
  <si>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</si>
  <si>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</si>
  <si>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</si>
  <si>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</si>
  <si>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</si>
  <si>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</si>
  <si>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</si>
  <si>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</si>
  <si>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</si>
  <si>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</si>
  <si>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</si>
  <si>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</si>
  <si>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</si>
  <si>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</si>
  <si>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</si>
  <si>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</si>
  <si>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</si>
  <si>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</si>
  <si>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</si>
  <si>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</si>
  <si>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</si>
  <si>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</si>
  <si>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</si>
  <si>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</si>
  <si>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</si>
  <si>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</si>
  <si>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</si>
  <si>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</si>
  <si>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</si>
  <si>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</si>
  <si>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</si>
  <si>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</si>
  <si>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</si>
  <si>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</si>
  <si>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</si>
  <si>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</si>
  <si>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</si>
  <si>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</si>
  <si>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</si>
  <si>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</si>
  <si>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</si>
  <si>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</si>
  <si>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</si>
  <si>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</si>
  <si>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</si>
  <si>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</si>
  <si>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</si>
  <si>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</si>
  <si>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</si>
  <si>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</si>
  <si>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</si>
  <si>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</si>
  <si>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</si>
  <si>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</si>
  <si>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</si>
  <si>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</si>
  <si>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</si>
  <si>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</si>
  <si>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</si>
  <si>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</si>
  <si>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</si>
  <si>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</si>
  <si>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</si>
  <si>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</si>
  <si>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</si>
  <si>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</si>
  <si>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</si>
  <si>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</si>
  <si>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</si>
  <si>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</si>
  <si>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</si>
  <si>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</si>
  <si>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</si>
  <si>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</si>
  <si>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</si>
  <si>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</si>
  <si>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</si>
  <si>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</si>
  <si>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</si>
  <si>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</si>
  <si>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</si>
  <si>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</si>
  <si>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</si>
  <si>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</si>
  <si>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</si>
  <si>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</si>
  <si>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</si>
  <si>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</si>
  <si>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</si>
  <si>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</si>
  <si>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</si>
  <si>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</si>
  <si>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</si>
  <si>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</si>
  <si>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</si>
  <si>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</si>
  <si>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</si>
  <si>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</si>
  <si>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</si>
  <si>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</si>
  <si>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</si>
  <si>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</si>
  <si>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</si>
  <si>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</si>
  <si>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</si>
  <si>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</si>
  <si>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</si>
  <si>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</si>
  <si>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</si>
  <si>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</si>
  <si>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</si>
  <si>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</si>
  <si>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</si>
  <si>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</si>
  <si>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</si>
  <si>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</si>
  <si>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</si>
  <si>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</si>
  <si>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</si>
  <si>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</si>
  <si>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</si>
  <si>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</si>
  <si>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</si>
  <si>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</si>
  <si>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</si>
  <si>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</si>
  <si>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</si>
  <si>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</si>
  <si>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</si>
  <si>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</si>
  <si>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</si>
  <si>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</si>
  <si>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</si>
  <si>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</si>
  <si>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</si>
  <si>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</si>
  <si>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</si>
  <si>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</si>
  <si>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</si>
  <si>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</si>
  <si>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</si>
  <si>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</si>
  <si>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</si>
  <si>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</si>
  <si>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</si>
  <si>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</si>
  <si>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</si>
  <si>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</si>
  <si>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</si>
  <si>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</si>
  <si>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</si>
  <si>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</si>
  <si>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</si>
  <si>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</si>
  <si>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</si>
  <si>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</si>
  <si>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</si>
  <si>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</si>
  <si>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</si>
  <si>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</si>
  <si>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</si>
  <si>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</si>
  <si>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</si>
  <si>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</si>
  <si>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</si>
  <si>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</si>
  <si>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</si>
  <si>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</si>
  <si>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</si>
  <si>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</si>
  <si>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</si>
  <si>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</si>
  <si>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</si>
  <si>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</si>
  <si>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</si>
  <si>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</si>
  <si>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</si>
  <si>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</si>
  <si>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</si>
  <si>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</si>
  <si>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</si>
  <si>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</si>
  <si>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</si>
  <si>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</si>
  <si>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</si>
  <si>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</si>
  <si>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</si>
  <si>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</si>
  <si>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</si>
  <si>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</si>
  <si>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</si>
  <si>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</si>
  <si>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</si>
  <si>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</si>
  <si>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</si>
  <si>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</si>
  <si>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</si>
  <si>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</si>
  <si>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</si>
  <si>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</si>
  <si>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</si>
  <si>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</si>
  <si>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</si>
  <si>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</si>
  <si>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</si>
  <si>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</si>
  <si>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</si>
  <si>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</si>
  <si>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</si>
  <si>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</si>
  <si>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</si>
  <si>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</si>
  <si>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</si>
  <si>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</si>
  <si>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</si>
  <si>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</si>
  <si>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</si>
  <si>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</si>
  <si>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</si>
  <si>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</si>
  <si>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</si>
  <si>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</si>
  <si>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</si>
  <si>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</si>
  <si>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</si>
  <si>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</si>
  <si>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</si>
  <si>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</si>
  <si>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</si>
  <si>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</si>
  <si>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</si>
  <si>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</si>
  <si>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</si>
  <si>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</si>
  <si>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</si>
  <si>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</si>
  <si>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</si>
  <si>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</si>
  <si>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</si>
  <si>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</si>
  <si>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</si>
  <si>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</si>
  <si>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</si>
  <si>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</si>
  <si>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</si>
  <si>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</si>
  <si>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</si>
  <si>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</si>
  <si>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</si>
  <si>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</si>
  <si>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</si>
  <si>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</si>
  <si>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</si>
  <si>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</si>
  <si>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</si>
  <si>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</si>
  <si>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</si>
  <si>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</si>
  <si>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</si>
  <si>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</si>
  <si>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</si>
  <si>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</si>
  <si>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</si>
  <si>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</si>
  <si>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</si>
  <si>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</si>
  <si>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</si>
  <si>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</si>
  <si>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</si>
  <si>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</si>
  <si>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</si>
  <si>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</si>
  <si>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</si>
  <si>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</si>
  <si>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</si>
  <si>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</si>
  <si>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</si>
  <si>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</si>
  <si>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</si>
  <si>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</si>
  <si>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</si>
  <si>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</si>
  <si>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</si>
  <si>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</si>
  <si>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</si>
  <si>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</si>
  <si>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</si>
  <si>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</si>
  <si>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</si>
  <si>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</si>
  <si>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</si>
  <si>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</si>
  <si>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</si>
  <si>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</si>
  <si>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</si>
  <si>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</si>
  <si>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</si>
  <si>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</si>
  <si>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</si>
  <si>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</si>
  <si>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</si>
  <si>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</si>
  <si>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</si>
  <si>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</si>
  <si>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</si>
  <si>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</si>
  <si>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</si>
  <si>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</si>
  <si>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</si>
  <si>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</si>
  <si>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</si>
  <si>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</si>
  <si>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</si>
  <si>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</si>
  <si>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</si>
  <si>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</si>
  <si>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</si>
  <si>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</si>
  <si>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</si>
  <si>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</si>
  <si>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</si>
  <si>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</si>
  <si>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</si>
  <si>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</si>
  <si>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</si>
  <si>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</si>
  <si>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</si>
  <si>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</si>
  <si>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</si>
  <si>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</si>
  <si>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</si>
  <si>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</si>
  <si>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</si>
  <si>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</si>
  <si>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</si>
  <si>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</si>
  <si>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</si>
  <si>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</si>
  <si>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</si>
  <si>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</si>
  <si>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</si>
  <si>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</si>
  <si>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</si>
  <si>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</si>
  <si>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</si>
  <si>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</si>
  <si>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</si>
  <si>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</si>
  <si>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</si>
  <si>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</si>
  <si>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</si>
  <si>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</si>
  <si>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</si>
  <si>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</si>
  <si>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</si>
  <si>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</si>
  <si>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</si>
  <si>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</si>
  <si>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</si>
  <si>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</si>
  <si>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</si>
  <si>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</si>
  <si>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</si>
  <si>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</si>
  <si>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</si>
  <si>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</si>
  <si>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</si>
  <si>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</si>
  <si>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</si>
  <si>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</si>
  <si>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</si>
  <si>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</si>
  <si>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</si>
  <si>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</si>
  <si>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</si>
  <si>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</si>
  <si>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</si>
  <si>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</si>
  <si>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</si>
  <si>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</si>
  <si>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</si>
  <si>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</si>
  <si>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</si>
  <si>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</si>
  <si>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</si>
  <si>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</si>
  <si>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</si>
  <si>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</si>
  <si>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</si>
  <si>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</si>
  <si>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</si>
  <si>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</si>
  <si>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</si>
  <si>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</si>
  <si>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</si>
  <si>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</si>
  <si>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</si>
  <si>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</si>
  <si>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</si>
  <si>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</si>
  <si>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</si>
  <si>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</si>
  <si>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</si>
  <si>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</si>
  <si>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</si>
  <si>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</si>
  <si>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</si>
  <si>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</si>
  <si>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</si>
  <si>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</si>
  <si>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</si>
  <si>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</si>
  <si>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</si>
  <si>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</si>
  <si>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</si>
  <si>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</si>
  <si>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</si>
  <si>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</si>
  <si>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</si>
  <si>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</si>
  <si>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</si>
  <si>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</si>
  <si>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</si>
  <si>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</si>
  <si>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</si>
  <si>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</si>
  <si>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</si>
  <si>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</si>
  <si>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</si>
  <si>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</si>
  <si>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</si>
  <si>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</si>
  <si>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</si>
  <si>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</si>
  <si>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</si>
  <si>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</si>
  <si>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</si>
  <si>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</si>
  <si>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</si>
  <si>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</si>
  <si>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</si>
  <si>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</si>
  <si>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</si>
  <si>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</si>
  <si>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</si>
  <si>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</si>
  <si>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</si>
  <si>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</si>
  <si>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</si>
  <si>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</si>
  <si>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</si>
  <si>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</si>
  <si>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</si>
  <si>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</si>
  <si>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</si>
  <si>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</si>
  <si>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</si>
  <si>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</si>
  <si>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</si>
  <si>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</si>
  <si>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</si>
  <si>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</si>
  <si>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</si>
  <si>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</si>
  <si>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</si>
  <si>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</si>
  <si>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</si>
  <si>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</si>
  <si>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</si>
  <si>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</si>
  <si>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</si>
  <si>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</si>
  <si>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</si>
  <si>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</si>
  <si>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</si>
  <si>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</si>
  <si>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</si>
  <si>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</si>
  <si>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</si>
  <si>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</si>
  <si>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</si>
  <si>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</si>
  <si>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</si>
  <si>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</si>
  <si>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</si>
  <si>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</si>
  <si>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</si>
  <si>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</si>
  <si>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</si>
  <si>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</si>
  <si>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</si>
  <si>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</si>
  <si>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</si>
  <si>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</si>
  <si>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</si>
  <si>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</si>
  <si>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</si>
  <si>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</si>
  <si>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</si>
  <si>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</si>
  <si>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</si>
  <si>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</si>
  <si>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</si>
  <si>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</si>
  <si>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</si>
  <si>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</si>
  <si>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</si>
  <si>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</si>
  <si>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</si>
  <si>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</si>
  <si>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</si>
  <si>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</si>
  <si>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</si>
  <si>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</si>
  <si>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</si>
  <si>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</si>
  <si>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</si>
  <si>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</si>
  <si>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</si>
  <si>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</si>
  <si>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</si>
  <si>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</si>
  <si>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</si>
  <si>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</si>
  <si>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</si>
  <si>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</si>
  <si>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</si>
  <si>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</si>
  <si>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</si>
  <si>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</si>
  <si>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</si>
  <si>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</si>
  <si>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</si>
  <si>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</si>
  <si>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</si>
  <si>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</si>
  <si>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</si>
  <si>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</si>
  <si>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</si>
  <si>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</si>
  <si>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2235-2245</t>
  </si>
  <si>
    <t>2500-2550</t>
  </si>
  <si>
    <t>Profit of Rs.75.10</t>
  </si>
  <si>
    <t>2400-2500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</si>
  <si>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</si>
  <si>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</si>
  <si>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</si>
  <si>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</si>
  <si>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</si>
  <si>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</si>
  <si>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</si>
  <si>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</si>
  <si>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</si>
  <si>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</si>
  <si>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</si>
  <si>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</si>
  <si>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</si>
  <si>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</si>
  <si>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</si>
  <si>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</si>
  <si>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</si>
  <si>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</si>
  <si>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</si>
  <si>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</si>
  <si>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</si>
  <si>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</si>
  <si>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</si>
  <si>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</si>
  <si>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</si>
  <si>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</si>
  <si>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</si>
  <si>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</si>
  <si>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</si>
  <si>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</si>
  <si>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</si>
  <si>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</si>
  <si>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</si>
  <si>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</si>
  <si>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</si>
  <si>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</si>
  <si>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</si>
  <si>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</si>
  <si>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</si>
  <si>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</si>
  <si>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</si>
  <si>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</si>
  <si>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</si>
  <si>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</si>
  <si>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</si>
  <si>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</si>
  <si>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</si>
  <si>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</si>
  <si>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</si>
  <si>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</si>
  <si>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</si>
  <si>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</si>
  <si>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</si>
  <si>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</si>
  <si>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</si>
  <si>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</si>
  <si>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</si>
  <si>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</si>
  <si>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</si>
  <si>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</si>
  <si>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</si>
  <si>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</si>
  <si>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</si>
  <si>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</si>
  <si>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</si>
  <si>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</si>
  <si>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</si>
  <si>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</si>
  <si>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</si>
  <si>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</si>
  <si>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</si>
  <si>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</si>
  <si>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</si>
  <si>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</si>
  <si>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</si>
  <si>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</si>
  <si>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</si>
  <si>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</si>
  <si>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</si>
  <si>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</si>
  <si>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</si>
  <si>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</si>
  <si>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</si>
  <si>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</si>
  <si>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</si>
  <si>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</si>
  <si>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</si>
  <si>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</si>
  <si>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</si>
  <si>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</si>
  <si>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141-143</t>
  </si>
  <si>
    <t>154-158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</si>
  <si>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</si>
  <si>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</si>
  <si>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</si>
  <si>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</si>
  <si>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</si>
  <si>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</si>
  <si>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</si>
  <si>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</si>
  <si>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</si>
  <si>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</si>
  <si>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</si>
  <si>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</si>
  <si>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</si>
  <si>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</si>
  <si>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</si>
  <si>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</si>
  <si>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</si>
  <si>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</si>
  <si>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</si>
  <si>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</si>
  <si>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</si>
  <si>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</si>
  <si>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</si>
  <si>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PARLEIND</t>
  </si>
  <si>
    <t>PIL ENTERPRISE PRIVATE LIMITED</t>
  </si>
  <si>
    <t>INFIBEAM</t>
  </si>
  <si>
    <t>Infibeam Avenues Limited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</si>
  <si>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</si>
  <si>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</si>
  <si>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</si>
  <si>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</si>
  <si>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</si>
  <si>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</si>
  <si>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</si>
  <si>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</si>
  <si>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</si>
  <si>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</si>
  <si>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</si>
  <si>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ADJIA</t>
  </si>
  <si>
    <t>KAUPILKUMAR HASMUKHBHAI SHAH</t>
  </si>
  <si>
    <t>KAPILRAJ</t>
  </si>
  <si>
    <t>MAYUR DESAI</t>
  </si>
  <si>
    <t>ARYAMAN CAPITAL MARKETS LIMITED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</si>
  <si>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</si>
  <si>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</si>
  <si>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</si>
  <si>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</si>
  <si>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</si>
  <si>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</si>
  <si>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</si>
  <si>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</si>
  <si>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</si>
  <si>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</si>
  <si>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</si>
  <si>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SBIN 400 CE MAR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</si>
  <si>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</si>
  <si>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</si>
  <si>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</si>
  <si>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</si>
  <si>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</si>
  <si>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</si>
  <si>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</si>
  <si>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AXISBANK  MAR FUT</t>
  </si>
  <si>
    <t>830-840</t>
  </si>
  <si>
    <t>RAJESH PREMJI SHAH (HUF)</t>
  </si>
  <si>
    <t>SCTL</t>
  </si>
  <si>
    <t>Loss of Rs.10/-</t>
  </si>
  <si>
    <t>NIFTY  MAR FUT</t>
  </si>
  <si>
    <t>15000-15050</t>
  </si>
  <si>
    <t>593-594</t>
  </si>
  <si>
    <t>630-635</t>
  </si>
  <si>
    <t>SHRENI SHARES PRIVATE LIMITED</t>
  </si>
  <si>
    <t>BOSCO ARMANDO MENEZES</t>
  </si>
  <si>
    <t>MAYUKH</t>
  </si>
  <si>
    <t>SHAILESH PRABHAKAR DALVI</t>
  </si>
  <si>
    <t>RAWEDGE</t>
  </si>
  <si>
    <t>NNM SECURITIES PVT LTD</t>
  </si>
  <si>
    <t>RIDINGS</t>
  </si>
  <si>
    <t>DINESHBHAI BABUBHAI CHAUDHARI</t>
  </si>
  <si>
    <t>JAKHARIA</t>
  </si>
  <si>
    <t>JAKHARIA FABRIC LIMITED</t>
  </si>
  <si>
    <t>SANCO</t>
  </si>
  <si>
    <t>Sanco Industries Ltd.</t>
  </si>
  <si>
    <t>SARAFF NANDKISHOR GOVINDRAM</t>
  </si>
  <si>
    <t>Loss of Rs.220/-</t>
  </si>
  <si>
    <t>Loss of Rs.1.40/-</t>
  </si>
  <si>
    <t>Loss of Rs.3.10/-</t>
  </si>
  <si>
    <t>Profit of Rs. 55/-</t>
  </si>
  <si>
    <t>220-218</t>
  </si>
  <si>
    <t>Profit of Rs.4.25/-</t>
  </si>
  <si>
    <t>Loss of Rs.26/-</t>
  </si>
  <si>
    <t>550-545</t>
  </si>
  <si>
    <t>Profit of Rs.11/-</t>
  </si>
  <si>
    <t>1770-1800</t>
  </si>
  <si>
    <t>Loss of Rs.28/-</t>
  </si>
  <si>
    <t>Loss of Rs.2.7/-</t>
  </si>
  <si>
    <t xml:space="preserve">BRITANNIA MAR FUT </t>
  </si>
  <si>
    <t>3444-3449</t>
  </si>
  <si>
    <t>HDFCBANK MAR FUT</t>
  </si>
  <si>
    <t>NIFTY 14700 PE 18-MAR</t>
  </si>
  <si>
    <t>BANKNIFTY 33000 PE 25-MAR</t>
  </si>
  <si>
    <t>NIFTY 14550 PE 18-MAR</t>
  </si>
  <si>
    <t>270-290</t>
  </si>
  <si>
    <t>Profit of Rs.22/-</t>
  </si>
  <si>
    <t>Loss of Rs.55/-</t>
  </si>
  <si>
    <t>ACEMEN</t>
  </si>
  <si>
    <t>PARESH DHIRAJLAL SHAH</t>
  </si>
  <si>
    <t>CBPL</t>
  </si>
  <si>
    <t>RUPALBEN JAYESHKUMAR SHAH</t>
  </si>
  <si>
    <t>CFEL</t>
  </si>
  <si>
    <t>BABITA SARAOGI</t>
  </si>
  <si>
    <t>ASHISH KUMAR VIJAYVARGEE</t>
  </si>
  <si>
    <t>CLEDUCATE</t>
  </si>
  <si>
    <t>MADHAVAN KUNNIYUR</t>
  </si>
  <si>
    <t>DCMSRMIND</t>
  </si>
  <si>
    <t>VERSA TRADING LIMITED</t>
  </si>
  <si>
    <t>PEAREY LALL &amp; SONS (E P) LIMITED</t>
  </si>
  <si>
    <t>DHANFAB</t>
  </si>
  <si>
    <t>JIGNESH FABRICS PRIVATE LIMITED</t>
  </si>
  <si>
    <t>JINPRABHU INFRASTRUCTURE DEVELOPMENTS LIMITED (LIQUIDATOR-SONU JAIN)</t>
  </si>
  <si>
    <t>GGENG</t>
  </si>
  <si>
    <t>RASHI GUPTA</t>
  </si>
  <si>
    <t>RAMESH SAWALRAM SARAOGI</t>
  </si>
  <si>
    <t>GOBLIN</t>
  </si>
  <si>
    <t>BNK SECURITIES PVT LTD</t>
  </si>
  <si>
    <t>BNK CAPITAL MARKETS LTD.</t>
  </si>
  <si>
    <t>GOYALASS</t>
  </si>
  <si>
    <t>ADHP INVESTMENT &amp; TRADING PRIVATE LIMITED</t>
  </si>
  <si>
    <t>HINDCOMPOS</t>
  </si>
  <si>
    <t>MACE VENTURE</t>
  </si>
  <si>
    <t>MONET SECURITIES PRIVATE LTD</t>
  </si>
  <si>
    <t>INDIAHOME</t>
  </si>
  <si>
    <t>VAISHALI DHAVAL PATEL</t>
  </si>
  <si>
    <t>MANHARLAL CHIMANLA PARIKH HUF</t>
  </si>
  <si>
    <t>JYOTI</t>
  </si>
  <si>
    <t>ITI HOLDINGS AND INVESTMENT PRIVATE LIMITED</t>
  </si>
  <si>
    <t>FINQUEST FINANCIAL SOLUTIONS PVT. LTD.</t>
  </si>
  <si>
    <t>KISHORE BHACHUBHAI MUJAT</t>
  </si>
  <si>
    <t>DEEPAK KANJI ARETHIA</t>
  </si>
  <si>
    <t>SHREYA HARI MUZAT</t>
  </si>
  <si>
    <t>HARI BHACHUBHAI MUJAT</t>
  </si>
  <si>
    <t>AJEET SINGH BISEN</t>
  </si>
  <si>
    <t>VIRENDRA KUMAR</t>
  </si>
  <si>
    <t>LKPFIN</t>
  </si>
  <si>
    <t>ALACRITY SECURITIES LIMITED</t>
  </si>
  <si>
    <t>OLGA TRADING PRIVATE LIMITED</t>
  </si>
  <si>
    <t>NISHIL SURENDRABHAI MARFATIA</t>
  </si>
  <si>
    <t>GAURAV CHANDRAKANT SHAH</t>
  </si>
  <si>
    <t>MOSCHIP</t>
  </si>
  <si>
    <t>ART KHACHATURIAN</t>
  </si>
  <si>
    <t>NARAYANI</t>
  </si>
  <si>
    <t>DHANSUKHBHAI CHAMPAKLAL JADAV</t>
  </si>
  <si>
    <t>NIDL</t>
  </si>
  <si>
    <t>SUNIL KANAIYALAL PAGRANI</t>
  </si>
  <si>
    <t>RAJESH JOSEPH</t>
  </si>
  <si>
    <t>LENUS FINVEST PRIVATE LIMITED</t>
  </si>
  <si>
    <t>VIJAY KUMAR JAIN</t>
  </si>
  <si>
    <t>NPRFIN</t>
  </si>
  <si>
    <t>SHALINI VERMA</t>
  </si>
  <si>
    <t>KABRA LAXMIKANT RAMPRASAD HUF</t>
  </si>
  <si>
    <t>OBCL</t>
  </si>
  <si>
    <t>SHERWOOD SECURITIES PVT LTD</t>
  </si>
  <si>
    <t>SILVERSON TRADELINKS PRIVATE LIMITED</t>
  </si>
  <si>
    <t>OCTAWARE</t>
  </si>
  <si>
    <t>ARYAMAN BROKING LIMITED</t>
  </si>
  <si>
    <t>RISHABH JATIN MEHTA</t>
  </si>
  <si>
    <t>OSIAJEE</t>
  </si>
  <si>
    <t>NISHIL KANTILAL MALDE</t>
  </si>
  <si>
    <t>PACL</t>
  </si>
  <si>
    <t>FASHIONS BRANDS (INDIA) PRIVATE LIMITED</t>
  </si>
  <si>
    <t>POLYLINK</t>
  </si>
  <si>
    <t>BISHAL P MORE</t>
  </si>
  <si>
    <t>PRAHALLADBHAI K SEWANI</t>
  </si>
  <si>
    <t>SHASHANK PRAVINCHANDRA DOSHI</t>
  </si>
  <si>
    <t>NITU TRADING COMPANY LIMITED</t>
  </si>
  <si>
    <t>VIBHUTI COMMODITIES PRIVATE LIMITED</t>
  </si>
  <si>
    <t>GRETEX CORPORATE SERVICES PVT LTD</t>
  </si>
  <si>
    <t>NEWEDGE VINIMAY PRIVATE LIMITED</t>
  </si>
  <si>
    <t>RDBRIL</t>
  </si>
  <si>
    <t>FAITHFUL VANIJYA PRIVATE LIMITED</t>
  </si>
  <si>
    <t>AUM CAPITAL MARKET PRIVATE LIMITED</t>
  </si>
  <si>
    <t>RIBATEX</t>
  </si>
  <si>
    <t>DEEPAK KUMAR</t>
  </si>
  <si>
    <t>KOMAL BHAVINKUMAR SHAH</t>
  </si>
  <si>
    <t>FAROOQUE A HAMID HAMDULE</t>
  </si>
  <si>
    <t>SMGOLD</t>
  </si>
  <si>
    <t>RONAK HASMUKHBHAI VORA</t>
  </si>
  <si>
    <t>NITINBHAI DALSUKHBHAI CHAUHAN</t>
  </si>
  <si>
    <t>DHIRAJLAL RAGHURAM THAKKAR - HUF</t>
  </si>
  <si>
    <t>SMIT S THAKKAR HUF</t>
  </si>
  <si>
    <t>DIPAK KUMAR</t>
  </si>
  <si>
    <t>NIRMALABEN HASHMUKHBHAI VORA</t>
  </si>
  <si>
    <t>SRDAPRT</t>
  </si>
  <si>
    <t>BABU LAL DATA</t>
  </si>
  <si>
    <t>SATISH CHAND GUPTA</t>
  </si>
  <si>
    <t>SSPNFIN</t>
  </si>
  <si>
    <t>ASHOK KUMAR SINGH</t>
  </si>
  <si>
    <t>ESPS FINSERVE PRIVATE LIMITED</t>
  </si>
  <si>
    <t>TIAANC</t>
  </si>
  <si>
    <t>KIRAN BABULAL SHAH .</t>
  </si>
  <si>
    <t>ASHOK DILIPKUMAR JAIN</t>
  </si>
  <si>
    <t>AAATECH</t>
  </si>
  <si>
    <t>AAA Technologies Limited</t>
  </si>
  <si>
    <t>RUHI RAVINDER GUPTA</t>
  </si>
  <si>
    <t>BCP</t>
  </si>
  <si>
    <t>B.C. Power Controls Ltd</t>
  </si>
  <si>
    <t>COMFORT COMMOTRADE PRIVATE LIMITED</t>
  </si>
  <si>
    <t>Fortis Healthcare Limited</t>
  </si>
  <si>
    <t>JHUNJHUNWALA RAKESH</t>
  </si>
  <si>
    <t>HEXATRADEX</t>
  </si>
  <si>
    <t>Hexa Tradex Limited</t>
  </si>
  <si>
    <t>SIDDESHWARI TRADEX PRIVATE LIMITED</t>
  </si>
  <si>
    <t>OPELINA FINANCE AND INVESTMENT LIMITED</t>
  </si>
  <si>
    <t>ICRA Limited</t>
  </si>
  <si>
    <t>PPFAS MUTUAL FUND A/C PARAG PARIKH FLEXI CAP FUND</t>
  </si>
  <si>
    <t>SANCHI SANJAY BANSAL</t>
  </si>
  <si>
    <t>JUMPNET</t>
  </si>
  <si>
    <t>Jump Networks Limited</t>
  </si>
  <si>
    <t>PADMAVATI INVESTMENT</t>
  </si>
  <si>
    <t>NBVENTURES</t>
  </si>
  <si>
    <t>Nava Bharat Ventures Ltd.</t>
  </si>
  <si>
    <t>NAVA BHARAT VENTURES LIMITED</t>
  </si>
  <si>
    <t>RGL</t>
  </si>
  <si>
    <t>Renaissance Global Ltd</t>
  </si>
  <si>
    <t>RAHIL SANDEEP SHAH</t>
  </si>
  <si>
    <t>ADAVALLY UDAYKIRAN REDDY</t>
  </si>
  <si>
    <t>SDBL</t>
  </si>
  <si>
    <t>Som Dist &amp; Brew Ltd</t>
  </si>
  <si>
    <t>SHYAMSURAT RAJBALI SINGH</t>
  </si>
  <si>
    <t>URAVI</t>
  </si>
  <si>
    <t>Uravi T And Wedg Lamp Ltd</t>
  </si>
  <si>
    <t>OVERSKUD MULTI ASSET MANAGEMENT PRIVATE LIMITED</t>
  </si>
  <si>
    <t>MIKER FINANCIAL CONSULTANTS PVT LTD</t>
  </si>
  <si>
    <t>CL Educate Limited</t>
  </si>
  <si>
    <t>RARE ENTERPRISES</t>
  </si>
  <si>
    <t>BADJATE PRITI ANUJ</t>
  </si>
  <si>
    <t>JINDALPHOT</t>
  </si>
  <si>
    <t>Jindal Photo Limited</t>
  </si>
  <si>
    <t>DINERO FINANCE &amp; INVESTMENTS PVT LTD</t>
  </si>
  <si>
    <t>AMIT CHANDRAKANT SHAH</t>
  </si>
  <si>
    <t>SANWARIA</t>
  </si>
  <si>
    <t>Sanwaria Consumer Ltd.</t>
  </si>
  <si>
    <t>SHRINATHJI DALL MILLS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</si>
</sst>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90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8" sqref="C18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44274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44274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63" t="s">
        <v>16</v>
      </c>
      <c r="B9" s="565" t="s">
        <v>17</v>
      </c>
      <c r="C9" s="565" t="s">
        <v>18</v>
      </c>
      <c r="D9" s="565" t="s">
        <v>833</v>
      </c>
      <c r="E9" s="260" t="s">
        <v>19</v>
      </c>
      <c r="F9" s="260" t="s">
        <v>20</v>
      </c>
      <c r="G9" s="560" t="s">
        <v>21</v>
      </c>
      <c r="H9" s="561"/>
      <c r="I9" s="562"/>
      <c r="J9" s="560" t="s">
        <v>22</v>
      </c>
      <c r="K9" s="561"/>
      <c r="L9" s="562"/>
      <c r="M9" s="260"/>
      <c r="N9" s="267"/>
      <c r="O9" s="267"/>
      <c r="P9" s="267"/>
    </row>
    <row r="10" spans="1:16" ht="59.25" customHeight="1">
      <c r="A10" s="564"/>
      <c r="B10" s="566" t="s">
        <v>17</v>
      </c>
      <c r="C10" s="566"/>
      <c r="D10" s="566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33888.25</v>
      </c>
      <c r="F11" s="284">
        <v>34125.599999999999</v>
      </c>
      <c r="G11" s="296">
        <v>33431.199999999997</v>
      </c>
      <c r="H11" s="296">
        <v>32974.15</v>
      </c>
      <c r="I11" s="296">
        <v>32279.75</v>
      </c>
      <c r="J11" s="296">
        <v>34582.649999999994</v>
      </c>
      <c r="K11" s="296">
        <v>35277.050000000003</v>
      </c>
      <c r="L11" s="296">
        <v>35734.099999999991</v>
      </c>
      <c r="M11" s="283">
        <v>34820</v>
      </c>
      <c r="N11" s="283">
        <v>33668.550000000003</v>
      </c>
      <c r="O11" s="466">
        <v>3363975</v>
      </c>
      <c r="P11" s="467">
        <v>5.0060869022349859E-2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14577.05</v>
      </c>
      <c r="F12" s="297">
        <v>14661.266666666668</v>
      </c>
      <c r="G12" s="298">
        <v>14422.283333333336</v>
      </c>
      <c r="H12" s="298">
        <v>14267.516666666668</v>
      </c>
      <c r="I12" s="298">
        <v>14028.533333333336</v>
      </c>
      <c r="J12" s="298">
        <v>14816.033333333336</v>
      </c>
      <c r="K12" s="298">
        <v>15055.01666666667</v>
      </c>
      <c r="L12" s="298">
        <v>15209.783333333336</v>
      </c>
      <c r="M12" s="285">
        <v>14900.25</v>
      </c>
      <c r="N12" s="285">
        <v>14506.5</v>
      </c>
      <c r="O12" s="300">
        <v>12490125</v>
      </c>
      <c r="P12" s="301">
        <v>-5.4583783719221969E-3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15874.9</v>
      </c>
      <c r="F13" s="425">
        <v>15994.449999999999</v>
      </c>
      <c r="G13" s="426">
        <v>15698.949999999997</v>
      </c>
      <c r="H13" s="426">
        <v>15522.999999999998</v>
      </c>
      <c r="I13" s="426">
        <v>15227.499999999996</v>
      </c>
      <c r="J13" s="426">
        <v>16170.399999999998</v>
      </c>
      <c r="K13" s="426">
        <v>16465.900000000001</v>
      </c>
      <c r="L13" s="426">
        <v>16641.849999999999</v>
      </c>
      <c r="M13" s="427">
        <v>16289.95</v>
      </c>
      <c r="N13" s="427">
        <v>15818.5</v>
      </c>
      <c r="O13" s="428">
        <v>19720</v>
      </c>
      <c r="P13" s="429">
        <v>-0.18512396694214875</v>
      </c>
    </row>
    <row r="14" spans="1:16" ht="15">
      <c r="A14" s="263">
        <v>4</v>
      </c>
      <c r="B14" s="382" t="s">
        <v>855</v>
      </c>
      <c r="C14" s="468" t="s">
        <v>735</v>
      </c>
      <c r="D14" s="469">
        <v>44280</v>
      </c>
      <c r="E14" s="297">
        <v>1240.8499999999999</v>
      </c>
      <c r="F14" s="297">
        <v>1257.2666666666667</v>
      </c>
      <c r="G14" s="298">
        <v>1215.5833333333333</v>
      </c>
      <c r="H14" s="298">
        <v>1190.3166666666666</v>
      </c>
      <c r="I14" s="298">
        <v>1148.6333333333332</v>
      </c>
      <c r="J14" s="298">
        <v>1282.5333333333333</v>
      </c>
      <c r="K14" s="298">
        <v>1324.2166666666667</v>
      </c>
      <c r="L14" s="298">
        <v>1349.4833333333333</v>
      </c>
      <c r="M14" s="285">
        <v>1298.95</v>
      </c>
      <c r="N14" s="285">
        <v>1232</v>
      </c>
      <c r="O14" s="300">
        <v>331500</v>
      </c>
      <c r="P14" s="301">
        <v>-3.1055900621118012E-2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1735.35</v>
      </c>
      <c r="F15" s="297">
        <v>1734.8500000000001</v>
      </c>
      <c r="G15" s="298">
        <v>1714.7000000000003</v>
      </c>
      <c r="H15" s="298">
        <v>1694.0500000000002</v>
      </c>
      <c r="I15" s="298">
        <v>1673.9000000000003</v>
      </c>
      <c r="J15" s="298">
        <v>1755.5000000000002</v>
      </c>
      <c r="K15" s="298">
        <v>1775.6500000000003</v>
      </c>
      <c r="L15" s="298">
        <v>1796.3000000000002</v>
      </c>
      <c r="M15" s="285">
        <v>1755</v>
      </c>
      <c r="N15" s="285">
        <v>1714.2</v>
      </c>
      <c r="O15" s="300">
        <v>3164000</v>
      </c>
      <c r="P15" s="301">
        <v>-2.3306065750887481E-2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872.25</v>
      </c>
      <c r="F16" s="297">
        <v>875</v>
      </c>
      <c r="G16" s="298">
        <v>855.45</v>
      </c>
      <c r="H16" s="298">
        <v>838.65000000000009</v>
      </c>
      <c r="I16" s="298">
        <v>819.10000000000014</v>
      </c>
      <c r="J16" s="298">
        <v>891.8</v>
      </c>
      <c r="K16" s="298">
        <v>911.34999999999991</v>
      </c>
      <c r="L16" s="298">
        <v>928.14999999999986</v>
      </c>
      <c r="M16" s="285">
        <v>894.55</v>
      </c>
      <c r="N16" s="285">
        <v>858.2</v>
      </c>
      <c r="O16" s="300">
        <v>19084000</v>
      </c>
      <c r="P16" s="301">
        <v>3.6835814408345102E-2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681.4</v>
      </c>
      <c r="F17" s="297">
        <v>689.19999999999993</v>
      </c>
      <c r="G17" s="298">
        <v>669.94999999999982</v>
      </c>
      <c r="H17" s="298">
        <v>658.49999999999989</v>
      </c>
      <c r="I17" s="298">
        <v>639.24999999999977</v>
      </c>
      <c r="J17" s="298">
        <v>700.64999999999986</v>
      </c>
      <c r="K17" s="298">
        <v>719.90000000000009</v>
      </c>
      <c r="L17" s="298">
        <v>731.34999999999991</v>
      </c>
      <c r="M17" s="285">
        <v>708.45</v>
      </c>
      <c r="N17" s="285">
        <v>677.75</v>
      </c>
      <c r="O17" s="300">
        <v>58010000</v>
      </c>
      <c r="P17" s="301">
        <v>3.1559379188102546E-3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2630.5</v>
      </c>
      <c r="F18" s="297">
        <v>2632.2833333333333</v>
      </c>
      <c r="G18" s="298">
        <v>2614.5666666666666</v>
      </c>
      <c r="H18" s="298">
        <v>2598.6333333333332</v>
      </c>
      <c r="I18" s="298">
        <v>2580.9166666666665</v>
      </c>
      <c r="J18" s="298">
        <v>2648.2166666666667</v>
      </c>
      <c r="K18" s="298">
        <v>2665.9333333333329</v>
      </c>
      <c r="L18" s="298">
        <v>2681.8666666666668</v>
      </c>
      <c r="M18" s="285">
        <v>2650</v>
      </c>
      <c r="N18" s="285">
        <v>2616.35</v>
      </c>
      <c r="O18" s="300">
        <v>225800</v>
      </c>
      <c r="P18" s="301">
        <v>2.5431425976385105E-2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863.9</v>
      </c>
      <c r="F19" s="297">
        <v>869.94999999999993</v>
      </c>
      <c r="G19" s="298">
        <v>854.94999999999982</v>
      </c>
      <c r="H19" s="298">
        <v>845.99999999999989</v>
      </c>
      <c r="I19" s="298">
        <v>830.99999999999977</v>
      </c>
      <c r="J19" s="298">
        <v>878.89999999999986</v>
      </c>
      <c r="K19" s="298">
        <v>893.90000000000009</v>
      </c>
      <c r="L19" s="298">
        <v>902.84999999999991</v>
      </c>
      <c r="M19" s="285">
        <v>884.95</v>
      </c>
      <c r="N19" s="285">
        <v>861</v>
      </c>
      <c r="O19" s="300">
        <v>3206000</v>
      </c>
      <c r="P19" s="301">
        <v>2.8151391929934315E-3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280.39999999999998</v>
      </c>
      <c r="F20" s="297">
        <v>280.73333333333335</v>
      </c>
      <c r="G20" s="298">
        <v>276.41666666666669</v>
      </c>
      <c r="H20" s="298">
        <v>272.43333333333334</v>
      </c>
      <c r="I20" s="298">
        <v>268.11666666666667</v>
      </c>
      <c r="J20" s="298">
        <v>284.7166666666667</v>
      </c>
      <c r="K20" s="298">
        <v>289.0333333333333</v>
      </c>
      <c r="L20" s="298">
        <v>293.01666666666671</v>
      </c>
      <c r="M20" s="285">
        <v>285.05</v>
      </c>
      <c r="N20" s="285">
        <v>276.75</v>
      </c>
      <c r="O20" s="300">
        <v>14166000</v>
      </c>
      <c r="P20" s="301">
        <v>-1.8499272500519644E-2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888.95</v>
      </c>
      <c r="F21" s="297">
        <v>896.81666666666661</v>
      </c>
      <c r="G21" s="298">
        <v>873.08333333333326</v>
      </c>
      <c r="H21" s="298">
        <v>857.2166666666667</v>
      </c>
      <c r="I21" s="298">
        <v>833.48333333333335</v>
      </c>
      <c r="J21" s="298">
        <v>912.68333333333317</v>
      </c>
      <c r="K21" s="298">
        <v>936.41666666666652</v>
      </c>
      <c r="L21" s="298">
        <v>952.28333333333308</v>
      </c>
      <c r="M21" s="285">
        <v>920.55</v>
      </c>
      <c r="N21" s="285">
        <v>880.95</v>
      </c>
      <c r="O21" s="300">
        <v>285450</v>
      </c>
      <c r="P21" s="301">
        <v>7.2314049586776855E-2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2961.8</v>
      </c>
      <c r="F22" s="297">
        <v>2985.6</v>
      </c>
      <c r="G22" s="298">
        <v>2900.2</v>
      </c>
      <c r="H22" s="298">
        <v>2838.6</v>
      </c>
      <c r="I22" s="298">
        <v>2753.2</v>
      </c>
      <c r="J22" s="298">
        <v>3047.2</v>
      </c>
      <c r="K22" s="298">
        <v>3132.6000000000004</v>
      </c>
      <c r="L22" s="298">
        <v>3194.2</v>
      </c>
      <c r="M22" s="285">
        <v>3071</v>
      </c>
      <c r="N22" s="285">
        <v>2924</v>
      </c>
      <c r="O22" s="300">
        <v>1672500</v>
      </c>
      <c r="P22" s="301">
        <v>-9.7690941385435177E-3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217.45</v>
      </c>
      <c r="F23" s="297">
        <v>218.36666666666665</v>
      </c>
      <c r="G23" s="298">
        <v>207.6333333333333</v>
      </c>
      <c r="H23" s="298">
        <v>197.81666666666666</v>
      </c>
      <c r="I23" s="298">
        <v>187.08333333333331</v>
      </c>
      <c r="J23" s="298">
        <v>228.18333333333328</v>
      </c>
      <c r="K23" s="298">
        <v>238.91666666666663</v>
      </c>
      <c r="L23" s="298">
        <v>248.73333333333326</v>
      </c>
      <c r="M23" s="285">
        <v>229.1</v>
      </c>
      <c r="N23" s="285">
        <v>208.55</v>
      </c>
      <c r="O23" s="300">
        <v>13465000</v>
      </c>
      <c r="P23" s="301">
        <v>-1.4635931211123308E-2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113.65</v>
      </c>
      <c r="F24" s="297">
        <v>114.8</v>
      </c>
      <c r="G24" s="298">
        <v>109.5</v>
      </c>
      <c r="H24" s="298">
        <v>105.35000000000001</v>
      </c>
      <c r="I24" s="298">
        <v>100.05000000000001</v>
      </c>
      <c r="J24" s="298">
        <v>118.94999999999999</v>
      </c>
      <c r="K24" s="298">
        <v>124.24999999999997</v>
      </c>
      <c r="L24" s="298">
        <v>128.39999999999998</v>
      </c>
      <c r="M24" s="285">
        <v>120.1</v>
      </c>
      <c r="N24" s="285">
        <v>110.65</v>
      </c>
      <c r="O24" s="300">
        <v>50796000</v>
      </c>
      <c r="P24" s="301">
        <v>-2.4541997926028344E-2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2407.5</v>
      </c>
      <c r="F25" s="297">
        <v>2423.35</v>
      </c>
      <c r="G25" s="298">
        <v>2376.6999999999998</v>
      </c>
      <c r="H25" s="298">
        <v>2345.9</v>
      </c>
      <c r="I25" s="298">
        <v>2299.25</v>
      </c>
      <c r="J25" s="298">
        <v>2454.1499999999996</v>
      </c>
      <c r="K25" s="298">
        <v>2500.8000000000002</v>
      </c>
      <c r="L25" s="298">
        <v>2531.5999999999995</v>
      </c>
      <c r="M25" s="285">
        <v>2470</v>
      </c>
      <c r="N25" s="285">
        <v>2392.5500000000002</v>
      </c>
      <c r="O25" s="300">
        <v>5256300</v>
      </c>
      <c r="P25" s="301">
        <v>-2.563674785897008E-2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1169.1500000000001</v>
      </c>
      <c r="F26" s="297">
        <v>1176.9166666666667</v>
      </c>
      <c r="G26" s="298">
        <v>1141.2333333333336</v>
      </c>
      <c r="H26" s="298">
        <v>1113.3166666666668</v>
      </c>
      <c r="I26" s="298">
        <v>1077.6333333333337</v>
      </c>
      <c r="J26" s="298">
        <v>1204.8333333333335</v>
      </c>
      <c r="K26" s="298">
        <v>1240.5166666666664</v>
      </c>
      <c r="L26" s="298">
        <v>1268.4333333333334</v>
      </c>
      <c r="M26" s="285">
        <v>1212.5999999999999</v>
      </c>
      <c r="N26" s="285">
        <v>1149</v>
      </c>
      <c r="O26" s="300">
        <v>847500</v>
      </c>
      <c r="P26" s="301">
        <v>-0.14307381193124369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811.35</v>
      </c>
      <c r="F27" s="297">
        <v>821.93333333333339</v>
      </c>
      <c r="G27" s="298">
        <v>794.86666666666679</v>
      </c>
      <c r="H27" s="298">
        <v>778.38333333333344</v>
      </c>
      <c r="I27" s="298">
        <v>751.31666666666683</v>
      </c>
      <c r="J27" s="298">
        <v>838.41666666666674</v>
      </c>
      <c r="K27" s="298">
        <v>865.48333333333335</v>
      </c>
      <c r="L27" s="298">
        <v>881.9666666666667</v>
      </c>
      <c r="M27" s="285">
        <v>849</v>
      </c>
      <c r="N27" s="285">
        <v>805.45</v>
      </c>
      <c r="O27" s="300">
        <v>9237800</v>
      </c>
      <c r="P27" s="301">
        <v>2.4214471029115017E-2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720.15</v>
      </c>
      <c r="F28" s="297">
        <v>724.58333333333337</v>
      </c>
      <c r="G28" s="298">
        <v>704.76666666666677</v>
      </c>
      <c r="H28" s="298">
        <v>689.38333333333344</v>
      </c>
      <c r="I28" s="298">
        <v>669.56666666666683</v>
      </c>
      <c r="J28" s="298">
        <v>739.9666666666667</v>
      </c>
      <c r="K28" s="298">
        <v>759.7833333333333</v>
      </c>
      <c r="L28" s="298">
        <v>775.16666666666663</v>
      </c>
      <c r="M28" s="285">
        <v>744.4</v>
      </c>
      <c r="N28" s="285">
        <v>709.2</v>
      </c>
      <c r="O28" s="300">
        <v>34395600</v>
      </c>
      <c r="P28" s="301">
        <v>-2.2374569391861932E-2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3673.2</v>
      </c>
      <c r="F29" s="297">
        <v>3652.7666666666664</v>
      </c>
      <c r="G29" s="298">
        <v>3597.5333333333328</v>
      </c>
      <c r="H29" s="298">
        <v>3521.8666666666663</v>
      </c>
      <c r="I29" s="298">
        <v>3466.6333333333328</v>
      </c>
      <c r="J29" s="298">
        <v>3728.4333333333329</v>
      </c>
      <c r="K29" s="298">
        <v>3783.6666666666665</v>
      </c>
      <c r="L29" s="298">
        <v>3859.333333333333</v>
      </c>
      <c r="M29" s="285">
        <v>3708</v>
      </c>
      <c r="N29" s="285">
        <v>3577.1</v>
      </c>
      <c r="O29" s="300">
        <v>2382250</v>
      </c>
      <c r="P29" s="301">
        <v>9.8558711318355238E-3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9460.35</v>
      </c>
      <c r="F30" s="297">
        <v>9537.1166666666668</v>
      </c>
      <c r="G30" s="298">
        <v>9306.5333333333328</v>
      </c>
      <c r="H30" s="298">
        <v>9152.7166666666653</v>
      </c>
      <c r="I30" s="298">
        <v>8922.1333333333314</v>
      </c>
      <c r="J30" s="298">
        <v>9690.9333333333343</v>
      </c>
      <c r="K30" s="298">
        <v>9921.5166666666664</v>
      </c>
      <c r="L30" s="298">
        <v>10075.333333333336</v>
      </c>
      <c r="M30" s="285">
        <v>9767.7000000000007</v>
      </c>
      <c r="N30" s="285">
        <v>9383.2999999999993</v>
      </c>
      <c r="O30" s="300">
        <v>602750</v>
      </c>
      <c r="P30" s="301">
        <v>-3.9248089237760792E-3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5384.05</v>
      </c>
      <c r="F31" s="297">
        <v>5406.3</v>
      </c>
      <c r="G31" s="298">
        <v>5278.4500000000007</v>
      </c>
      <c r="H31" s="298">
        <v>5172.8500000000004</v>
      </c>
      <c r="I31" s="298">
        <v>5045.0000000000009</v>
      </c>
      <c r="J31" s="298">
        <v>5511.9000000000005</v>
      </c>
      <c r="K31" s="298">
        <v>5639.7500000000009</v>
      </c>
      <c r="L31" s="298">
        <v>5745.35</v>
      </c>
      <c r="M31" s="285">
        <v>5534.15</v>
      </c>
      <c r="N31" s="285">
        <v>5300.7</v>
      </c>
      <c r="O31" s="300">
        <v>3601500</v>
      </c>
      <c r="P31" s="301">
        <v>-3.9215686274509803E-2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1582.7</v>
      </c>
      <c r="F32" s="297">
        <v>1604.45</v>
      </c>
      <c r="G32" s="298">
        <v>1555</v>
      </c>
      <c r="H32" s="298">
        <v>1527.3</v>
      </c>
      <c r="I32" s="298">
        <v>1477.85</v>
      </c>
      <c r="J32" s="298">
        <v>1632.15</v>
      </c>
      <c r="K32" s="298">
        <v>1681.6000000000004</v>
      </c>
      <c r="L32" s="298">
        <v>1709.3000000000002</v>
      </c>
      <c r="M32" s="285">
        <v>1653.9</v>
      </c>
      <c r="N32" s="285">
        <v>1576.75</v>
      </c>
      <c r="O32" s="300">
        <v>1914400</v>
      </c>
      <c r="P32" s="301">
        <v>-1.5833847419288505E-2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339.15</v>
      </c>
      <c r="F33" s="297">
        <v>338.84999999999997</v>
      </c>
      <c r="G33" s="298">
        <v>333.84999999999991</v>
      </c>
      <c r="H33" s="298">
        <v>328.54999999999995</v>
      </c>
      <c r="I33" s="298">
        <v>323.5499999999999</v>
      </c>
      <c r="J33" s="298">
        <v>344.14999999999992</v>
      </c>
      <c r="K33" s="298">
        <v>349.15000000000003</v>
      </c>
      <c r="L33" s="298">
        <v>354.44999999999993</v>
      </c>
      <c r="M33" s="285">
        <v>343.85</v>
      </c>
      <c r="N33" s="285">
        <v>333.55</v>
      </c>
      <c r="O33" s="300">
        <v>19081800</v>
      </c>
      <c r="P33" s="301">
        <v>-3.8370827285921623E-2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72.2</v>
      </c>
      <c r="F34" s="297">
        <v>73.55</v>
      </c>
      <c r="G34" s="298">
        <v>69.849999999999994</v>
      </c>
      <c r="H34" s="298">
        <v>67.5</v>
      </c>
      <c r="I34" s="298">
        <v>63.8</v>
      </c>
      <c r="J34" s="298">
        <v>75.899999999999991</v>
      </c>
      <c r="K34" s="298">
        <v>79.600000000000009</v>
      </c>
      <c r="L34" s="298">
        <v>81.949999999999989</v>
      </c>
      <c r="M34" s="285">
        <v>77.25</v>
      </c>
      <c r="N34" s="285">
        <v>71.2</v>
      </c>
      <c r="O34" s="300">
        <v>108494100</v>
      </c>
      <c r="P34" s="301">
        <v>-1.8210693488618316E-2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1471.15</v>
      </c>
      <c r="F35" s="297">
        <v>1473.2</v>
      </c>
      <c r="G35" s="298">
        <v>1447.4</v>
      </c>
      <c r="H35" s="298">
        <v>1423.65</v>
      </c>
      <c r="I35" s="298">
        <v>1397.8500000000001</v>
      </c>
      <c r="J35" s="298">
        <v>1496.95</v>
      </c>
      <c r="K35" s="298">
        <v>1522.7499999999998</v>
      </c>
      <c r="L35" s="298">
        <v>1546.5</v>
      </c>
      <c r="M35" s="285">
        <v>1499</v>
      </c>
      <c r="N35" s="285">
        <v>1449.45</v>
      </c>
      <c r="O35" s="300">
        <v>1322750</v>
      </c>
      <c r="P35" s="301">
        <v>-1.0288065843621399E-2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128.85</v>
      </c>
      <c r="F36" s="297">
        <v>130.13333333333333</v>
      </c>
      <c r="G36" s="298">
        <v>125.81666666666666</v>
      </c>
      <c r="H36" s="298">
        <v>122.78333333333333</v>
      </c>
      <c r="I36" s="298">
        <v>118.46666666666667</v>
      </c>
      <c r="J36" s="298">
        <v>133.16666666666666</v>
      </c>
      <c r="K36" s="298">
        <v>137.48333333333332</v>
      </c>
      <c r="L36" s="298">
        <v>140.51666666666665</v>
      </c>
      <c r="M36" s="285">
        <v>134.44999999999999</v>
      </c>
      <c r="N36" s="285">
        <v>127.1</v>
      </c>
      <c r="O36" s="300">
        <v>41473200</v>
      </c>
      <c r="P36" s="301">
        <v>2.2292993630573247E-2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706.05</v>
      </c>
      <c r="F37" s="297">
        <v>712.36666666666667</v>
      </c>
      <c r="G37" s="298">
        <v>693.68333333333339</v>
      </c>
      <c r="H37" s="298">
        <v>681.31666666666672</v>
      </c>
      <c r="I37" s="298">
        <v>662.63333333333344</v>
      </c>
      <c r="J37" s="298">
        <v>724.73333333333335</v>
      </c>
      <c r="K37" s="298">
        <v>743.41666666666652</v>
      </c>
      <c r="L37" s="298">
        <v>755.7833333333333</v>
      </c>
      <c r="M37" s="285">
        <v>731.05</v>
      </c>
      <c r="N37" s="285">
        <v>700</v>
      </c>
      <c r="O37" s="300">
        <v>3105300</v>
      </c>
      <c r="P37" s="301">
        <v>2.6918879592579121E-2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587.45000000000005</v>
      </c>
      <c r="F38" s="297">
        <v>591.85</v>
      </c>
      <c r="G38" s="298">
        <v>577.20000000000005</v>
      </c>
      <c r="H38" s="298">
        <v>566.95000000000005</v>
      </c>
      <c r="I38" s="298">
        <v>552.30000000000007</v>
      </c>
      <c r="J38" s="298">
        <v>602.1</v>
      </c>
      <c r="K38" s="298">
        <v>616.74999999999989</v>
      </c>
      <c r="L38" s="298">
        <v>627</v>
      </c>
      <c r="M38" s="285">
        <v>606.5</v>
      </c>
      <c r="N38" s="285">
        <v>581.6</v>
      </c>
      <c r="O38" s="300">
        <v>5905500</v>
      </c>
      <c r="P38" s="301">
        <v>-5.496879500720115E-2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529.29999999999995</v>
      </c>
      <c r="F39" s="297">
        <v>526.63333333333333</v>
      </c>
      <c r="G39" s="298">
        <v>519.16666666666663</v>
      </c>
      <c r="H39" s="298">
        <v>509.0333333333333</v>
      </c>
      <c r="I39" s="298">
        <v>501.56666666666661</v>
      </c>
      <c r="J39" s="298">
        <v>536.76666666666665</v>
      </c>
      <c r="K39" s="298">
        <v>544.23333333333335</v>
      </c>
      <c r="L39" s="298">
        <v>554.36666666666667</v>
      </c>
      <c r="M39" s="285">
        <v>534.1</v>
      </c>
      <c r="N39" s="285">
        <v>516.5</v>
      </c>
      <c r="O39" s="300">
        <v>102332535</v>
      </c>
      <c r="P39" s="301">
        <v>-5.0928591995393034E-3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52.25</v>
      </c>
      <c r="F40" s="297">
        <v>52.283333333333331</v>
      </c>
      <c r="G40" s="298">
        <v>50.566666666666663</v>
      </c>
      <c r="H40" s="298">
        <v>48.883333333333333</v>
      </c>
      <c r="I40" s="298">
        <v>47.166666666666664</v>
      </c>
      <c r="J40" s="298">
        <v>53.966666666666661</v>
      </c>
      <c r="K40" s="298">
        <v>55.68333333333333</v>
      </c>
      <c r="L40" s="298">
        <v>57.36666666666666</v>
      </c>
      <c r="M40" s="285">
        <v>54</v>
      </c>
      <c r="N40" s="285">
        <v>50.6</v>
      </c>
      <c r="O40" s="300">
        <v>110250000</v>
      </c>
      <c r="P40" s="301">
        <v>7.9802550390785681E-2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390.35</v>
      </c>
      <c r="F41" s="297">
        <v>389.2</v>
      </c>
      <c r="G41" s="298">
        <v>384.9</v>
      </c>
      <c r="H41" s="298">
        <v>379.45</v>
      </c>
      <c r="I41" s="298">
        <v>375.15</v>
      </c>
      <c r="J41" s="298">
        <v>394.65</v>
      </c>
      <c r="K41" s="298">
        <v>398.95000000000005</v>
      </c>
      <c r="L41" s="298">
        <v>404.4</v>
      </c>
      <c r="M41" s="285">
        <v>393.5</v>
      </c>
      <c r="N41" s="285">
        <v>383.75</v>
      </c>
      <c r="O41" s="300">
        <v>15472100</v>
      </c>
      <c r="P41" s="301">
        <v>-2.9572994806693596E-2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14244.15</v>
      </c>
      <c r="F42" s="297">
        <v>14438.066666666666</v>
      </c>
      <c r="G42" s="298">
        <v>13996.133333333331</v>
      </c>
      <c r="H42" s="298">
        <v>13748.116666666665</v>
      </c>
      <c r="I42" s="298">
        <v>13306.183333333331</v>
      </c>
      <c r="J42" s="298">
        <v>14686.083333333332</v>
      </c>
      <c r="K42" s="298">
        <v>15128.016666666666</v>
      </c>
      <c r="L42" s="298">
        <v>15376.033333333333</v>
      </c>
      <c r="M42" s="285">
        <v>14880</v>
      </c>
      <c r="N42" s="285">
        <v>14190.05</v>
      </c>
      <c r="O42" s="300">
        <v>92800</v>
      </c>
      <c r="P42" s="301">
        <v>2.9966703662597113E-2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424.25</v>
      </c>
      <c r="F43" s="297">
        <v>427.23333333333335</v>
      </c>
      <c r="G43" s="298">
        <v>418.51666666666671</v>
      </c>
      <c r="H43" s="298">
        <v>412.78333333333336</v>
      </c>
      <c r="I43" s="298">
        <v>404.06666666666672</v>
      </c>
      <c r="J43" s="298">
        <v>432.9666666666667</v>
      </c>
      <c r="K43" s="298">
        <v>441.68333333333339</v>
      </c>
      <c r="L43" s="298">
        <v>447.41666666666669</v>
      </c>
      <c r="M43" s="285">
        <v>435.95</v>
      </c>
      <c r="N43" s="285">
        <v>421.5</v>
      </c>
      <c r="O43" s="300">
        <v>48076200</v>
      </c>
      <c r="P43" s="301">
        <v>1.0212186542607511E-2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3441.65</v>
      </c>
      <c r="F44" s="297">
        <v>3453.9</v>
      </c>
      <c r="G44" s="298">
        <v>3418.3500000000004</v>
      </c>
      <c r="H44" s="298">
        <v>3395.05</v>
      </c>
      <c r="I44" s="298">
        <v>3359.5000000000005</v>
      </c>
      <c r="J44" s="298">
        <v>3477.2000000000003</v>
      </c>
      <c r="K44" s="298">
        <v>3512.7500000000005</v>
      </c>
      <c r="L44" s="298">
        <v>3536.05</v>
      </c>
      <c r="M44" s="285">
        <v>3489.45</v>
      </c>
      <c r="N44" s="285">
        <v>3430.6</v>
      </c>
      <c r="O44" s="300">
        <v>2308400</v>
      </c>
      <c r="P44" s="301">
        <v>-4.5709357481673136E-3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421.1</v>
      </c>
      <c r="F45" s="297">
        <v>424.66666666666669</v>
      </c>
      <c r="G45" s="298">
        <v>415.28333333333336</v>
      </c>
      <c r="H45" s="298">
        <v>409.4666666666667</v>
      </c>
      <c r="I45" s="298">
        <v>400.08333333333337</v>
      </c>
      <c r="J45" s="298">
        <v>430.48333333333335</v>
      </c>
      <c r="K45" s="298">
        <v>439.86666666666667</v>
      </c>
      <c r="L45" s="298">
        <v>445.68333333333334</v>
      </c>
      <c r="M45" s="285">
        <v>434.05</v>
      </c>
      <c r="N45" s="285">
        <v>418.85</v>
      </c>
      <c r="O45" s="300">
        <v>10804200</v>
      </c>
      <c r="P45" s="301">
        <v>1.3204043738394884E-2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147.19999999999999</v>
      </c>
      <c r="F46" s="297">
        <v>148.61666666666667</v>
      </c>
      <c r="G46" s="298">
        <v>141.73333333333335</v>
      </c>
      <c r="H46" s="298">
        <v>136.26666666666668</v>
      </c>
      <c r="I46" s="298">
        <v>129.38333333333335</v>
      </c>
      <c r="J46" s="298">
        <v>154.08333333333334</v>
      </c>
      <c r="K46" s="298">
        <v>160.96666666666667</v>
      </c>
      <c r="L46" s="298">
        <v>166.43333333333334</v>
      </c>
      <c r="M46" s="285">
        <v>155.5</v>
      </c>
      <c r="N46" s="285">
        <v>143.15</v>
      </c>
      <c r="O46" s="300">
        <v>56332800</v>
      </c>
      <c r="P46" s="301">
        <v>7.2414791928164524E-3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529.9</v>
      </c>
      <c r="F47" s="297">
        <v>530.25</v>
      </c>
      <c r="G47" s="298">
        <v>518</v>
      </c>
      <c r="H47" s="298">
        <v>506.1</v>
      </c>
      <c r="I47" s="298">
        <v>493.85</v>
      </c>
      <c r="J47" s="298">
        <v>542.15</v>
      </c>
      <c r="K47" s="298">
        <v>554.4</v>
      </c>
      <c r="L47" s="298">
        <v>566.29999999999995</v>
      </c>
      <c r="M47" s="285">
        <v>542.5</v>
      </c>
      <c r="N47" s="285">
        <v>518.35</v>
      </c>
      <c r="O47" s="300">
        <v>4085000</v>
      </c>
      <c r="P47" s="301">
        <v>-5.8755760368663597E-2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758.25</v>
      </c>
      <c r="F48" s="297">
        <v>764.16666666666663</v>
      </c>
      <c r="G48" s="298">
        <v>747.83333333333326</v>
      </c>
      <c r="H48" s="298">
        <v>737.41666666666663</v>
      </c>
      <c r="I48" s="298">
        <v>721.08333333333326</v>
      </c>
      <c r="J48" s="298">
        <v>774.58333333333326</v>
      </c>
      <c r="K48" s="298">
        <v>790.91666666666652</v>
      </c>
      <c r="L48" s="298">
        <v>801.33333333333326</v>
      </c>
      <c r="M48" s="285">
        <v>780.5</v>
      </c>
      <c r="N48" s="285">
        <v>753.75</v>
      </c>
      <c r="O48" s="300">
        <v>11523200</v>
      </c>
      <c r="P48" s="301">
        <v>5.7869057074775897E-3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137.6</v>
      </c>
      <c r="F49" s="297">
        <v>138.76666666666668</v>
      </c>
      <c r="G49" s="298">
        <v>135.28333333333336</v>
      </c>
      <c r="H49" s="298">
        <v>132.96666666666667</v>
      </c>
      <c r="I49" s="298">
        <v>129.48333333333335</v>
      </c>
      <c r="J49" s="298">
        <v>141.08333333333337</v>
      </c>
      <c r="K49" s="298">
        <v>144.56666666666666</v>
      </c>
      <c r="L49" s="298">
        <v>146.88333333333338</v>
      </c>
      <c r="M49" s="285">
        <v>142.25</v>
      </c>
      <c r="N49" s="285">
        <v>136.44999999999999</v>
      </c>
      <c r="O49" s="300">
        <v>41265000</v>
      </c>
      <c r="P49" s="301">
        <v>3.7815569874300202E-2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2884.15</v>
      </c>
      <c r="F50" s="297">
        <v>2911.3833333333332</v>
      </c>
      <c r="G50" s="298">
        <v>2822.7666666666664</v>
      </c>
      <c r="H50" s="298">
        <v>2761.3833333333332</v>
      </c>
      <c r="I50" s="298">
        <v>2672.7666666666664</v>
      </c>
      <c r="J50" s="298">
        <v>2972.7666666666664</v>
      </c>
      <c r="K50" s="298">
        <v>3061.3833333333332</v>
      </c>
      <c r="L50" s="298">
        <v>3122.7666666666664</v>
      </c>
      <c r="M50" s="285">
        <v>3000</v>
      </c>
      <c r="N50" s="285">
        <v>2850</v>
      </c>
      <c r="O50" s="300">
        <v>466125</v>
      </c>
      <c r="P50" s="301">
        <v>-4.8967100229533281E-2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1578.4</v>
      </c>
      <c r="F51" s="297">
        <v>1585.6666666666667</v>
      </c>
      <c r="G51" s="298">
        <v>1563.1833333333334</v>
      </c>
      <c r="H51" s="298">
        <v>1547.9666666666667</v>
      </c>
      <c r="I51" s="298">
        <v>1525.4833333333333</v>
      </c>
      <c r="J51" s="298">
        <v>1600.8833333333334</v>
      </c>
      <c r="K51" s="298">
        <v>1623.3666666666666</v>
      </c>
      <c r="L51" s="298">
        <v>1638.5833333333335</v>
      </c>
      <c r="M51" s="285">
        <v>1608.15</v>
      </c>
      <c r="N51" s="285">
        <v>1570.45</v>
      </c>
      <c r="O51" s="300">
        <v>3297700</v>
      </c>
      <c r="P51" s="301">
        <v>5.3350405463081516E-3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546.9</v>
      </c>
      <c r="F52" s="297">
        <v>544.94999999999993</v>
      </c>
      <c r="G52" s="298">
        <v>530.49999999999989</v>
      </c>
      <c r="H52" s="298">
        <v>514.09999999999991</v>
      </c>
      <c r="I52" s="298">
        <v>499.64999999999986</v>
      </c>
      <c r="J52" s="298">
        <v>561.34999999999991</v>
      </c>
      <c r="K52" s="298">
        <v>575.79999999999995</v>
      </c>
      <c r="L52" s="298">
        <v>592.19999999999993</v>
      </c>
      <c r="M52" s="285">
        <v>559.4</v>
      </c>
      <c r="N52" s="285">
        <v>528.54999999999995</v>
      </c>
      <c r="O52" s="300">
        <v>6895956</v>
      </c>
      <c r="P52" s="301">
        <v>-4.4401126272471302E-2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167.35</v>
      </c>
      <c r="F53" s="297">
        <v>167</v>
      </c>
      <c r="G53" s="298">
        <v>160.65</v>
      </c>
      <c r="H53" s="298">
        <v>153.95000000000002</v>
      </c>
      <c r="I53" s="298">
        <v>147.60000000000002</v>
      </c>
      <c r="J53" s="298">
        <v>173.7</v>
      </c>
      <c r="K53" s="298">
        <v>180.05</v>
      </c>
      <c r="L53" s="298">
        <v>186.74999999999997</v>
      </c>
      <c r="M53" s="285">
        <v>173.35</v>
      </c>
      <c r="N53" s="285">
        <v>160.30000000000001</v>
      </c>
      <c r="O53" s="300">
        <v>7886400</v>
      </c>
      <c r="P53" s="301">
        <v>-6.5049614112458659E-2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852.4</v>
      </c>
      <c r="F54" s="297">
        <v>856.75</v>
      </c>
      <c r="G54" s="298">
        <v>842.6</v>
      </c>
      <c r="H54" s="298">
        <v>832.80000000000007</v>
      </c>
      <c r="I54" s="298">
        <v>818.65000000000009</v>
      </c>
      <c r="J54" s="298">
        <v>866.55</v>
      </c>
      <c r="K54" s="298">
        <v>880.7</v>
      </c>
      <c r="L54" s="298">
        <v>890.49999999999989</v>
      </c>
      <c r="M54" s="285">
        <v>870.9</v>
      </c>
      <c r="N54" s="285">
        <v>846.95</v>
      </c>
      <c r="O54" s="300">
        <v>1537200</v>
      </c>
      <c r="P54" s="301">
        <v>-2.2883295194508008E-2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522.35</v>
      </c>
      <c r="F55" s="297">
        <v>525.30000000000007</v>
      </c>
      <c r="G55" s="298">
        <v>517.15000000000009</v>
      </c>
      <c r="H55" s="298">
        <v>511.95000000000005</v>
      </c>
      <c r="I55" s="298">
        <v>503.80000000000007</v>
      </c>
      <c r="J55" s="298">
        <v>530.50000000000011</v>
      </c>
      <c r="K55" s="298">
        <v>538.65</v>
      </c>
      <c r="L55" s="298">
        <v>543.85000000000014</v>
      </c>
      <c r="M55" s="285">
        <v>533.45000000000005</v>
      </c>
      <c r="N55" s="285">
        <v>520.1</v>
      </c>
      <c r="O55" s="300">
        <v>8358750</v>
      </c>
      <c r="P55" s="301">
        <v>-5.5026769779892917E-3</v>
      </c>
    </row>
    <row r="56" spans="1:16" ht="15">
      <c r="A56" s="263">
        <v>46</v>
      </c>
      <c r="B56" s="362" t="s">
        <v>855</v>
      </c>
      <c r="C56" s="468" t="s">
        <v>342</v>
      </c>
      <c r="D56" s="469">
        <v>44280</v>
      </c>
      <c r="E56" s="297">
        <v>1491.2</v>
      </c>
      <c r="F56" s="297">
        <v>1509.5333333333335</v>
      </c>
      <c r="G56" s="298">
        <v>1447.7666666666671</v>
      </c>
      <c r="H56" s="298">
        <v>1404.3333333333335</v>
      </c>
      <c r="I56" s="298">
        <v>1342.5666666666671</v>
      </c>
      <c r="J56" s="298">
        <v>1552.9666666666672</v>
      </c>
      <c r="K56" s="298">
        <v>1614.7333333333336</v>
      </c>
      <c r="L56" s="298">
        <v>1658.1666666666672</v>
      </c>
      <c r="M56" s="285">
        <v>1571.3</v>
      </c>
      <c r="N56" s="285">
        <v>1466.1</v>
      </c>
      <c r="O56" s="300">
        <v>703000</v>
      </c>
      <c r="P56" s="301">
        <v>3.8404726735598228E-2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3283.95</v>
      </c>
      <c r="F57" s="297">
        <v>3316.6166666666668</v>
      </c>
      <c r="G57" s="298">
        <v>3231.9833333333336</v>
      </c>
      <c r="H57" s="298">
        <v>3180.0166666666669</v>
      </c>
      <c r="I57" s="298">
        <v>3095.3833333333337</v>
      </c>
      <c r="J57" s="298">
        <v>3368.5833333333335</v>
      </c>
      <c r="K57" s="298">
        <v>3453.2166666666667</v>
      </c>
      <c r="L57" s="298">
        <v>3505.1833333333334</v>
      </c>
      <c r="M57" s="285">
        <v>3401.25</v>
      </c>
      <c r="N57" s="285">
        <v>3264.65</v>
      </c>
      <c r="O57" s="300">
        <v>3095200</v>
      </c>
      <c r="P57" s="301">
        <v>-5.3984575835475581E-3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289.25</v>
      </c>
      <c r="F58" s="297">
        <v>290.76666666666665</v>
      </c>
      <c r="G58" s="298">
        <v>282.18333333333328</v>
      </c>
      <c r="H58" s="298">
        <v>275.11666666666662</v>
      </c>
      <c r="I58" s="298">
        <v>266.53333333333325</v>
      </c>
      <c r="J58" s="298">
        <v>297.83333333333331</v>
      </c>
      <c r="K58" s="298">
        <v>306.41666666666669</v>
      </c>
      <c r="L58" s="298">
        <v>313.48333333333335</v>
      </c>
      <c r="M58" s="285">
        <v>299.35000000000002</v>
      </c>
      <c r="N58" s="285">
        <v>283.7</v>
      </c>
      <c r="O58" s="300">
        <v>26360400</v>
      </c>
      <c r="P58" s="301">
        <v>3.8959406811612416E-3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4230.95</v>
      </c>
      <c r="F59" s="297">
        <v>4277.9000000000005</v>
      </c>
      <c r="G59" s="298">
        <v>4168.5500000000011</v>
      </c>
      <c r="H59" s="298">
        <v>4106.1500000000005</v>
      </c>
      <c r="I59" s="298">
        <v>3996.8000000000011</v>
      </c>
      <c r="J59" s="298">
        <v>4340.3000000000011</v>
      </c>
      <c r="K59" s="298">
        <v>4449.6500000000015</v>
      </c>
      <c r="L59" s="298">
        <v>4512.0500000000011</v>
      </c>
      <c r="M59" s="285">
        <v>4387.25</v>
      </c>
      <c r="N59" s="285">
        <v>4215.5</v>
      </c>
      <c r="O59" s="300">
        <v>3644500</v>
      </c>
      <c r="P59" s="301">
        <v>3.8430031698543289E-2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2666.3</v>
      </c>
      <c r="F60" s="297">
        <v>2668.5</v>
      </c>
      <c r="G60" s="298">
        <v>2632.4</v>
      </c>
      <c r="H60" s="298">
        <v>2598.5</v>
      </c>
      <c r="I60" s="298">
        <v>2562.4</v>
      </c>
      <c r="J60" s="298">
        <v>2702.4</v>
      </c>
      <c r="K60" s="298">
        <v>2738.5000000000005</v>
      </c>
      <c r="L60" s="298">
        <v>2772.4</v>
      </c>
      <c r="M60" s="285">
        <v>2704.6</v>
      </c>
      <c r="N60" s="285">
        <v>2634.6</v>
      </c>
      <c r="O60" s="300">
        <v>2264150</v>
      </c>
      <c r="P60" s="301">
        <v>-6.4226819036597715E-2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1319.4</v>
      </c>
      <c r="F61" s="297">
        <v>1324.3333333333333</v>
      </c>
      <c r="G61" s="298">
        <v>1298.7666666666664</v>
      </c>
      <c r="H61" s="298">
        <v>1278.1333333333332</v>
      </c>
      <c r="I61" s="298">
        <v>1252.5666666666664</v>
      </c>
      <c r="J61" s="298">
        <v>1344.9666666666665</v>
      </c>
      <c r="K61" s="298">
        <v>1370.5333333333335</v>
      </c>
      <c r="L61" s="298">
        <v>1391.1666666666665</v>
      </c>
      <c r="M61" s="285">
        <v>1349.9</v>
      </c>
      <c r="N61" s="285">
        <v>1303.7</v>
      </c>
      <c r="O61" s="300">
        <v>2013550</v>
      </c>
      <c r="P61" s="301">
        <v>-2.7364505844845909E-2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188.6</v>
      </c>
      <c r="F62" s="297">
        <v>190.53333333333333</v>
      </c>
      <c r="G62" s="298">
        <v>184.81666666666666</v>
      </c>
      <c r="H62" s="298">
        <v>181.03333333333333</v>
      </c>
      <c r="I62" s="298">
        <v>175.31666666666666</v>
      </c>
      <c r="J62" s="298">
        <v>194.31666666666666</v>
      </c>
      <c r="K62" s="298">
        <v>200.0333333333333</v>
      </c>
      <c r="L62" s="298">
        <v>203.81666666666666</v>
      </c>
      <c r="M62" s="285">
        <v>196.25</v>
      </c>
      <c r="N62" s="285">
        <v>186.75</v>
      </c>
      <c r="O62" s="300">
        <v>14864400</v>
      </c>
      <c r="P62" s="301">
        <v>5.2779194288628248E-2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77.95</v>
      </c>
      <c r="F63" s="297">
        <v>79</v>
      </c>
      <c r="G63" s="298">
        <v>75.75</v>
      </c>
      <c r="H63" s="298">
        <v>73.55</v>
      </c>
      <c r="I63" s="298">
        <v>70.3</v>
      </c>
      <c r="J63" s="298">
        <v>81.2</v>
      </c>
      <c r="K63" s="298">
        <v>84.45</v>
      </c>
      <c r="L63" s="298">
        <v>86.65</v>
      </c>
      <c r="M63" s="285">
        <v>82.25</v>
      </c>
      <c r="N63" s="285">
        <v>76.8</v>
      </c>
      <c r="O63" s="300">
        <v>80780000</v>
      </c>
      <c r="P63" s="301">
        <v>-1.2710828648252261E-2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133.30000000000001</v>
      </c>
      <c r="F64" s="297">
        <v>134.54999999999998</v>
      </c>
      <c r="G64" s="298">
        <v>129.24999999999997</v>
      </c>
      <c r="H64" s="298">
        <v>125.19999999999999</v>
      </c>
      <c r="I64" s="298">
        <v>119.89999999999998</v>
      </c>
      <c r="J64" s="298">
        <v>138.59999999999997</v>
      </c>
      <c r="K64" s="298">
        <v>143.89999999999998</v>
      </c>
      <c r="L64" s="298">
        <v>147.94999999999996</v>
      </c>
      <c r="M64" s="285">
        <v>139.85</v>
      </c>
      <c r="N64" s="285">
        <v>130.5</v>
      </c>
      <c r="O64" s="300">
        <v>28602900</v>
      </c>
      <c r="P64" s="301">
        <v>-7.619047619047619E-3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456.05</v>
      </c>
      <c r="F65" s="297">
        <v>455.75</v>
      </c>
      <c r="G65" s="298">
        <v>447.5</v>
      </c>
      <c r="H65" s="298">
        <v>438.95</v>
      </c>
      <c r="I65" s="298">
        <v>430.7</v>
      </c>
      <c r="J65" s="298">
        <v>464.3</v>
      </c>
      <c r="K65" s="298">
        <v>472.55</v>
      </c>
      <c r="L65" s="298">
        <v>481.1</v>
      </c>
      <c r="M65" s="285">
        <v>464</v>
      </c>
      <c r="N65" s="285">
        <v>447.2</v>
      </c>
      <c r="O65" s="300">
        <v>5771850</v>
      </c>
      <c r="P65" s="301">
        <v>-7.7559272192611647E-2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25.4</v>
      </c>
      <c r="F66" s="297">
        <v>25.650000000000002</v>
      </c>
      <c r="G66" s="298">
        <v>24.500000000000004</v>
      </c>
      <c r="H66" s="298">
        <v>23.6</v>
      </c>
      <c r="I66" s="298">
        <v>22.450000000000003</v>
      </c>
      <c r="J66" s="298">
        <v>26.550000000000004</v>
      </c>
      <c r="K66" s="298">
        <v>27.700000000000003</v>
      </c>
      <c r="L66" s="298">
        <v>28.600000000000005</v>
      </c>
      <c r="M66" s="285">
        <v>26.8</v>
      </c>
      <c r="N66" s="285">
        <v>24.75</v>
      </c>
      <c r="O66" s="300">
        <v>158152500</v>
      </c>
      <c r="P66" s="301">
        <v>3.5693889206167904E-3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660.75</v>
      </c>
      <c r="F67" s="425">
        <v>661.1</v>
      </c>
      <c r="G67" s="426">
        <v>654.35</v>
      </c>
      <c r="H67" s="426">
        <v>647.95000000000005</v>
      </c>
      <c r="I67" s="426">
        <v>641.20000000000005</v>
      </c>
      <c r="J67" s="426">
        <v>667.5</v>
      </c>
      <c r="K67" s="426">
        <v>674.25</v>
      </c>
      <c r="L67" s="426">
        <v>680.65</v>
      </c>
      <c r="M67" s="427">
        <v>667.85</v>
      </c>
      <c r="N67" s="427">
        <v>654.70000000000005</v>
      </c>
      <c r="O67" s="428">
        <v>6339000</v>
      </c>
      <c r="P67" s="429">
        <v>3.3238366571699905E-3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1351.9</v>
      </c>
      <c r="F68" s="297">
        <v>1367.45</v>
      </c>
      <c r="G68" s="298">
        <v>1315.5</v>
      </c>
      <c r="H68" s="298">
        <v>1279.0999999999999</v>
      </c>
      <c r="I68" s="298">
        <v>1227.1499999999999</v>
      </c>
      <c r="J68" s="298">
        <v>1403.8500000000001</v>
      </c>
      <c r="K68" s="298">
        <v>1455.8000000000004</v>
      </c>
      <c r="L68" s="298">
        <v>1492.2000000000003</v>
      </c>
      <c r="M68" s="285">
        <v>1419.4</v>
      </c>
      <c r="N68" s="285">
        <v>1331.05</v>
      </c>
      <c r="O68" s="300">
        <v>2441400</v>
      </c>
      <c r="P68" s="301">
        <v>9.9489109975799944E-3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306.8</v>
      </c>
      <c r="F69" s="297">
        <v>312.23333333333335</v>
      </c>
      <c r="G69" s="298">
        <v>297.51666666666671</v>
      </c>
      <c r="H69" s="298">
        <v>288.23333333333335</v>
      </c>
      <c r="I69" s="298">
        <v>273.51666666666671</v>
      </c>
      <c r="J69" s="298">
        <v>321.51666666666671</v>
      </c>
      <c r="K69" s="298">
        <v>336.23333333333341</v>
      </c>
      <c r="L69" s="298">
        <v>345.51666666666671</v>
      </c>
      <c r="M69" s="285">
        <v>326.95</v>
      </c>
      <c r="N69" s="285">
        <v>302.95</v>
      </c>
      <c r="O69" s="300">
        <v>5928750</v>
      </c>
      <c r="P69" s="301">
        <v>-2.423469387755102E-2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1392.25</v>
      </c>
      <c r="F70" s="297">
        <v>1390.8666666666668</v>
      </c>
      <c r="G70" s="298">
        <v>1375.8833333333337</v>
      </c>
      <c r="H70" s="298">
        <v>1359.5166666666669</v>
      </c>
      <c r="I70" s="298">
        <v>1344.5333333333338</v>
      </c>
      <c r="J70" s="298">
        <v>1407.2333333333336</v>
      </c>
      <c r="K70" s="298">
        <v>1422.2166666666667</v>
      </c>
      <c r="L70" s="298">
        <v>1438.5833333333335</v>
      </c>
      <c r="M70" s="285">
        <v>1405.85</v>
      </c>
      <c r="N70" s="285">
        <v>1374.5</v>
      </c>
      <c r="O70" s="300">
        <v>17565500</v>
      </c>
      <c r="P70" s="301">
        <v>-2.6430767571066402E-3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517.65</v>
      </c>
      <c r="F71" s="297">
        <v>517.43333333333328</v>
      </c>
      <c r="G71" s="298">
        <v>505.91666666666652</v>
      </c>
      <c r="H71" s="298">
        <v>494.18333333333322</v>
      </c>
      <c r="I71" s="298">
        <v>482.66666666666646</v>
      </c>
      <c r="J71" s="298">
        <v>529.16666666666652</v>
      </c>
      <c r="K71" s="298">
        <v>540.68333333333317</v>
      </c>
      <c r="L71" s="298">
        <v>552.41666666666663</v>
      </c>
      <c r="M71" s="285">
        <v>528.95000000000005</v>
      </c>
      <c r="N71" s="285">
        <v>505.7</v>
      </c>
      <c r="O71" s="300">
        <v>1186250</v>
      </c>
      <c r="P71" s="301">
        <v>-5.7596822244289969E-2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1028.7</v>
      </c>
      <c r="F72" s="297">
        <v>1041.3166666666666</v>
      </c>
      <c r="G72" s="298">
        <v>1007.5833333333333</v>
      </c>
      <c r="H72" s="298">
        <v>986.4666666666667</v>
      </c>
      <c r="I72" s="298">
        <v>952.73333333333335</v>
      </c>
      <c r="J72" s="298">
        <v>1062.4333333333332</v>
      </c>
      <c r="K72" s="298">
        <v>1096.1666666666667</v>
      </c>
      <c r="L72" s="298">
        <v>1117.2833333333331</v>
      </c>
      <c r="M72" s="285">
        <v>1075.05</v>
      </c>
      <c r="N72" s="285">
        <v>1020.2</v>
      </c>
      <c r="O72" s="300">
        <v>5435000</v>
      </c>
      <c r="P72" s="301">
        <v>4.6399691952252596E-2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952.25</v>
      </c>
      <c r="F73" s="297">
        <v>963.94999999999993</v>
      </c>
      <c r="G73" s="298">
        <v>924.19999999999982</v>
      </c>
      <c r="H73" s="298">
        <v>896.14999999999986</v>
      </c>
      <c r="I73" s="298">
        <v>856.39999999999975</v>
      </c>
      <c r="J73" s="298">
        <v>991.99999999999989</v>
      </c>
      <c r="K73" s="298">
        <v>1031.75</v>
      </c>
      <c r="L73" s="298">
        <v>1059.8</v>
      </c>
      <c r="M73" s="285">
        <v>1003.7</v>
      </c>
      <c r="N73" s="285">
        <v>935.9</v>
      </c>
      <c r="O73" s="300">
        <v>18131400</v>
      </c>
      <c r="P73" s="301">
        <v>2.9204911193229228E-2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2515.35</v>
      </c>
      <c r="F74" s="297">
        <v>2526.5500000000002</v>
      </c>
      <c r="G74" s="298">
        <v>2488.1000000000004</v>
      </c>
      <c r="H74" s="298">
        <v>2460.8500000000004</v>
      </c>
      <c r="I74" s="298">
        <v>2422.4000000000005</v>
      </c>
      <c r="J74" s="298">
        <v>2553.8000000000002</v>
      </c>
      <c r="K74" s="298">
        <v>2592.25</v>
      </c>
      <c r="L74" s="298">
        <v>2619.5</v>
      </c>
      <c r="M74" s="285">
        <v>2565</v>
      </c>
      <c r="N74" s="285">
        <v>2499.3000000000002</v>
      </c>
      <c r="O74" s="300">
        <v>15585600</v>
      </c>
      <c r="P74" s="301">
        <v>-4.6647337321539986E-2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2855.95</v>
      </c>
      <c r="F75" s="297">
        <v>2883.1166666666663</v>
      </c>
      <c r="G75" s="298">
        <v>2815.3833333333328</v>
      </c>
      <c r="H75" s="298">
        <v>2774.8166666666666</v>
      </c>
      <c r="I75" s="298">
        <v>2707.083333333333</v>
      </c>
      <c r="J75" s="298">
        <v>2923.6833333333325</v>
      </c>
      <c r="K75" s="298">
        <v>2991.4166666666661</v>
      </c>
      <c r="L75" s="298">
        <v>3031.9833333333322</v>
      </c>
      <c r="M75" s="285">
        <v>2950.85</v>
      </c>
      <c r="N75" s="285">
        <v>2842.55</v>
      </c>
      <c r="O75" s="300">
        <v>552200</v>
      </c>
      <c r="P75" s="301">
        <v>3.8360285821737498E-2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1492.35</v>
      </c>
      <c r="F76" s="425">
        <v>1499.5166666666667</v>
      </c>
      <c r="G76" s="426">
        <v>1475.0833333333333</v>
      </c>
      <c r="H76" s="426">
        <v>1457.8166666666666</v>
      </c>
      <c r="I76" s="426">
        <v>1433.3833333333332</v>
      </c>
      <c r="J76" s="426">
        <v>1516.7833333333333</v>
      </c>
      <c r="K76" s="426">
        <v>1541.2166666666667</v>
      </c>
      <c r="L76" s="426">
        <v>1558.4833333333333</v>
      </c>
      <c r="M76" s="427">
        <v>1523.95</v>
      </c>
      <c r="N76" s="427">
        <v>1482.25</v>
      </c>
      <c r="O76" s="428">
        <v>24696100</v>
      </c>
      <c r="P76" s="429">
        <v>-3.3159639981051633E-2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681.3</v>
      </c>
      <c r="F77" s="297">
        <v>685.55000000000007</v>
      </c>
      <c r="G77" s="298">
        <v>671.40000000000009</v>
      </c>
      <c r="H77" s="298">
        <v>661.5</v>
      </c>
      <c r="I77" s="298">
        <v>647.35</v>
      </c>
      <c r="J77" s="298">
        <v>695.45000000000016</v>
      </c>
      <c r="K77" s="298">
        <v>709.6</v>
      </c>
      <c r="L77" s="298">
        <v>719.50000000000023</v>
      </c>
      <c r="M77" s="285">
        <v>699.7</v>
      </c>
      <c r="N77" s="285">
        <v>675.65</v>
      </c>
      <c r="O77" s="300">
        <v>8862700</v>
      </c>
      <c r="P77" s="301">
        <v>-1.2410027302060066E-4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3120.1</v>
      </c>
      <c r="F78" s="297">
        <v>3141.9499999999994</v>
      </c>
      <c r="G78" s="298">
        <v>3063.3499999999985</v>
      </c>
      <c r="H78" s="298">
        <v>3006.599999999999</v>
      </c>
      <c r="I78" s="298">
        <v>2927.9999999999982</v>
      </c>
      <c r="J78" s="298">
        <v>3198.6999999999989</v>
      </c>
      <c r="K78" s="298">
        <v>3277.3</v>
      </c>
      <c r="L78" s="298">
        <v>3334.0499999999993</v>
      </c>
      <c r="M78" s="285">
        <v>3220.55</v>
      </c>
      <c r="N78" s="285">
        <v>3085.2</v>
      </c>
      <c r="O78" s="300">
        <v>4126800</v>
      </c>
      <c r="P78" s="301">
        <v>1.6102821687102968E-2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333.05</v>
      </c>
      <c r="F79" s="297">
        <v>334.91666666666669</v>
      </c>
      <c r="G79" s="298">
        <v>328.83333333333337</v>
      </c>
      <c r="H79" s="298">
        <v>324.61666666666667</v>
      </c>
      <c r="I79" s="298">
        <v>318.53333333333336</v>
      </c>
      <c r="J79" s="298">
        <v>339.13333333333338</v>
      </c>
      <c r="K79" s="298">
        <v>345.21666666666675</v>
      </c>
      <c r="L79" s="298">
        <v>349.43333333333339</v>
      </c>
      <c r="M79" s="285">
        <v>341</v>
      </c>
      <c r="N79" s="285">
        <v>330.7</v>
      </c>
      <c r="O79" s="300">
        <v>29885000</v>
      </c>
      <c r="P79" s="301">
        <v>-2.4013481252633057E-2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234.35</v>
      </c>
      <c r="F80" s="297">
        <v>235.5</v>
      </c>
      <c r="G80" s="298">
        <v>230.9</v>
      </c>
      <c r="H80" s="298">
        <v>227.45000000000002</v>
      </c>
      <c r="I80" s="298">
        <v>222.85000000000002</v>
      </c>
      <c r="J80" s="298">
        <v>238.95</v>
      </c>
      <c r="K80" s="298">
        <v>243.55</v>
      </c>
      <c r="L80" s="298">
        <v>246.99999999999997</v>
      </c>
      <c r="M80" s="285">
        <v>240.1</v>
      </c>
      <c r="N80" s="285">
        <v>232.05</v>
      </c>
      <c r="O80" s="300">
        <v>32607900</v>
      </c>
      <c r="P80" s="301">
        <v>1.8640350877192981E-2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2223.3000000000002</v>
      </c>
      <c r="F81" s="297">
        <v>2229.6833333333334</v>
      </c>
      <c r="G81" s="298">
        <v>2206.6166666666668</v>
      </c>
      <c r="H81" s="298">
        <v>2189.9333333333334</v>
      </c>
      <c r="I81" s="298">
        <v>2166.8666666666668</v>
      </c>
      <c r="J81" s="298">
        <v>2246.3666666666668</v>
      </c>
      <c r="K81" s="298">
        <v>2269.4333333333334</v>
      </c>
      <c r="L81" s="298">
        <v>2286.1166666666668</v>
      </c>
      <c r="M81" s="285">
        <v>2252.75</v>
      </c>
      <c r="N81" s="285">
        <v>2213</v>
      </c>
      <c r="O81" s="300">
        <v>6900000</v>
      </c>
      <c r="P81" s="301">
        <v>-2.8880256713393008E-2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215</v>
      </c>
      <c r="F82" s="297">
        <v>215.63333333333333</v>
      </c>
      <c r="G82" s="298">
        <v>210.36666666666665</v>
      </c>
      <c r="H82" s="298">
        <v>205.73333333333332</v>
      </c>
      <c r="I82" s="298">
        <v>200.46666666666664</v>
      </c>
      <c r="J82" s="298">
        <v>220.26666666666665</v>
      </c>
      <c r="K82" s="298">
        <v>225.5333333333333</v>
      </c>
      <c r="L82" s="298">
        <v>230.16666666666666</v>
      </c>
      <c r="M82" s="285">
        <v>220.9</v>
      </c>
      <c r="N82" s="285">
        <v>211</v>
      </c>
      <c r="O82" s="300">
        <v>30448200</v>
      </c>
      <c r="P82" s="301">
        <v>-6.4036592338479137E-2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581.04999999999995</v>
      </c>
      <c r="F83" s="297">
        <v>587.13333333333333</v>
      </c>
      <c r="G83" s="298">
        <v>571.51666666666665</v>
      </c>
      <c r="H83" s="298">
        <v>561.98333333333335</v>
      </c>
      <c r="I83" s="298">
        <v>546.36666666666667</v>
      </c>
      <c r="J83" s="298">
        <v>596.66666666666663</v>
      </c>
      <c r="K83" s="298">
        <v>612.28333333333319</v>
      </c>
      <c r="L83" s="298">
        <v>621.81666666666661</v>
      </c>
      <c r="M83" s="285">
        <v>602.75</v>
      </c>
      <c r="N83" s="285">
        <v>577.6</v>
      </c>
      <c r="O83" s="300">
        <v>94846125</v>
      </c>
      <c r="P83" s="301">
        <v>-4.3446882217090073E-3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1444.05</v>
      </c>
      <c r="F84" s="297">
        <v>1457.4333333333334</v>
      </c>
      <c r="G84" s="298">
        <v>1426.8666666666668</v>
      </c>
      <c r="H84" s="298">
        <v>1409.6833333333334</v>
      </c>
      <c r="I84" s="298">
        <v>1379.1166666666668</v>
      </c>
      <c r="J84" s="298">
        <v>1474.6166666666668</v>
      </c>
      <c r="K84" s="298">
        <v>1505.1833333333334</v>
      </c>
      <c r="L84" s="298">
        <v>1522.3666666666668</v>
      </c>
      <c r="M84" s="285">
        <v>1488</v>
      </c>
      <c r="N84" s="285">
        <v>1440.25</v>
      </c>
      <c r="O84" s="300">
        <v>936275</v>
      </c>
      <c r="P84" s="301">
        <v>2.5605214152700187E-2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422.25</v>
      </c>
      <c r="F85" s="297">
        <v>425.8</v>
      </c>
      <c r="G85" s="298">
        <v>417.05</v>
      </c>
      <c r="H85" s="298">
        <v>411.85</v>
      </c>
      <c r="I85" s="298">
        <v>403.1</v>
      </c>
      <c r="J85" s="298">
        <v>431</v>
      </c>
      <c r="K85" s="298">
        <v>439.75</v>
      </c>
      <c r="L85" s="298">
        <v>444.95</v>
      </c>
      <c r="M85" s="285">
        <v>434.55</v>
      </c>
      <c r="N85" s="285">
        <v>420.6</v>
      </c>
      <c r="O85" s="300">
        <v>10011000</v>
      </c>
      <c r="P85" s="301">
        <v>2.6295555897278181E-2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9.9499999999999993</v>
      </c>
      <c r="F86" s="297">
        <v>9.9666666666666668</v>
      </c>
      <c r="G86" s="298">
        <v>9.6333333333333329</v>
      </c>
      <c r="H86" s="298">
        <v>9.3166666666666664</v>
      </c>
      <c r="I86" s="298">
        <v>8.9833333333333325</v>
      </c>
      <c r="J86" s="298">
        <v>10.283333333333333</v>
      </c>
      <c r="K86" s="298">
        <v>10.616666666666665</v>
      </c>
      <c r="L86" s="298">
        <v>10.933333333333334</v>
      </c>
      <c r="M86" s="285">
        <v>10.3</v>
      </c>
      <c r="N86" s="285">
        <v>9.65</v>
      </c>
      <c r="O86" s="300">
        <v>1026270000</v>
      </c>
      <c r="P86" s="301">
        <v>4.356181934657271E-2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59.55</v>
      </c>
      <c r="F87" s="297">
        <v>60.183333333333337</v>
      </c>
      <c r="G87" s="298">
        <v>58.066666666666677</v>
      </c>
      <c r="H87" s="298">
        <v>56.583333333333343</v>
      </c>
      <c r="I87" s="298">
        <v>54.466666666666683</v>
      </c>
      <c r="J87" s="298">
        <v>61.666666666666671</v>
      </c>
      <c r="K87" s="298">
        <v>63.783333333333331</v>
      </c>
      <c r="L87" s="298">
        <v>65.266666666666666</v>
      </c>
      <c r="M87" s="285">
        <v>62.3</v>
      </c>
      <c r="N87" s="285">
        <v>58.7</v>
      </c>
      <c r="O87" s="300">
        <v>179569000</v>
      </c>
      <c r="P87" s="301">
        <v>-2.3223899503853054E-3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488.2</v>
      </c>
      <c r="F88" s="297">
        <v>492.45</v>
      </c>
      <c r="G88" s="298">
        <v>476.9</v>
      </c>
      <c r="H88" s="298">
        <v>465.59999999999997</v>
      </c>
      <c r="I88" s="298">
        <v>450.04999999999995</v>
      </c>
      <c r="J88" s="298">
        <v>503.75</v>
      </c>
      <c r="K88" s="298">
        <v>519.30000000000007</v>
      </c>
      <c r="L88" s="298">
        <v>530.6</v>
      </c>
      <c r="M88" s="285">
        <v>508</v>
      </c>
      <c r="N88" s="285">
        <v>481.15</v>
      </c>
      <c r="O88" s="300">
        <v>6246625</v>
      </c>
      <c r="P88" s="301">
        <v>2.4120829576194769E-2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1714.3</v>
      </c>
      <c r="F89" s="297">
        <v>1710.0333333333335</v>
      </c>
      <c r="G89" s="298">
        <v>1693.916666666667</v>
      </c>
      <c r="H89" s="298">
        <v>1673.5333333333335</v>
      </c>
      <c r="I89" s="298">
        <v>1657.416666666667</v>
      </c>
      <c r="J89" s="298">
        <v>1730.416666666667</v>
      </c>
      <c r="K89" s="298">
        <v>1746.5333333333333</v>
      </c>
      <c r="L89" s="298">
        <v>1766.916666666667</v>
      </c>
      <c r="M89" s="285">
        <v>1726.15</v>
      </c>
      <c r="N89" s="285">
        <v>1689.65</v>
      </c>
      <c r="O89" s="300">
        <v>3479000</v>
      </c>
      <c r="P89" s="301">
        <v>8.7187500000000001E-2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1003.75</v>
      </c>
      <c r="F90" s="297">
        <v>1008.5666666666666</v>
      </c>
      <c r="G90" s="298">
        <v>983.58333333333326</v>
      </c>
      <c r="H90" s="298">
        <v>963.41666666666663</v>
      </c>
      <c r="I90" s="298">
        <v>938.43333333333328</v>
      </c>
      <c r="J90" s="298">
        <v>1028.7333333333331</v>
      </c>
      <c r="K90" s="298">
        <v>1053.7166666666667</v>
      </c>
      <c r="L90" s="298">
        <v>1073.8833333333332</v>
      </c>
      <c r="M90" s="285">
        <v>1033.55</v>
      </c>
      <c r="N90" s="285">
        <v>988.4</v>
      </c>
      <c r="O90" s="300">
        <v>22573800</v>
      </c>
      <c r="P90" s="301">
        <v>-2.2525331254871394E-2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256.89999999999998</v>
      </c>
      <c r="F91" s="297">
        <v>258.58333333333331</v>
      </c>
      <c r="G91" s="298">
        <v>253.06666666666661</v>
      </c>
      <c r="H91" s="298">
        <v>249.23333333333329</v>
      </c>
      <c r="I91" s="298">
        <v>243.71666666666658</v>
      </c>
      <c r="J91" s="298">
        <v>262.41666666666663</v>
      </c>
      <c r="K91" s="298">
        <v>267.93333333333339</v>
      </c>
      <c r="L91" s="298">
        <v>271.76666666666665</v>
      </c>
      <c r="M91" s="285">
        <v>264.10000000000002</v>
      </c>
      <c r="N91" s="285">
        <v>254.75</v>
      </c>
      <c r="O91" s="300">
        <v>10903200</v>
      </c>
      <c r="P91" s="301">
        <v>1.4590932777488274E-2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1342.85</v>
      </c>
      <c r="F92" s="425">
        <v>1353.9833333333333</v>
      </c>
      <c r="G92" s="426">
        <v>1307.9666666666667</v>
      </c>
      <c r="H92" s="426">
        <v>1273.0833333333333</v>
      </c>
      <c r="I92" s="426">
        <v>1227.0666666666666</v>
      </c>
      <c r="J92" s="426">
        <v>1388.8666666666668</v>
      </c>
      <c r="K92" s="426">
        <v>1434.8833333333337</v>
      </c>
      <c r="L92" s="426">
        <v>1469.7666666666669</v>
      </c>
      <c r="M92" s="427">
        <v>1400</v>
      </c>
      <c r="N92" s="427">
        <v>1319.1</v>
      </c>
      <c r="O92" s="428">
        <v>31018200</v>
      </c>
      <c r="P92" s="429">
        <v>3.3299354400271833E-2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94.65</v>
      </c>
      <c r="F93" s="297">
        <v>95.016666666666666</v>
      </c>
      <c r="G93" s="298">
        <v>93.383333333333326</v>
      </c>
      <c r="H93" s="298">
        <v>92.11666666666666</v>
      </c>
      <c r="I93" s="298">
        <v>90.48333333333332</v>
      </c>
      <c r="J93" s="298">
        <v>96.283333333333331</v>
      </c>
      <c r="K93" s="298">
        <v>97.916666666666686</v>
      </c>
      <c r="L93" s="298">
        <v>99.183333333333337</v>
      </c>
      <c r="M93" s="285">
        <v>96.65</v>
      </c>
      <c r="N93" s="285">
        <v>93.75</v>
      </c>
      <c r="O93" s="300">
        <v>69589000</v>
      </c>
      <c r="P93" s="301">
        <v>-5.5741753395660613E-2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1772.45</v>
      </c>
      <c r="F94" s="297">
        <v>1797.1000000000001</v>
      </c>
      <c r="G94" s="298">
        <v>1726.3500000000004</v>
      </c>
      <c r="H94" s="298">
        <v>1680.2500000000002</v>
      </c>
      <c r="I94" s="298">
        <v>1609.5000000000005</v>
      </c>
      <c r="J94" s="298">
        <v>1843.2000000000003</v>
      </c>
      <c r="K94" s="298">
        <v>1913.9499999999998</v>
      </c>
      <c r="L94" s="298">
        <v>1960.0500000000002</v>
      </c>
      <c r="M94" s="285">
        <v>1867.85</v>
      </c>
      <c r="N94" s="285">
        <v>1751</v>
      </c>
      <c r="O94" s="300">
        <v>2095600</v>
      </c>
      <c r="P94" s="301">
        <v>3.036113774368808E-2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217.9</v>
      </c>
      <c r="F95" s="297">
        <v>216.4666666666667</v>
      </c>
      <c r="G95" s="298">
        <v>213.73333333333341</v>
      </c>
      <c r="H95" s="298">
        <v>209.56666666666672</v>
      </c>
      <c r="I95" s="298">
        <v>206.83333333333343</v>
      </c>
      <c r="J95" s="298">
        <v>220.63333333333338</v>
      </c>
      <c r="K95" s="298">
        <v>223.36666666666667</v>
      </c>
      <c r="L95" s="298">
        <v>227.53333333333336</v>
      </c>
      <c r="M95" s="285">
        <v>219.2</v>
      </c>
      <c r="N95" s="285">
        <v>212.3</v>
      </c>
      <c r="O95" s="300">
        <v>124595200</v>
      </c>
      <c r="P95" s="301">
        <v>-0.15901334830878225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310.2</v>
      </c>
      <c r="F96" s="297">
        <v>311.2166666666667</v>
      </c>
      <c r="G96" s="298">
        <v>302.43333333333339</v>
      </c>
      <c r="H96" s="298">
        <v>294.66666666666669</v>
      </c>
      <c r="I96" s="298">
        <v>285.88333333333338</v>
      </c>
      <c r="J96" s="298">
        <v>318.98333333333341</v>
      </c>
      <c r="K96" s="298">
        <v>327.76666666666671</v>
      </c>
      <c r="L96" s="298">
        <v>335.53333333333342</v>
      </c>
      <c r="M96" s="285">
        <v>320</v>
      </c>
      <c r="N96" s="285">
        <v>303.45</v>
      </c>
      <c r="O96" s="300">
        <v>27500000</v>
      </c>
      <c r="P96" s="301">
        <v>3.6171816126601357E-2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424.85</v>
      </c>
      <c r="F97" s="297">
        <v>426.63333333333338</v>
      </c>
      <c r="G97" s="298">
        <v>419.46666666666675</v>
      </c>
      <c r="H97" s="298">
        <v>414.08333333333337</v>
      </c>
      <c r="I97" s="298">
        <v>406.91666666666674</v>
      </c>
      <c r="J97" s="298">
        <v>432.01666666666677</v>
      </c>
      <c r="K97" s="298">
        <v>439.18333333333339</v>
      </c>
      <c r="L97" s="298">
        <v>444.56666666666678</v>
      </c>
      <c r="M97" s="285">
        <v>433.8</v>
      </c>
      <c r="N97" s="285">
        <v>421.25</v>
      </c>
      <c r="O97" s="300">
        <v>31625100</v>
      </c>
      <c r="P97" s="301">
        <v>-2.1225035514331077E-2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2801.5</v>
      </c>
      <c r="F98" s="297">
        <v>2836.2166666666667</v>
      </c>
      <c r="G98" s="298">
        <v>2756.7333333333336</v>
      </c>
      <c r="H98" s="298">
        <v>2711.9666666666667</v>
      </c>
      <c r="I98" s="298">
        <v>2632.4833333333336</v>
      </c>
      <c r="J98" s="298">
        <v>2880.9833333333336</v>
      </c>
      <c r="K98" s="298">
        <v>2960.4666666666662</v>
      </c>
      <c r="L98" s="298">
        <v>3005.2333333333336</v>
      </c>
      <c r="M98" s="285">
        <v>2915.7</v>
      </c>
      <c r="N98" s="285">
        <v>2791.45</v>
      </c>
      <c r="O98" s="300">
        <v>1352500</v>
      </c>
      <c r="P98" s="301">
        <v>9.3283582089552231E-3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1836.9</v>
      </c>
      <c r="F99" s="297">
        <v>1854.6833333333334</v>
      </c>
      <c r="G99" s="298">
        <v>1813.1666666666667</v>
      </c>
      <c r="H99" s="298">
        <v>1789.4333333333334</v>
      </c>
      <c r="I99" s="298">
        <v>1747.9166666666667</v>
      </c>
      <c r="J99" s="298">
        <v>1878.4166666666667</v>
      </c>
      <c r="K99" s="298">
        <v>1919.9333333333332</v>
      </c>
      <c r="L99" s="298">
        <v>1943.6666666666667</v>
      </c>
      <c r="M99" s="285">
        <v>1896.2</v>
      </c>
      <c r="N99" s="285">
        <v>1830.95</v>
      </c>
      <c r="O99" s="300">
        <v>12368000</v>
      </c>
      <c r="P99" s="301">
        <v>-2.1611872290605322E-2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99.15</v>
      </c>
      <c r="F100" s="297">
        <v>100.51666666666667</v>
      </c>
      <c r="G100" s="298">
        <v>96.783333333333331</v>
      </c>
      <c r="H100" s="298">
        <v>94.416666666666671</v>
      </c>
      <c r="I100" s="298">
        <v>90.683333333333337</v>
      </c>
      <c r="J100" s="298">
        <v>102.88333333333333</v>
      </c>
      <c r="K100" s="298">
        <v>106.61666666666665</v>
      </c>
      <c r="L100" s="298">
        <v>108.98333333333332</v>
      </c>
      <c r="M100" s="285">
        <v>104.25</v>
      </c>
      <c r="N100" s="285">
        <v>98.15</v>
      </c>
      <c r="O100" s="300">
        <v>30386220</v>
      </c>
      <c r="P100" s="301">
        <v>3.6845310596833131E-2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2425.75</v>
      </c>
      <c r="F101" s="297">
        <v>2435.9</v>
      </c>
      <c r="G101" s="298">
        <v>2363.8000000000002</v>
      </c>
      <c r="H101" s="298">
        <v>2301.85</v>
      </c>
      <c r="I101" s="298">
        <v>2229.75</v>
      </c>
      <c r="J101" s="298">
        <v>2497.8500000000004</v>
      </c>
      <c r="K101" s="298">
        <v>2569.9499999999998</v>
      </c>
      <c r="L101" s="298">
        <v>2631.9000000000005</v>
      </c>
      <c r="M101" s="285">
        <v>2508</v>
      </c>
      <c r="N101" s="285">
        <v>2373.9499999999998</v>
      </c>
      <c r="O101" s="300">
        <v>203500</v>
      </c>
      <c r="P101" s="301">
        <v>-3.5545023696682464E-2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409.4</v>
      </c>
      <c r="F102" s="297">
        <v>414.4666666666667</v>
      </c>
      <c r="G102" s="298">
        <v>401.28333333333342</v>
      </c>
      <c r="H102" s="298">
        <v>393.16666666666674</v>
      </c>
      <c r="I102" s="298">
        <v>379.98333333333346</v>
      </c>
      <c r="J102" s="298">
        <v>422.58333333333337</v>
      </c>
      <c r="K102" s="298">
        <v>435.76666666666665</v>
      </c>
      <c r="L102" s="298">
        <v>443.88333333333333</v>
      </c>
      <c r="M102" s="285">
        <v>427.65</v>
      </c>
      <c r="N102" s="285">
        <v>406.35</v>
      </c>
      <c r="O102" s="300">
        <v>9226000</v>
      </c>
      <c r="P102" s="301">
        <v>1.7423908248786944E-2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1433.6</v>
      </c>
      <c r="F103" s="297">
        <v>1443.75</v>
      </c>
      <c r="G103" s="298">
        <v>1415.3</v>
      </c>
      <c r="H103" s="298">
        <v>1397</v>
      </c>
      <c r="I103" s="298">
        <v>1368.55</v>
      </c>
      <c r="J103" s="298">
        <v>1462.05</v>
      </c>
      <c r="K103" s="298">
        <v>1490.4999999999998</v>
      </c>
      <c r="L103" s="298">
        <v>1508.8</v>
      </c>
      <c r="M103" s="285">
        <v>1472.2</v>
      </c>
      <c r="N103" s="285">
        <v>1425.45</v>
      </c>
      <c r="O103" s="300">
        <v>12943825</v>
      </c>
      <c r="P103" s="301">
        <v>-2.7896532366023234E-2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4019.35</v>
      </c>
      <c r="F104" s="297">
        <v>4031.5</v>
      </c>
      <c r="G104" s="298">
        <v>3932.8500000000004</v>
      </c>
      <c r="H104" s="298">
        <v>3846.3500000000004</v>
      </c>
      <c r="I104" s="298">
        <v>3747.7000000000007</v>
      </c>
      <c r="J104" s="298">
        <v>4118</v>
      </c>
      <c r="K104" s="298">
        <v>4216.6499999999996</v>
      </c>
      <c r="L104" s="298">
        <v>4303.1499999999996</v>
      </c>
      <c r="M104" s="285">
        <v>4130.1499999999996</v>
      </c>
      <c r="N104" s="285">
        <v>3945</v>
      </c>
      <c r="O104" s="300">
        <v>229200</v>
      </c>
      <c r="P104" s="301">
        <v>-0.11981566820276497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2553</v>
      </c>
      <c r="F105" s="297">
        <v>2567.8166666666666</v>
      </c>
      <c r="G105" s="298">
        <v>2467.6833333333334</v>
      </c>
      <c r="H105" s="298">
        <v>2382.3666666666668</v>
      </c>
      <c r="I105" s="298">
        <v>2282.2333333333336</v>
      </c>
      <c r="J105" s="298">
        <v>2653.1333333333332</v>
      </c>
      <c r="K105" s="298">
        <v>2753.2666666666664</v>
      </c>
      <c r="L105" s="298">
        <v>2838.583333333333</v>
      </c>
      <c r="M105" s="285">
        <v>2667.95</v>
      </c>
      <c r="N105" s="285">
        <v>2482.5</v>
      </c>
      <c r="O105" s="300">
        <v>521000</v>
      </c>
      <c r="P105" s="301">
        <v>-0.1275954454119223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1000.4</v>
      </c>
      <c r="F106" s="297">
        <v>1006.25</v>
      </c>
      <c r="G106" s="298">
        <v>982.55</v>
      </c>
      <c r="H106" s="298">
        <v>964.69999999999993</v>
      </c>
      <c r="I106" s="298">
        <v>940.99999999999989</v>
      </c>
      <c r="J106" s="298">
        <v>1024.0999999999999</v>
      </c>
      <c r="K106" s="298">
        <v>1047.8000000000002</v>
      </c>
      <c r="L106" s="298">
        <v>1065.6500000000001</v>
      </c>
      <c r="M106" s="285">
        <v>1029.95</v>
      </c>
      <c r="N106" s="285">
        <v>988.4</v>
      </c>
      <c r="O106" s="300">
        <v>6665700</v>
      </c>
      <c r="P106" s="301">
        <v>0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848.2</v>
      </c>
      <c r="F107" s="297">
        <v>849.7166666666667</v>
      </c>
      <c r="G107" s="298">
        <v>835.43333333333339</v>
      </c>
      <c r="H107" s="298">
        <v>822.66666666666674</v>
      </c>
      <c r="I107" s="298">
        <v>808.38333333333344</v>
      </c>
      <c r="J107" s="298">
        <v>862.48333333333335</v>
      </c>
      <c r="K107" s="298">
        <v>876.76666666666665</v>
      </c>
      <c r="L107" s="298">
        <v>889.5333333333333</v>
      </c>
      <c r="M107" s="285">
        <v>864</v>
      </c>
      <c r="N107" s="285">
        <v>836.95</v>
      </c>
      <c r="O107" s="300">
        <v>7282800</v>
      </c>
      <c r="P107" s="301">
        <v>1.7331022530329288E-3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202.05</v>
      </c>
      <c r="F108" s="297">
        <v>203.30000000000004</v>
      </c>
      <c r="G108" s="298">
        <v>196.95000000000007</v>
      </c>
      <c r="H108" s="298">
        <v>191.85000000000002</v>
      </c>
      <c r="I108" s="298">
        <v>185.50000000000006</v>
      </c>
      <c r="J108" s="298">
        <v>208.40000000000009</v>
      </c>
      <c r="K108" s="298">
        <v>214.75000000000006</v>
      </c>
      <c r="L108" s="298">
        <v>219.85000000000011</v>
      </c>
      <c r="M108" s="285">
        <v>209.65</v>
      </c>
      <c r="N108" s="285">
        <v>198.2</v>
      </c>
      <c r="O108" s="300">
        <v>11604000</v>
      </c>
      <c r="P108" s="301">
        <v>-4.8540505083633979E-2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158.94999999999999</v>
      </c>
      <c r="F109" s="297">
        <v>159.63333333333335</v>
      </c>
      <c r="G109" s="298">
        <v>155.3666666666667</v>
      </c>
      <c r="H109" s="298">
        <v>151.78333333333336</v>
      </c>
      <c r="I109" s="298">
        <v>147.51666666666671</v>
      </c>
      <c r="J109" s="298">
        <v>163.2166666666667</v>
      </c>
      <c r="K109" s="298">
        <v>167.48333333333335</v>
      </c>
      <c r="L109" s="298">
        <v>171.06666666666669</v>
      </c>
      <c r="M109" s="285">
        <v>163.9</v>
      </c>
      <c r="N109" s="285">
        <v>156.05000000000001</v>
      </c>
      <c r="O109" s="300">
        <v>20562000</v>
      </c>
      <c r="P109" s="301">
        <v>-2.057730780222921E-2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387.35</v>
      </c>
      <c r="F110" s="297">
        <v>388.18333333333334</v>
      </c>
      <c r="G110" s="298">
        <v>383.41666666666669</v>
      </c>
      <c r="H110" s="298">
        <v>379.48333333333335</v>
      </c>
      <c r="I110" s="298">
        <v>374.7166666666667</v>
      </c>
      <c r="J110" s="298">
        <v>392.11666666666667</v>
      </c>
      <c r="K110" s="298">
        <v>396.88333333333333</v>
      </c>
      <c r="L110" s="298">
        <v>400.81666666666666</v>
      </c>
      <c r="M110" s="285">
        <v>392.95</v>
      </c>
      <c r="N110" s="285">
        <v>384.25</v>
      </c>
      <c r="O110" s="300">
        <v>8542000</v>
      </c>
      <c r="P110" s="301">
        <v>1.8766127140511376E-3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7119.15</v>
      </c>
      <c r="F111" s="297">
        <v>7146.5333333333328</v>
      </c>
      <c r="G111" s="298">
        <v>7038.8666666666659</v>
      </c>
      <c r="H111" s="298">
        <v>6958.583333333333</v>
      </c>
      <c r="I111" s="298">
        <v>6850.9166666666661</v>
      </c>
      <c r="J111" s="298">
        <v>7226.8166666666657</v>
      </c>
      <c r="K111" s="298">
        <v>7334.4833333333336</v>
      </c>
      <c r="L111" s="298">
        <v>7414.7666666666655</v>
      </c>
      <c r="M111" s="285">
        <v>7254.2</v>
      </c>
      <c r="N111" s="285">
        <v>7066.25</v>
      </c>
      <c r="O111" s="300">
        <v>2324200</v>
      </c>
      <c r="P111" s="301">
        <v>-4.5267827801511666E-2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526.1</v>
      </c>
      <c r="F112" s="297">
        <v>530.88333333333333</v>
      </c>
      <c r="G112" s="298">
        <v>516.81666666666661</v>
      </c>
      <c r="H112" s="298">
        <v>507.5333333333333</v>
      </c>
      <c r="I112" s="298">
        <v>493.46666666666658</v>
      </c>
      <c r="J112" s="298">
        <v>540.16666666666663</v>
      </c>
      <c r="K112" s="298">
        <v>554.23333333333346</v>
      </c>
      <c r="L112" s="298">
        <v>563.51666666666665</v>
      </c>
      <c r="M112" s="285">
        <v>544.95000000000005</v>
      </c>
      <c r="N112" s="285">
        <v>521.6</v>
      </c>
      <c r="O112" s="300">
        <v>14436250</v>
      </c>
      <c r="P112" s="301">
        <v>2.1312345242306331E-2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862.8</v>
      </c>
      <c r="F113" s="297">
        <v>869.31666666666661</v>
      </c>
      <c r="G113" s="298">
        <v>851.98333333333323</v>
      </c>
      <c r="H113" s="298">
        <v>841.16666666666663</v>
      </c>
      <c r="I113" s="298">
        <v>823.83333333333326</v>
      </c>
      <c r="J113" s="298">
        <v>880.13333333333321</v>
      </c>
      <c r="K113" s="298">
        <v>897.4666666666667</v>
      </c>
      <c r="L113" s="298">
        <v>908.28333333333319</v>
      </c>
      <c r="M113" s="285">
        <v>886.65</v>
      </c>
      <c r="N113" s="285">
        <v>858.5</v>
      </c>
      <c r="O113" s="300">
        <v>2308800</v>
      </c>
      <c r="P113" s="301">
        <v>-4.9250535331905779E-2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1117.5999999999999</v>
      </c>
      <c r="F114" s="297">
        <v>1135.8333333333333</v>
      </c>
      <c r="G114" s="298">
        <v>1090.0666666666666</v>
      </c>
      <c r="H114" s="298">
        <v>1062.5333333333333</v>
      </c>
      <c r="I114" s="298">
        <v>1016.7666666666667</v>
      </c>
      <c r="J114" s="298">
        <v>1163.3666666666666</v>
      </c>
      <c r="K114" s="298">
        <v>1209.1333333333334</v>
      </c>
      <c r="L114" s="298">
        <v>1236.6666666666665</v>
      </c>
      <c r="M114" s="285">
        <v>1181.5999999999999</v>
      </c>
      <c r="N114" s="285">
        <v>1108.3</v>
      </c>
      <c r="O114" s="300">
        <v>1200000</v>
      </c>
      <c r="P114" s="301">
        <v>-4.8525214081826834E-2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1973.65</v>
      </c>
      <c r="F115" s="297">
        <v>1982.6666666666667</v>
      </c>
      <c r="G115" s="298">
        <v>1933.0833333333335</v>
      </c>
      <c r="H115" s="298">
        <v>1892.5166666666667</v>
      </c>
      <c r="I115" s="298">
        <v>1842.9333333333334</v>
      </c>
      <c r="J115" s="298">
        <v>2023.2333333333336</v>
      </c>
      <c r="K115" s="298">
        <v>2072.8166666666671</v>
      </c>
      <c r="L115" s="298">
        <v>2113.3833333333337</v>
      </c>
      <c r="M115" s="285">
        <v>2032.25</v>
      </c>
      <c r="N115" s="285">
        <v>1942.1</v>
      </c>
      <c r="O115" s="300">
        <v>1602400</v>
      </c>
      <c r="P115" s="301">
        <v>-5.1160587399336807E-2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217.05</v>
      </c>
      <c r="F116" s="297">
        <v>218.31666666666669</v>
      </c>
      <c r="G116" s="298">
        <v>211.73333333333338</v>
      </c>
      <c r="H116" s="298">
        <v>206.41666666666669</v>
      </c>
      <c r="I116" s="298">
        <v>199.83333333333337</v>
      </c>
      <c r="J116" s="298">
        <v>223.63333333333338</v>
      </c>
      <c r="K116" s="298">
        <v>230.2166666666667</v>
      </c>
      <c r="L116" s="298">
        <v>235.53333333333339</v>
      </c>
      <c r="M116" s="285">
        <v>224.9</v>
      </c>
      <c r="N116" s="285">
        <v>213</v>
      </c>
      <c r="O116" s="300">
        <v>29148000</v>
      </c>
      <c r="P116" s="301">
        <v>-1.3503909026297086E-2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1640.15</v>
      </c>
      <c r="F117" s="297">
        <v>1659.8833333333332</v>
      </c>
      <c r="G117" s="298">
        <v>1591.7666666666664</v>
      </c>
      <c r="H117" s="298">
        <v>1543.3833333333332</v>
      </c>
      <c r="I117" s="298">
        <v>1475.2666666666664</v>
      </c>
      <c r="J117" s="298">
        <v>1708.2666666666664</v>
      </c>
      <c r="K117" s="298">
        <v>1776.3833333333332</v>
      </c>
      <c r="L117" s="298">
        <v>1824.7666666666664</v>
      </c>
      <c r="M117" s="285">
        <v>1728</v>
      </c>
      <c r="N117" s="285">
        <v>1611.5</v>
      </c>
      <c r="O117" s="300">
        <v>391300</v>
      </c>
      <c r="P117" s="301">
        <v>-4.5958795562599047E-2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83558.55</v>
      </c>
      <c r="F118" s="297">
        <v>84462.316666666666</v>
      </c>
      <c r="G118" s="298">
        <v>82424.633333333331</v>
      </c>
      <c r="H118" s="298">
        <v>81290.71666666666</v>
      </c>
      <c r="I118" s="298">
        <v>79253.033333333326</v>
      </c>
      <c r="J118" s="298">
        <v>85596.233333333337</v>
      </c>
      <c r="K118" s="298">
        <v>87633.916666666657</v>
      </c>
      <c r="L118" s="298">
        <v>88767.833333333343</v>
      </c>
      <c r="M118" s="285">
        <v>86500</v>
      </c>
      <c r="N118" s="285">
        <v>83328.399999999994</v>
      </c>
      <c r="O118" s="300">
        <v>50980</v>
      </c>
      <c r="P118" s="301">
        <v>1.1909487892020643E-2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1246</v>
      </c>
      <c r="F119" s="297">
        <v>1260.7833333333333</v>
      </c>
      <c r="G119" s="298">
        <v>1223.1166666666666</v>
      </c>
      <c r="H119" s="298">
        <v>1200.2333333333333</v>
      </c>
      <c r="I119" s="298">
        <v>1162.5666666666666</v>
      </c>
      <c r="J119" s="298">
        <v>1283.6666666666665</v>
      </c>
      <c r="K119" s="298">
        <v>1321.3333333333335</v>
      </c>
      <c r="L119" s="298">
        <v>1344.2166666666665</v>
      </c>
      <c r="M119" s="285">
        <v>1298.45</v>
      </c>
      <c r="N119" s="285">
        <v>1237.9000000000001</v>
      </c>
      <c r="O119" s="300">
        <v>3039750</v>
      </c>
      <c r="P119" s="301">
        <v>1.0471204188481676E-2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323.60000000000002</v>
      </c>
      <c r="F120" s="297">
        <v>327.7166666666667</v>
      </c>
      <c r="G120" s="298">
        <v>316.88333333333338</v>
      </c>
      <c r="H120" s="298">
        <v>310.16666666666669</v>
      </c>
      <c r="I120" s="298">
        <v>299.33333333333337</v>
      </c>
      <c r="J120" s="298">
        <v>334.43333333333339</v>
      </c>
      <c r="K120" s="298">
        <v>345.26666666666665</v>
      </c>
      <c r="L120" s="298">
        <v>351.98333333333341</v>
      </c>
      <c r="M120" s="285">
        <v>338.55</v>
      </c>
      <c r="N120" s="285">
        <v>321</v>
      </c>
      <c r="O120" s="300">
        <v>1475200</v>
      </c>
      <c r="P120" s="301">
        <v>-1.4957264957264958E-2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55.05</v>
      </c>
      <c r="F121" s="297">
        <v>54.93333333333333</v>
      </c>
      <c r="G121" s="298">
        <v>53.716666666666661</v>
      </c>
      <c r="H121" s="298">
        <v>52.383333333333333</v>
      </c>
      <c r="I121" s="298">
        <v>51.166666666666664</v>
      </c>
      <c r="J121" s="298">
        <v>56.266666666666659</v>
      </c>
      <c r="K121" s="298">
        <v>57.483333333333327</v>
      </c>
      <c r="L121" s="298">
        <v>58.816666666666656</v>
      </c>
      <c r="M121" s="285">
        <v>56.15</v>
      </c>
      <c r="N121" s="285">
        <v>53.6</v>
      </c>
      <c r="O121" s="300">
        <v>72811000</v>
      </c>
      <c r="P121" s="301">
        <v>-6.0338825713622648E-3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4490.25</v>
      </c>
      <c r="F122" s="297">
        <v>4570.333333333333</v>
      </c>
      <c r="G122" s="298">
        <v>4338.9166666666661</v>
      </c>
      <c r="H122" s="298">
        <v>4187.583333333333</v>
      </c>
      <c r="I122" s="298">
        <v>3956.1666666666661</v>
      </c>
      <c r="J122" s="298">
        <v>4721.6666666666661</v>
      </c>
      <c r="K122" s="298">
        <v>4953.0833333333321</v>
      </c>
      <c r="L122" s="298">
        <v>5104.4166666666661</v>
      </c>
      <c r="M122" s="285">
        <v>4801.75</v>
      </c>
      <c r="N122" s="285">
        <v>4419</v>
      </c>
      <c r="O122" s="300">
        <v>911000</v>
      </c>
      <c r="P122" s="301">
        <v>6.3320688648964105E-2</v>
      </c>
    </row>
    <row r="123" spans="1:16" ht="15">
      <c r="A123" s="263">
        <v>113</v>
      </c>
      <c r="B123" s="362" t="s">
        <v>855</v>
      </c>
      <c r="C123" s="468" t="s">
        <v>450</v>
      </c>
      <c r="D123" s="469">
        <v>44280</v>
      </c>
      <c r="E123" s="297">
        <v>2493.9</v>
      </c>
      <c r="F123" s="297">
        <v>2534.0833333333335</v>
      </c>
      <c r="G123" s="298">
        <v>2416.7666666666669</v>
      </c>
      <c r="H123" s="298">
        <v>2339.6333333333332</v>
      </c>
      <c r="I123" s="298">
        <v>2222.3166666666666</v>
      </c>
      <c r="J123" s="298">
        <v>2611.2166666666672</v>
      </c>
      <c r="K123" s="298">
        <v>2728.5333333333338</v>
      </c>
      <c r="L123" s="298">
        <v>2805.6666666666674</v>
      </c>
      <c r="M123" s="285">
        <v>2651.4</v>
      </c>
      <c r="N123" s="285">
        <v>2456.9499999999998</v>
      </c>
      <c r="O123" s="300">
        <v>164475</v>
      </c>
      <c r="P123" s="301">
        <v>-6.6411238825031929E-2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16266.55</v>
      </c>
      <c r="F124" s="297">
        <v>16402.149999999998</v>
      </c>
      <c r="G124" s="298">
        <v>16114.449999999997</v>
      </c>
      <c r="H124" s="298">
        <v>15962.349999999999</v>
      </c>
      <c r="I124" s="298">
        <v>15674.649999999998</v>
      </c>
      <c r="J124" s="298">
        <v>16554.249999999996</v>
      </c>
      <c r="K124" s="298">
        <v>16841.95</v>
      </c>
      <c r="L124" s="298">
        <v>16994.049999999996</v>
      </c>
      <c r="M124" s="285">
        <v>16689.849999999999</v>
      </c>
      <c r="N124" s="285">
        <v>16250.05</v>
      </c>
      <c r="O124" s="300">
        <v>324050</v>
      </c>
      <c r="P124" s="301">
        <v>2.0147961592948214E-2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132.80000000000001</v>
      </c>
      <c r="F125" s="297">
        <v>133.28333333333333</v>
      </c>
      <c r="G125" s="298">
        <v>130.16666666666666</v>
      </c>
      <c r="H125" s="298">
        <v>127.53333333333333</v>
      </c>
      <c r="I125" s="298">
        <v>124.41666666666666</v>
      </c>
      <c r="J125" s="298">
        <v>135.91666666666666</v>
      </c>
      <c r="K125" s="298">
        <v>139.03333333333333</v>
      </c>
      <c r="L125" s="298">
        <v>141.66666666666666</v>
      </c>
      <c r="M125" s="285">
        <v>136.4</v>
      </c>
      <c r="N125" s="285">
        <v>130.65</v>
      </c>
      <c r="O125" s="300">
        <v>41540000</v>
      </c>
      <c r="P125" s="301">
        <v>-3.7117564839260757E-2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104.15</v>
      </c>
      <c r="F126" s="297">
        <v>105.38333333333334</v>
      </c>
      <c r="G126" s="298">
        <v>102.31666666666668</v>
      </c>
      <c r="H126" s="298">
        <v>100.48333333333333</v>
      </c>
      <c r="I126" s="298">
        <v>97.416666666666671</v>
      </c>
      <c r="J126" s="298">
        <v>107.21666666666668</v>
      </c>
      <c r="K126" s="298">
        <v>110.28333333333335</v>
      </c>
      <c r="L126" s="298">
        <v>112.11666666666669</v>
      </c>
      <c r="M126" s="285">
        <v>108.45</v>
      </c>
      <c r="N126" s="285">
        <v>103.55</v>
      </c>
      <c r="O126" s="300">
        <v>81498600</v>
      </c>
      <c r="P126" s="301">
        <v>-1.7522160379303237E-2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110.2</v>
      </c>
      <c r="F127" s="297">
        <v>110.10000000000001</v>
      </c>
      <c r="G127" s="298">
        <v>108.00000000000001</v>
      </c>
      <c r="H127" s="298">
        <v>105.80000000000001</v>
      </c>
      <c r="I127" s="298">
        <v>103.70000000000002</v>
      </c>
      <c r="J127" s="298">
        <v>112.30000000000001</v>
      </c>
      <c r="K127" s="298">
        <v>114.4</v>
      </c>
      <c r="L127" s="298">
        <v>116.60000000000001</v>
      </c>
      <c r="M127" s="285">
        <v>112.2</v>
      </c>
      <c r="N127" s="285">
        <v>107.9</v>
      </c>
      <c r="O127" s="300">
        <v>41048700</v>
      </c>
      <c r="P127" s="301">
        <v>-2.3805163889397546E-2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28305.3</v>
      </c>
      <c r="F128" s="297">
        <v>28592.866666666665</v>
      </c>
      <c r="G128" s="298">
        <v>27811.383333333331</v>
      </c>
      <c r="H128" s="298">
        <v>27317.466666666667</v>
      </c>
      <c r="I128" s="298">
        <v>26535.983333333334</v>
      </c>
      <c r="J128" s="298">
        <v>29086.783333333329</v>
      </c>
      <c r="K128" s="298">
        <v>29868.266666666659</v>
      </c>
      <c r="L128" s="298">
        <v>30362.183333333327</v>
      </c>
      <c r="M128" s="285">
        <v>29374.35</v>
      </c>
      <c r="N128" s="285">
        <v>28098.95</v>
      </c>
      <c r="O128" s="300">
        <v>57930</v>
      </c>
      <c r="P128" s="301">
        <v>-4.3111992071357783E-2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1842.5</v>
      </c>
      <c r="F129" s="297">
        <v>1847.2</v>
      </c>
      <c r="G129" s="298">
        <v>1806.4</v>
      </c>
      <c r="H129" s="298">
        <v>1770.3</v>
      </c>
      <c r="I129" s="298">
        <v>1729.5</v>
      </c>
      <c r="J129" s="298">
        <v>1883.3000000000002</v>
      </c>
      <c r="K129" s="298">
        <v>1924.1</v>
      </c>
      <c r="L129" s="298">
        <v>1960.2000000000003</v>
      </c>
      <c r="M129" s="285">
        <v>1888</v>
      </c>
      <c r="N129" s="285">
        <v>1811.1</v>
      </c>
      <c r="O129" s="300">
        <v>3095950</v>
      </c>
      <c r="P129" s="301">
        <v>-1.4703308244354981E-2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226.45</v>
      </c>
      <c r="F130" s="297">
        <v>227.13333333333335</v>
      </c>
      <c r="G130" s="298">
        <v>222.6166666666667</v>
      </c>
      <c r="H130" s="298">
        <v>218.78333333333336</v>
      </c>
      <c r="I130" s="298">
        <v>214.26666666666671</v>
      </c>
      <c r="J130" s="298">
        <v>230.9666666666667</v>
      </c>
      <c r="K130" s="298">
        <v>235.48333333333335</v>
      </c>
      <c r="L130" s="298">
        <v>239.31666666666669</v>
      </c>
      <c r="M130" s="285">
        <v>231.65</v>
      </c>
      <c r="N130" s="285">
        <v>223.3</v>
      </c>
      <c r="O130" s="300">
        <v>19482000</v>
      </c>
      <c r="P130" s="301">
        <v>8.3850931677018625E-3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132.35</v>
      </c>
      <c r="F131" s="297">
        <v>133.96666666666667</v>
      </c>
      <c r="G131" s="298">
        <v>128.98333333333335</v>
      </c>
      <c r="H131" s="298">
        <v>125.61666666666667</v>
      </c>
      <c r="I131" s="298">
        <v>120.63333333333335</v>
      </c>
      <c r="J131" s="298">
        <v>137.33333333333334</v>
      </c>
      <c r="K131" s="298">
        <v>142.31666666666663</v>
      </c>
      <c r="L131" s="298">
        <v>145.68333333333334</v>
      </c>
      <c r="M131" s="285">
        <v>138.94999999999999</v>
      </c>
      <c r="N131" s="285">
        <v>130.6</v>
      </c>
      <c r="O131" s="300">
        <v>33926400</v>
      </c>
      <c r="P131" s="301">
        <v>5.3117782909930716E-2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4441</v>
      </c>
      <c r="F132" s="297">
        <v>4467.1500000000005</v>
      </c>
      <c r="G132" s="298">
        <v>4398.8500000000013</v>
      </c>
      <c r="H132" s="298">
        <v>4356.7000000000007</v>
      </c>
      <c r="I132" s="298">
        <v>4288.4000000000015</v>
      </c>
      <c r="J132" s="298">
        <v>4509.3000000000011</v>
      </c>
      <c r="K132" s="298">
        <v>4577.6000000000004</v>
      </c>
      <c r="L132" s="298">
        <v>4619.7500000000009</v>
      </c>
      <c r="M132" s="285">
        <v>4535.45</v>
      </c>
      <c r="N132" s="285">
        <v>4425</v>
      </c>
      <c r="O132" s="300">
        <v>43500</v>
      </c>
      <c r="P132" s="301">
        <v>6.4220183486238536E-2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1714.8</v>
      </c>
      <c r="F133" s="297">
        <v>1719.5</v>
      </c>
      <c r="G133" s="298">
        <v>1697</v>
      </c>
      <c r="H133" s="298">
        <v>1679.2</v>
      </c>
      <c r="I133" s="298">
        <v>1656.7</v>
      </c>
      <c r="J133" s="298">
        <v>1737.3</v>
      </c>
      <c r="K133" s="298">
        <v>1759.8</v>
      </c>
      <c r="L133" s="298">
        <v>1777.6</v>
      </c>
      <c r="M133" s="285">
        <v>1742</v>
      </c>
      <c r="N133" s="285">
        <v>1701.7</v>
      </c>
      <c r="O133" s="300">
        <v>1933000</v>
      </c>
      <c r="P133" s="301">
        <v>-2.546004537433829E-2</v>
      </c>
    </row>
    <row r="134" spans="1:16" ht="15">
      <c r="A134" s="263">
        <v>124</v>
      </c>
      <c r="B134" s="362" t="s">
        <v>855</v>
      </c>
      <c r="C134" s="468" t="s">
        <v>267</v>
      </c>
      <c r="D134" s="469">
        <v>44280</v>
      </c>
      <c r="E134" s="297">
        <v>2175.3000000000002</v>
      </c>
      <c r="F134" s="297">
        <v>2196.1666666666665</v>
      </c>
      <c r="G134" s="298">
        <v>2122.333333333333</v>
      </c>
      <c r="H134" s="298">
        <v>2069.3666666666663</v>
      </c>
      <c r="I134" s="298">
        <v>1995.5333333333328</v>
      </c>
      <c r="J134" s="298">
        <v>2249.1333333333332</v>
      </c>
      <c r="K134" s="298">
        <v>2322.9666666666662</v>
      </c>
      <c r="L134" s="298">
        <v>2375.9333333333334</v>
      </c>
      <c r="M134" s="285">
        <v>2270</v>
      </c>
      <c r="N134" s="285">
        <v>2143.1999999999998</v>
      </c>
      <c r="O134" s="300">
        <v>315000</v>
      </c>
      <c r="P134" s="301">
        <v>2.6058631921824105E-2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37.85</v>
      </c>
      <c r="F135" s="297">
        <v>37.766666666666666</v>
      </c>
      <c r="G135" s="298">
        <v>36.633333333333333</v>
      </c>
      <c r="H135" s="298">
        <v>35.416666666666664</v>
      </c>
      <c r="I135" s="298">
        <v>34.283333333333331</v>
      </c>
      <c r="J135" s="298">
        <v>38.983333333333334</v>
      </c>
      <c r="K135" s="298">
        <v>40.11666666666666</v>
      </c>
      <c r="L135" s="298">
        <v>41.333333333333336</v>
      </c>
      <c r="M135" s="285">
        <v>38.9</v>
      </c>
      <c r="N135" s="285">
        <v>36.549999999999997</v>
      </c>
      <c r="O135" s="300">
        <v>231920000</v>
      </c>
      <c r="P135" s="301">
        <v>-2.1401566297596545E-2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221.3</v>
      </c>
      <c r="F136" s="297">
        <v>222.01666666666668</v>
      </c>
      <c r="G136" s="298">
        <v>219.88333333333335</v>
      </c>
      <c r="H136" s="298">
        <v>218.46666666666667</v>
      </c>
      <c r="I136" s="298">
        <v>216.33333333333334</v>
      </c>
      <c r="J136" s="298">
        <v>223.43333333333337</v>
      </c>
      <c r="K136" s="298">
        <v>225.56666666666669</v>
      </c>
      <c r="L136" s="298">
        <v>226.98333333333338</v>
      </c>
      <c r="M136" s="285">
        <v>224.15</v>
      </c>
      <c r="N136" s="285">
        <v>220.6</v>
      </c>
      <c r="O136" s="300">
        <v>12792000</v>
      </c>
      <c r="P136" s="301">
        <v>-3.5003017501508749E-2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1397.45</v>
      </c>
      <c r="F137" s="297">
        <v>1402.6166666666668</v>
      </c>
      <c r="G137" s="298">
        <v>1375.9333333333336</v>
      </c>
      <c r="H137" s="298">
        <v>1354.4166666666667</v>
      </c>
      <c r="I137" s="298">
        <v>1327.7333333333336</v>
      </c>
      <c r="J137" s="298">
        <v>1424.1333333333337</v>
      </c>
      <c r="K137" s="298">
        <v>1450.8166666666671</v>
      </c>
      <c r="L137" s="298">
        <v>1472.3333333333337</v>
      </c>
      <c r="M137" s="285">
        <v>1429.3</v>
      </c>
      <c r="N137" s="285">
        <v>1381.1</v>
      </c>
      <c r="O137" s="300">
        <v>1493283</v>
      </c>
      <c r="P137" s="301">
        <v>-3.115922894111434E-2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946.5</v>
      </c>
      <c r="F138" s="297">
        <v>953.75</v>
      </c>
      <c r="G138" s="298">
        <v>929.5</v>
      </c>
      <c r="H138" s="298">
        <v>912.5</v>
      </c>
      <c r="I138" s="298">
        <v>888.25</v>
      </c>
      <c r="J138" s="298">
        <v>970.75</v>
      </c>
      <c r="K138" s="298">
        <v>995</v>
      </c>
      <c r="L138" s="298">
        <v>1012</v>
      </c>
      <c r="M138" s="285">
        <v>978</v>
      </c>
      <c r="N138" s="285">
        <v>936.75</v>
      </c>
      <c r="O138" s="300">
        <v>1904850</v>
      </c>
      <c r="P138" s="301">
        <v>8.5230024213075059E-2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223.75</v>
      </c>
      <c r="F139" s="297">
        <v>223.66666666666666</v>
      </c>
      <c r="G139" s="298">
        <v>217.38333333333333</v>
      </c>
      <c r="H139" s="298">
        <v>211.01666666666668</v>
      </c>
      <c r="I139" s="298">
        <v>204.73333333333335</v>
      </c>
      <c r="J139" s="298">
        <v>230.0333333333333</v>
      </c>
      <c r="K139" s="298">
        <v>236.31666666666666</v>
      </c>
      <c r="L139" s="298">
        <v>242.68333333333328</v>
      </c>
      <c r="M139" s="285">
        <v>229.95</v>
      </c>
      <c r="N139" s="285">
        <v>217.3</v>
      </c>
      <c r="O139" s="300">
        <v>20735000</v>
      </c>
      <c r="P139" s="301">
        <v>-1.6776677667766776E-2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141.94999999999999</v>
      </c>
      <c r="F140" s="297">
        <v>143.81666666666669</v>
      </c>
      <c r="G140" s="298">
        <v>138.73333333333338</v>
      </c>
      <c r="H140" s="298">
        <v>135.51666666666668</v>
      </c>
      <c r="I140" s="298">
        <v>130.43333333333337</v>
      </c>
      <c r="J140" s="298">
        <v>147.03333333333339</v>
      </c>
      <c r="K140" s="298">
        <v>152.1166666666667</v>
      </c>
      <c r="L140" s="298">
        <v>155.3333333333334</v>
      </c>
      <c r="M140" s="285">
        <v>148.9</v>
      </c>
      <c r="N140" s="285">
        <v>140.6</v>
      </c>
      <c r="O140" s="300">
        <v>17508000</v>
      </c>
      <c r="P140" s="301">
        <v>-5.6274256144890039E-2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2017.15</v>
      </c>
      <c r="F141" s="297">
        <v>2039.1333333333332</v>
      </c>
      <c r="G141" s="298">
        <v>1986.6166666666663</v>
      </c>
      <c r="H141" s="298">
        <v>1956.083333333333</v>
      </c>
      <c r="I141" s="298">
        <v>1903.5666666666662</v>
      </c>
      <c r="J141" s="298">
        <v>2069.6666666666665</v>
      </c>
      <c r="K141" s="298">
        <v>2122.1833333333329</v>
      </c>
      <c r="L141" s="298">
        <v>2152.7166666666667</v>
      </c>
      <c r="M141" s="285">
        <v>2091.65</v>
      </c>
      <c r="N141" s="285">
        <v>2008.6</v>
      </c>
      <c r="O141" s="300">
        <v>27055500</v>
      </c>
      <c r="P141" s="301">
        <v>1.7372666253031757E-2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71</v>
      </c>
      <c r="F142" s="297">
        <v>72.266666666666666</v>
      </c>
      <c r="G142" s="298">
        <v>68.383333333333326</v>
      </c>
      <c r="H142" s="298">
        <v>65.766666666666666</v>
      </c>
      <c r="I142" s="298">
        <v>61.883333333333326</v>
      </c>
      <c r="J142" s="298">
        <v>74.883333333333326</v>
      </c>
      <c r="K142" s="298">
        <v>78.76666666666668</v>
      </c>
      <c r="L142" s="298">
        <v>81.383333333333326</v>
      </c>
      <c r="M142" s="285">
        <v>76.150000000000006</v>
      </c>
      <c r="N142" s="285">
        <v>69.650000000000006</v>
      </c>
      <c r="O142" s="300">
        <v>134425000</v>
      </c>
      <c r="P142" s="301">
        <v>7.9783444935175949E-3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893.9</v>
      </c>
      <c r="F143" s="297">
        <v>892.56666666666661</v>
      </c>
      <c r="G143" s="298">
        <v>885.63333333333321</v>
      </c>
      <c r="H143" s="298">
        <v>877.36666666666656</v>
      </c>
      <c r="I143" s="298">
        <v>870.43333333333317</v>
      </c>
      <c r="J143" s="298">
        <v>900.83333333333326</v>
      </c>
      <c r="K143" s="298">
        <v>907.76666666666665</v>
      </c>
      <c r="L143" s="298">
        <v>916.0333333333333</v>
      </c>
      <c r="M143" s="285">
        <v>899.5</v>
      </c>
      <c r="N143" s="285">
        <v>884.3</v>
      </c>
      <c r="O143" s="300">
        <v>7164750</v>
      </c>
      <c r="P143" s="301">
        <v>-8.9062648993992563E-2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367.45</v>
      </c>
      <c r="F144" s="297">
        <v>368.23333333333335</v>
      </c>
      <c r="G144" s="298">
        <v>360.51666666666671</v>
      </c>
      <c r="H144" s="298">
        <v>353.58333333333337</v>
      </c>
      <c r="I144" s="298">
        <v>345.86666666666673</v>
      </c>
      <c r="J144" s="298">
        <v>375.16666666666669</v>
      </c>
      <c r="K144" s="298">
        <v>382.88333333333338</v>
      </c>
      <c r="L144" s="298">
        <v>389.81666666666666</v>
      </c>
      <c r="M144" s="285">
        <v>375.95</v>
      </c>
      <c r="N144" s="285">
        <v>361.3</v>
      </c>
      <c r="O144" s="300">
        <v>86559000</v>
      </c>
      <c r="P144" s="301">
        <v>-3.9769701810436632E-2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26697.75</v>
      </c>
      <c r="F145" s="297">
        <v>26864.25</v>
      </c>
      <c r="G145" s="298">
        <v>26407.200000000001</v>
      </c>
      <c r="H145" s="298">
        <v>26116.65</v>
      </c>
      <c r="I145" s="298">
        <v>25659.600000000002</v>
      </c>
      <c r="J145" s="298">
        <v>27154.799999999999</v>
      </c>
      <c r="K145" s="298">
        <v>27611.850000000002</v>
      </c>
      <c r="L145" s="298">
        <v>27902.399999999998</v>
      </c>
      <c r="M145" s="285">
        <v>27321.3</v>
      </c>
      <c r="N145" s="285">
        <v>26573.7</v>
      </c>
      <c r="O145" s="300">
        <v>128300</v>
      </c>
      <c r="P145" s="301">
        <v>-1.4214368036880523E-2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1799.1</v>
      </c>
      <c r="F146" s="297">
        <v>1811.7166666666665</v>
      </c>
      <c r="G146" s="298">
        <v>1774.383333333333</v>
      </c>
      <c r="H146" s="298">
        <v>1749.6666666666665</v>
      </c>
      <c r="I146" s="298">
        <v>1712.333333333333</v>
      </c>
      <c r="J146" s="298">
        <v>1836.4333333333329</v>
      </c>
      <c r="K146" s="298">
        <v>1873.7666666666664</v>
      </c>
      <c r="L146" s="298">
        <v>1898.4833333333329</v>
      </c>
      <c r="M146" s="285">
        <v>1849.05</v>
      </c>
      <c r="N146" s="285">
        <v>1787</v>
      </c>
      <c r="O146" s="300">
        <v>727100</v>
      </c>
      <c r="P146" s="301">
        <v>5.844675740592474E-2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5299.75</v>
      </c>
      <c r="F147" s="297">
        <v>5352.166666666667</v>
      </c>
      <c r="G147" s="298">
        <v>5215.0333333333338</v>
      </c>
      <c r="H147" s="298">
        <v>5130.3166666666666</v>
      </c>
      <c r="I147" s="298">
        <v>4993.1833333333334</v>
      </c>
      <c r="J147" s="298">
        <v>5436.8833333333341</v>
      </c>
      <c r="K147" s="298">
        <v>5574.0166666666673</v>
      </c>
      <c r="L147" s="298">
        <v>5658.7333333333345</v>
      </c>
      <c r="M147" s="285">
        <v>5489.3</v>
      </c>
      <c r="N147" s="285">
        <v>5267.45</v>
      </c>
      <c r="O147" s="300">
        <v>317000</v>
      </c>
      <c r="P147" s="301">
        <v>7.4576271186440682E-2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1327.8</v>
      </c>
      <c r="F148" s="297">
        <v>1333.25</v>
      </c>
      <c r="G148" s="298">
        <v>1297.2</v>
      </c>
      <c r="H148" s="298">
        <v>1266.6000000000001</v>
      </c>
      <c r="I148" s="298">
        <v>1230.5500000000002</v>
      </c>
      <c r="J148" s="298">
        <v>1363.85</v>
      </c>
      <c r="K148" s="298">
        <v>1399.9</v>
      </c>
      <c r="L148" s="298">
        <v>1430.4999999999998</v>
      </c>
      <c r="M148" s="285">
        <v>1369.3</v>
      </c>
      <c r="N148" s="285">
        <v>1302.6500000000001</v>
      </c>
      <c r="O148" s="300">
        <v>3966400</v>
      </c>
      <c r="P148" s="301">
        <v>-3.8215324927255094E-2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576.70000000000005</v>
      </c>
      <c r="F149" s="297">
        <v>581.15</v>
      </c>
      <c r="G149" s="298">
        <v>569.65</v>
      </c>
      <c r="H149" s="298">
        <v>562.6</v>
      </c>
      <c r="I149" s="298">
        <v>551.1</v>
      </c>
      <c r="J149" s="298">
        <v>588.19999999999993</v>
      </c>
      <c r="K149" s="298">
        <v>599.69999999999993</v>
      </c>
      <c r="L149" s="298">
        <v>606.74999999999989</v>
      </c>
      <c r="M149" s="285">
        <v>592.65</v>
      </c>
      <c r="N149" s="285">
        <v>574.1</v>
      </c>
      <c r="O149" s="300">
        <v>42984200</v>
      </c>
      <c r="P149" s="301">
        <v>6.0619961989645454E-3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465.7</v>
      </c>
      <c r="F150" s="297">
        <v>467.55</v>
      </c>
      <c r="G150" s="298">
        <v>460.15000000000003</v>
      </c>
      <c r="H150" s="298">
        <v>454.6</v>
      </c>
      <c r="I150" s="298">
        <v>447.20000000000005</v>
      </c>
      <c r="J150" s="298">
        <v>473.1</v>
      </c>
      <c r="K150" s="298">
        <v>480.5</v>
      </c>
      <c r="L150" s="298">
        <v>486.05</v>
      </c>
      <c r="M150" s="285">
        <v>474.95</v>
      </c>
      <c r="N150" s="285">
        <v>462</v>
      </c>
      <c r="O150" s="300">
        <v>11650500</v>
      </c>
      <c r="P150" s="301">
        <v>-1.5838824125696909E-2</v>
      </c>
    </row>
    <row r="151" spans="1:16" ht="15">
      <c r="A151" s="263">
        <v>141</v>
      </c>
      <c r="B151" s="362" t="s">
        <v>855</v>
      </c>
      <c r="C151" s="468" t="s">
        <v>177</v>
      </c>
      <c r="D151" s="469">
        <v>44280</v>
      </c>
      <c r="E151" s="297">
        <v>718.1</v>
      </c>
      <c r="F151" s="297">
        <v>726.88333333333333</v>
      </c>
      <c r="G151" s="298">
        <v>699.2166666666667</v>
      </c>
      <c r="H151" s="298">
        <v>680.33333333333337</v>
      </c>
      <c r="I151" s="298">
        <v>652.66666666666674</v>
      </c>
      <c r="J151" s="298">
        <v>745.76666666666665</v>
      </c>
      <c r="K151" s="298">
        <v>773.43333333333339</v>
      </c>
      <c r="L151" s="298">
        <v>792.31666666666661</v>
      </c>
      <c r="M151" s="285">
        <v>754.55</v>
      </c>
      <c r="N151" s="285">
        <v>708</v>
      </c>
      <c r="O151" s="300">
        <v>10096000</v>
      </c>
      <c r="P151" s="301">
        <v>1.8563357546408393E-2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595.35</v>
      </c>
      <c r="F152" s="297">
        <v>597.43333333333339</v>
      </c>
      <c r="G152" s="298">
        <v>586.16666666666674</v>
      </c>
      <c r="H152" s="298">
        <v>576.98333333333335</v>
      </c>
      <c r="I152" s="298">
        <v>565.7166666666667</v>
      </c>
      <c r="J152" s="298">
        <v>606.61666666666679</v>
      </c>
      <c r="K152" s="298">
        <v>617.88333333333344</v>
      </c>
      <c r="L152" s="298">
        <v>627.06666666666683</v>
      </c>
      <c r="M152" s="285">
        <v>608.70000000000005</v>
      </c>
      <c r="N152" s="285">
        <v>588.25</v>
      </c>
      <c r="O152" s="300">
        <v>12789900</v>
      </c>
      <c r="P152" s="301">
        <v>8.4512993872807945E-4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307.89999999999998</v>
      </c>
      <c r="F153" s="297">
        <v>308.5333333333333</v>
      </c>
      <c r="G153" s="298">
        <v>299.36666666666662</v>
      </c>
      <c r="H153" s="298">
        <v>290.83333333333331</v>
      </c>
      <c r="I153" s="298">
        <v>281.66666666666663</v>
      </c>
      <c r="J153" s="298">
        <v>317.06666666666661</v>
      </c>
      <c r="K153" s="298">
        <v>326.23333333333335</v>
      </c>
      <c r="L153" s="298">
        <v>334.76666666666659</v>
      </c>
      <c r="M153" s="285">
        <v>317.7</v>
      </c>
      <c r="N153" s="285">
        <v>300</v>
      </c>
      <c r="O153" s="300">
        <v>94625700</v>
      </c>
      <c r="P153" s="301">
        <v>-7.1766042700795408E-3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100.9</v>
      </c>
      <c r="F154" s="297">
        <v>101.33333333333333</v>
      </c>
      <c r="G154" s="298">
        <v>95.916666666666657</v>
      </c>
      <c r="H154" s="298">
        <v>90.933333333333323</v>
      </c>
      <c r="I154" s="298">
        <v>85.516666666666652</v>
      </c>
      <c r="J154" s="298">
        <v>106.31666666666666</v>
      </c>
      <c r="K154" s="298">
        <v>111.73333333333332</v>
      </c>
      <c r="L154" s="298">
        <v>116.71666666666667</v>
      </c>
      <c r="M154" s="285">
        <v>106.75</v>
      </c>
      <c r="N154" s="285">
        <v>96.35</v>
      </c>
      <c r="O154" s="300">
        <v>146461500</v>
      </c>
      <c r="P154" s="301">
        <v>-1.1120226050496763E-2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708.2</v>
      </c>
      <c r="F155" s="297">
        <v>711.5333333333333</v>
      </c>
      <c r="G155" s="298">
        <v>697.06666666666661</v>
      </c>
      <c r="H155" s="298">
        <v>685.93333333333328</v>
      </c>
      <c r="I155" s="298">
        <v>671.46666666666658</v>
      </c>
      <c r="J155" s="298">
        <v>722.66666666666663</v>
      </c>
      <c r="K155" s="298">
        <v>737.13333333333333</v>
      </c>
      <c r="L155" s="298">
        <v>748.26666666666665</v>
      </c>
      <c r="M155" s="285">
        <v>726</v>
      </c>
      <c r="N155" s="285">
        <v>700.4</v>
      </c>
      <c r="O155" s="300">
        <v>40655500</v>
      </c>
      <c r="P155" s="301">
        <v>-7.0995599103213488E-3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3041.5</v>
      </c>
      <c r="F156" s="297">
        <v>3062.6666666666665</v>
      </c>
      <c r="G156" s="298">
        <v>2970.333333333333</v>
      </c>
      <c r="H156" s="298">
        <v>2899.1666666666665</v>
      </c>
      <c r="I156" s="298">
        <v>2806.833333333333</v>
      </c>
      <c r="J156" s="298">
        <v>3133.833333333333</v>
      </c>
      <c r="K156" s="298">
        <v>3226.1666666666661</v>
      </c>
      <c r="L156" s="298">
        <v>3297.333333333333</v>
      </c>
      <c r="M156" s="285">
        <v>3155</v>
      </c>
      <c r="N156" s="285">
        <v>2991.5</v>
      </c>
      <c r="O156" s="300">
        <v>7209900</v>
      </c>
      <c r="P156" s="301">
        <v>-6.435412286848867E-2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998.2</v>
      </c>
      <c r="F157" s="297">
        <v>1005.6666666666666</v>
      </c>
      <c r="G157" s="298">
        <v>973.5333333333333</v>
      </c>
      <c r="H157" s="298">
        <v>948.86666666666667</v>
      </c>
      <c r="I157" s="298">
        <v>916.73333333333335</v>
      </c>
      <c r="J157" s="298">
        <v>1030.3333333333333</v>
      </c>
      <c r="K157" s="298">
        <v>1062.4666666666667</v>
      </c>
      <c r="L157" s="298">
        <v>1087.1333333333332</v>
      </c>
      <c r="M157" s="285">
        <v>1037.8</v>
      </c>
      <c r="N157" s="285">
        <v>981</v>
      </c>
      <c r="O157" s="300">
        <v>11859600</v>
      </c>
      <c r="P157" s="301">
        <v>-2.7933510376708961E-2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1474.35</v>
      </c>
      <c r="F158" s="297">
        <v>1480.3333333333333</v>
      </c>
      <c r="G158" s="298">
        <v>1463.0666666666666</v>
      </c>
      <c r="H158" s="298">
        <v>1451.7833333333333</v>
      </c>
      <c r="I158" s="298">
        <v>1434.5166666666667</v>
      </c>
      <c r="J158" s="298">
        <v>1491.6166666666666</v>
      </c>
      <c r="K158" s="298">
        <v>1508.8833333333334</v>
      </c>
      <c r="L158" s="298">
        <v>1520.1666666666665</v>
      </c>
      <c r="M158" s="285">
        <v>1497.6</v>
      </c>
      <c r="N158" s="285">
        <v>1469.05</v>
      </c>
      <c r="O158" s="300">
        <v>5799000</v>
      </c>
      <c r="P158" s="301">
        <v>-1.1253196930946292E-2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2369.0500000000002</v>
      </c>
      <c r="F159" s="297">
        <v>2389.7166666666667</v>
      </c>
      <c r="G159" s="298">
        <v>2338.4833333333336</v>
      </c>
      <c r="H159" s="298">
        <v>2307.916666666667</v>
      </c>
      <c r="I159" s="298">
        <v>2256.6833333333338</v>
      </c>
      <c r="J159" s="298">
        <v>2420.2833333333333</v>
      </c>
      <c r="K159" s="298">
        <v>2471.516666666666</v>
      </c>
      <c r="L159" s="298">
        <v>2502.083333333333</v>
      </c>
      <c r="M159" s="285">
        <v>2440.9499999999998</v>
      </c>
      <c r="N159" s="285">
        <v>2359.15</v>
      </c>
      <c r="O159" s="300">
        <v>1011000</v>
      </c>
      <c r="P159" s="301">
        <v>-2.0111461109764962E-2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417.4</v>
      </c>
      <c r="F160" s="297">
        <v>417.23333333333335</v>
      </c>
      <c r="G160" s="298">
        <v>411.9666666666667</v>
      </c>
      <c r="H160" s="298">
        <v>406.53333333333336</v>
      </c>
      <c r="I160" s="298">
        <v>401.26666666666671</v>
      </c>
      <c r="J160" s="298">
        <v>422.66666666666669</v>
      </c>
      <c r="K160" s="298">
        <v>427.93333333333334</v>
      </c>
      <c r="L160" s="298">
        <v>433.36666666666667</v>
      </c>
      <c r="M160" s="285">
        <v>422.5</v>
      </c>
      <c r="N160" s="285">
        <v>411.8</v>
      </c>
      <c r="O160" s="300">
        <v>2772000</v>
      </c>
      <c r="P160" s="301">
        <v>-8.1510934393638171E-2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826.5</v>
      </c>
      <c r="F161" s="297">
        <v>832.65</v>
      </c>
      <c r="G161" s="298">
        <v>817</v>
      </c>
      <c r="H161" s="298">
        <v>807.5</v>
      </c>
      <c r="I161" s="298">
        <v>791.85</v>
      </c>
      <c r="J161" s="298">
        <v>842.15</v>
      </c>
      <c r="K161" s="298">
        <v>857.79999999999984</v>
      </c>
      <c r="L161" s="298">
        <v>867.3</v>
      </c>
      <c r="M161" s="285">
        <v>848.3</v>
      </c>
      <c r="N161" s="285">
        <v>823.15</v>
      </c>
      <c r="O161" s="300">
        <v>615525</v>
      </c>
      <c r="P161" s="301">
        <v>1.3126491646778043E-2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571.79999999999995</v>
      </c>
      <c r="F162" s="297">
        <v>574.68333333333328</v>
      </c>
      <c r="G162" s="298">
        <v>562.36666666666656</v>
      </c>
      <c r="H162" s="298">
        <v>552.93333333333328</v>
      </c>
      <c r="I162" s="298">
        <v>540.61666666666656</v>
      </c>
      <c r="J162" s="298">
        <v>584.11666666666656</v>
      </c>
      <c r="K162" s="298">
        <v>596.43333333333339</v>
      </c>
      <c r="L162" s="298">
        <v>605.86666666666656</v>
      </c>
      <c r="M162" s="285">
        <v>587</v>
      </c>
      <c r="N162" s="285">
        <v>565.25</v>
      </c>
      <c r="O162" s="300">
        <v>3915800</v>
      </c>
      <c r="P162" s="301">
        <v>2.5089605734767025E-3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1183.55</v>
      </c>
      <c r="F163" s="297">
        <v>1189.9833333333333</v>
      </c>
      <c r="G163" s="298">
        <v>1163.9666666666667</v>
      </c>
      <c r="H163" s="298">
        <v>1144.3833333333334</v>
      </c>
      <c r="I163" s="298">
        <v>1118.3666666666668</v>
      </c>
      <c r="J163" s="298">
        <v>1209.5666666666666</v>
      </c>
      <c r="K163" s="298">
        <v>1235.5833333333335</v>
      </c>
      <c r="L163" s="298">
        <v>1255.1666666666665</v>
      </c>
      <c r="M163" s="285">
        <v>1216</v>
      </c>
      <c r="N163" s="285">
        <v>1170.4000000000001</v>
      </c>
      <c r="O163" s="300">
        <v>1253700</v>
      </c>
      <c r="P163" s="301">
        <v>1.015228426395939E-2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6536.45</v>
      </c>
      <c r="F164" s="297">
        <v>6561.0666666666657</v>
      </c>
      <c r="G164" s="298">
        <v>6462.533333333331</v>
      </c>
      <c r="H164" s="298">
        <v>6388.616666666665</v>
      </c>
      <c r="I164" s="298">
        <v>6290.0833333333303</v>
      </c>
      <c r="J164" s="298">
        <v>6634.9833333333318</v>
      </c>
      <c r="K164" s="298">
        <v>6733.5166666666664</v>
      </c>
      <c r="L164" s="298">
        <v>6807.4333333333325</v>
      </c>
      <c r="M164" s="285">
        <v>6659.6</v>
      </c>
      <c r="N164" s="285">
        <v>6487.15</v>
      </c>
      <c r="O164" s="300">
        <v>1558200</v>
      </c>
      <c r="P164" s="301">
        <v>-9.7864768683274019E-3</v>
      </c>
    </row>
    <row r="165" spans="1:16" ht="15">
      <c r="A165" s="263">
        <v>155</v>
      </c>
      <c r="B165" s="362" t="s">
        <v>855</v>
      </c>
      <c r="C165" s="468" t="s">
        <v>193</v>
      </c>
      <c r="D165" s="469">
        <v>44280</v>
      </c>
      <c r="E165" s="297">
        <v>603</v>
      </c>
      <c r="F165" s="297">
        <v>607.9666666666667</v>
      </c>
      <c r="G165" s="298">
        <v>591.03333333333342</v>
      </c>
      <c r="H165" s="298">
        <v>579.06666666666672</v>
      </c>
      <c r="I165" s="298">
        <v>562.13333333333344</v>
      </c>
      <c r="J165" s="298">
        <v>619.93333333333339</v>
      </c>
      <c r="K165" s="298">
        <v>636.86666666666679</v>
      </c>
      <c r="L165" s="298">
        <v>648.83333333333337</v>
      </c>
      <c r="M165" s="285">
        <v>624.9</v>
      </c>
      <c r="N165" s="285">
        <v>596</v>
      </c>
      <c r="O165" s="300">
        <v>18505500</v>
      </c>
      <c r="P165" s="301">
        <v>-1.6851992540921335E-2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222.8</v>
      </c>
      <c r="F166" s="297">
        <v>223.65</v>
      </c>
      <c r="G166" s="298">
        <v>220.45000000000002</v>
      </c>
      <c r="H166" s="298">
        <v>218.10000000000002</v>
      </c>
      <c r="I166" s="298">
        <v>214.90000000000003</v>
      </c>
      <c r="J166" s="298">
        <v>226</v>
      </c>
      <c r="K166" s="298">
        <v>229.2</v>
      </c>
      <c r="L166" s="298">
        <v>231.54999999999998</v>
      </c>
      <c r="M166" s="285">
        <v>226.85</v>
      </c>
      <c r="N166" s="285">
        <v>221.3</v>
      </c>
      <c r="O166" s="300">
        <v>153970800</v>
      </c>
      <c r="P166" s="301">
        <v>2.4462687182871992E-2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991.2</v>
      </c>
      <c r="F167" s="297">
        <v>995.85</v>
      </c>
      <c r="G167" s="298">
        <v>968.65000000000009</v>
      </c>
      <c r="H167" s="298">
        <v>946.1</v>
      </c>
      <c r="I167" s="298">
        <v>918.90000000000009</v>
      </c>
      <c r="J167" s="298">
        <v>1018.4000000000001</v>
      </c>
      <c r="K167" s="298">
        <v>1045.6000000000001</v>
      </c>
      <c r="L167" s="298">
        <v>1068.1500000000001</v>
      </c>
      <c r="M167" s="285">
        <v>1023.05</v>
      </c>
      <c r="N167" s="285">
        <v>973.3</v>
      </c>
      <c r="O167" s="300">
        <v>3077000</v>
      </c>
      <c r="P167" s="301">
        <v>-9.6556163501770199E-3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410.9</v>
      </c>
      <c r="F168" s="297">
        <v>413.8</v>
      </c>
      <c r="G168" s="298">
        <v>402.35</v>
      </c>
      <c r="H168" s="298">
        <v>393.8</v>
      </c>
      <c r="I168" s="298">
        <v>382.35</v>
      </c>
      <c r="J168" s="298">
        <v>422.35</v>
      </c>
      <c r="K168" s="298">
        <v>433.79999999999995</v>
      </c>
      <c r="L168" s="298">
        <v>442.35</v>
      </c>
      <c r="M168" s="285">
        <v>425.25</v>
      </c>
      <c r="N168" s="285">
        <v>405.25</v>
      </c>
      <c r="O168" s="300">
        <v>35292800</v>
      </c>
      <c r="P168" s="301">
        <v>-7.4694024478041757E-3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207.85</v>
      </c>
      <c r="F169" s="297">
        <v>209.53333333333333</v>
      </c>
      <c r="G169" s="298">
        <v>203.06666666666666</v>
      </c>
      <c r="H169" s="298">
        <v>198.28333333333333</v>
      </c>
      <c r="I169" s="298">
        <v>191.81666666666666</v>
      </c>
      <c r="J169" s="298">
        <v>214.31666666666666</v>
      </c>
      <c r="K169" s="298">
        <v>220.7833333333333</v>
      </c>
      <c r="L169" s="298">
        <v>225.56666666666666</v>
      </c>
      <c r="M169" s="285">
        <v>216</v>
      </c>
      <c r="N169" s="285">
        <v>204.75</v>
      </c>
      <c r="O169" s="300">
        <v>46224000</v>
      </c>
      <c r="P169" s="301">
        <v>2.7611044417767107E-2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44274</v>
      </c>
    </row>
    <row r="7" spans="1:15">
      <c r="A7"/>
    </row>
    <row r="8" spans="1:15" ht="28.5" customHeight="1">
      <c r="A8" s="568" t="s">
        <v>16</v>
      </c>
      <c r="B8" s="569" t="s">
        <v>18</v>
      </c>
      <c r="C8" s="567" t="s">
        <v>19</v>
      </c>
      <c r="D8" s="567" t="s">
        <v>20</v>
      </c>
      <c r="E8" s="567" t="s">
        <v>21</v>
      </c>
      <c r="F8" s="567"/>
      <c r="G8" s="567"/>
      <c r="H8" s="567" t="s">
        <v>22</v>
      </c>
      <c r="I8" s="567"/>
      <c r="J8" s="567"/>
      <c r="K8" s="260"/>
      <c r="L8" s="268"/>
      <c r="M8" s="268"/>
    </row>
    <row r="9" spans="1:15" ht="36" customHeight="1">
      <c r="A9" s="563"/>
      <c r="B9" s="565"/>
      <c r="C9" s="570" t="s">
        <v>23</v>
      </c>
      <c r="D9" s="570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14557.85</v>
      </c>
      <c r="D10" s="284">
        <v>14637.216666666667</v>
      </c>
      <c r="E10" s="284">
        <v>14399.233333333334</v>
      </c>
      <c r="F10" s="284">
        <v>14240.616666666667</v>
      </c>
      <c r="G10" s="284">
        <v>14002.633333333333</v>
      </c>
      <c r="H10" s="284">
        <v>14795.833333333334</v>
      </c>
      <c r="I10" s="284">
        <v>15033.816666666668</v>
      </c>
      <c r="J10" s="284">
        <v>15192.433333333334</v>
      </c>
      <c r="K10" s="283">
        <v>14875.2</v>
      </c>
      <c r="L10" s="283">
        <v>14478.6</v>
      </c>
      <c r="M10" s="288"/>
    </row>
    <row r="11" spans="1:15">
      <c r="A11" s="282">
        <v>2</v>
      </c>
      <c r="B11" s="263" t="s">
        <v>216</v>
      </c>
      <c r="C11" s="285">
        <v>33856.800000000003</v>
      </c>
      <c r="D11" s="265">
        <v>34071.4</v>
      </c>
      <c r="E11" s="265">
        <v>33382.950000000004</v>
      </c>
      <c r="F11" s="265">
        <v>32909.100000000006</v>
      </c>
      <c r="G11" s="265">
        <v>32220.650000000009</v>
      </c>
      <c r="H11" s="265">
        <v>34545.25</v>
      </c>
      <c r="I11" s="265">
        <v>35233.699999999997</v>
      </c>
      <c r="J11" s="265">
        <v>35707.549999999996</v>
      </c>
      <c r="K11" s="285">
        <v>34759.85</v>
      </c>
      <c r="L11" s="285">
        <v>33597.550000000003</v>
      </c>
      <c r="M11" s="288"/>
    </row>
    <row r="12" spans="1:15">
      <c r="A12" s="282">
        <v>3</v>
      </c>
      <c r="B12" s="271" t="s">
        <v>217</v>
      </c>
      <c r="C12" s="285">
        <v>1808.45</v>
      </c>
      <c r="D12" s="265">
        <v>1819.2</v>
      </c>
      <c r="E12" s="265">
        <v>1784.5500000000002</v>
      </c>
      <c r="F12" s="265">
        <v>1760.65</v>
      </c>
      <c r="G12" s="265">
        <v>1726.0000000000002</v>
      </c>
      <c r="H12" s="265">
        <v>1843.1000000000001</v>
      </c>
      <c r="I12" s="265">
        <v>1877.7500000000002</v>
      </c>
      <c r="J12" s="265">
        <v>1901.65</v>
      </c>
      <c r="K12" s="285">
        <v>1853.85</v>
      </c>
      <c r="L12" s="285">
        <v>1795.3</v>
      </c>
      <c r="M12" s="288"/>
    </row>
    <row r="13" spans="1:15">
      <c r="A13" s="282">
        <v>4</v>
      </c>
      <c r="B13" s="263" t="s">
        <v>218</v>
      </c>
      <c r="C13" s="285">
        <v>4067.65</v>
      </c>
      <c r="D13" s="265">
        <v>4088.8166666666662</v>
      </c>
      <c r="E13" s="265">
        <v>4021.2333333333327</v>
      </c>
      <c r="F13" s="265">
        <v>3974.8166666666666</v>
      </c>
      <c r="G13" s="265">
        <v>3907.2333333333331</v>
      </c>
      <c r="H13" s="265">
        <v>4135.2333333333318</v>
      </c>
      <c r="I13" s="265">
        <v>4202.8166666666657</v>
      </c>
      <c r="J13" s="265">
        <v>4249.2333333333318</v>
      </c>
      <c r="K13" s="285">
        <v>4156.3999999999996</v>
      </c>
      <c r="L13" s="285">
        <v>4042.4</v>
      </c>
      <c r="M13" s="288"/>
    </row>
    <row r="14" spans="1:15">
      <c r="A14" s="282">
        <v>5</v>
      </c>
      <c r="B14" s="263" t="s">
        <v>219</v>
      </c>
      <c r="C14" s="285">
        <v>25373.35</v>
      </c>
      <c r="D14" s="265">
        <v>25593.933333333334</v>
      </c>
      <c r="E14" s="265">
        <v>24791.916666666668</v>
      </c>
      <c r="F14" s="265">
        <v>24210.483333333334</v>
      </c>
      <c r="G14" s="265">
        <v>23408.466666666667</v>
      </c>
      <c r="H14" s="265">
        <v>26175.366666666669</v>
      </c>
      <c r="I14" s="265">
        <v>26977.383333333331</v>
      </c>
      <c r="J14" s="265">
        <v>27558.816666666669</v>
      </c>
      <c r="K14" s="285">
        <v>26395.95</v>
      </c>
      <c r="L14" s="285">
        <v>25012.5</v>
      </c>
      <c r="M14" s="288"/>
    </row>
    <row r="15" spans="1:15">
      <c r="A15" s="282">
        <v>6</v>
      </c>
      <c r="B15" s="263" t="s">
        <v>220</v>
      </c>
      <c r="C15" s="285">
        <v>3155.25</v>
      </c>
      <c r="D15" s="265">
        <v>3175.7333333333336</v>
      </c>
      <c r="E15" s="265">
        <v>3110.2166666666672</v>
      </c>
      <c r="F15" s="265">
        <v>3065.1833333333334</v>
      </c>
      <c r="G15" s="265">
        <v>2999.666666666667</v>
      </c>
      <c r="H15" s="265">
        <v>3220.7666666666673</v>
      </c>
      <c r="I15" s="265">
        <v>3286.2833333333338</v>
      </c>
      <c r="J15" s="265">
        <v>3331.3166666666675</v>
      </c>
      <c r="K15" s="285">
        <v>3241.25</v>
      </c>
      <c r="L15" s="285">
        <v>3130.7</v>
      </c>
      <c r="M15" s="288"/>
    </row>
    <row r="16" spans="1:15">
      <c r="A16" s="282">
        <v>7</v>
      </c>
      <c r="B16" s="263" t="s">
        <v>221</v>
      </c>
      <c r="C16" s="285">
        <v>6650.5</v>
      </c>
      <c r="D16" s="265">
        <v>6693.6500000000005</v>
      </c>
      <c r="E16" s="265">
        <v>6537.0500000000011</v>
      </c>
      <c r="F16" s="265">
        <v>6423.6</v>
      </c>
      <c r="G16" s="265">
        <v>6267.0000000000009</v>
      </c>
      <c r="H16" s="265">
        <v>6807.1000000000013</v>
      </c>
      <c r="I16" s="265">
        <v>6963.7000000000016</v>
      </c>
      <c r="J16" s="265">
        <v>7077.1500000000015</v>
      </c>
      <c r="K16" s="285">
        <v>6850.25</v>
      </c>
      <c r="L16" s="285">
        <v>6580.2</v>
      </c>
      <c r="M16" s="288"/>
    </row>
    <row r="17" spans="1:13">
      <c r="A17" s="282">
        <v>8</v>
      </c>
      <c r="B17" s="263" t="s">
        <v>38</v>
      </c>
      <c r="C17" s="263">
        <v>1731.75</v>
      </c>
      <c r="D17" s="265">
        <v>1730.6000000000001</v>
      </c>
      <c r="E17" s="265">
        <v>1712.2000000000003</v>
      </c>
      <c r="F17" s="265">
        <v>1692.65</v>
      </c>
      <c r="G17" s="265">
        <v>1674.2500000000002</v>
      </c>
      <c r="H17" s="265">
        <v>1750.1500000000003</v>
      </c>
      <c r="I17" s="265">
        <v>1768.5500000000004</v>
      </c>
      <c r="J17" s="265">
        <v>1788.1000000000004</v>
      </c>
      <c r="K17" s="263">
        <v>1749</v>
      </c>
      <c r="L17" s="263">
        <v>1711.05</v>
      </c>
      <c r="M17" s="263">
        <v>9.3334399999999995</v>
      </c>
    </row>
    <row r="18" spans="1:13">
      <c r="A18" s="282">
        <v>9</v>
      </c>
      <c r="B18" s="263" t="s">
        <v>222</v>
      </c>
      <c r="C18" s="263">
        <v>1164.9000000000001</v>
      </c>
      <c r="D18" s="265">
        <v>1174.3</v>
      </c>
      <c r="E18" s="265">
        <v>1138.5999999999999</v>
      </c>
      <c r="F18" s="265">
        <v>1112.3</v>
      </c>
      <c r="G18" s="265">
        <v>1076.5999999999999</v>
      </c>
      <c r="H18" s="265">
        <v>1200.5999999999999</v>
      </c>
      <c r="I18" s="265">
        <v>1236.3000000000002</v>
      </c>
      <c r="J18" s="265">
        <v>1262.5999999999999</v>
      </c>
      <c r="K18" s="263">
        <v>1210</v>
      </c>
      <c r="L18" s="263">
        <v>1148</v>
      </c>
      <c r="M18" s="263">
        <v>10.08328</v>
      </c>
    </row>
    <row r="19" spans="1:13">
      <c r="A19" s="282">
        <v>10</v>
      </c>
      <c r="B19" s="263" t="s">
        <v>735</v>
      </c>
      <c r="C19" s="264">
        <v>1240.75</v>
      </c>
      <c r="D19" s="265">
        <v>1259.0833333333333</v>
      </c>
      <c r="E19" s="265">
        <v>1214.1666666666665</v>
      </c>
      <c r="F19" s="265">
        <v>1187.5833333333333</v>
      </c>
      <c r="G19" s="265">
        <v>1142.6666666666665</v>
      </c>
      <c r="H19" s="265">
        <v>1285.6666666666665</v>
      </c>
      <c r="I19" s="265">
        <v>1330.583333333333</v>
      </c>
      <c r="J19" s="265">
        <v>1357.1666666666665</v>
      </c>
      <c r="K19" s="263">
        <v>1304</v>
      </c>
      <c r="L19" s="263">
        <v>1232.5</v>
      </c>
      <c r="M19" s="263">
        <v>1.19276</v>
      </c>
    </row>
    <row r="20" spans="1:13">
      <c r="A20" s="282">
        <v>11</v>
      </c>
      <c r="B20" s="263" t="s">
        <v>288</v>
      </c>
      <c r="C20" s="263">
        <v>14484.8</v>
      </c>
      <c r="D20" s="265">
        <v>14556</v>
      </c>
      <c r="E20" s="265">
        <v>14328.8</v>
      </c>
      <c r="F20" s="265">
        <v>14172.8</v>
      </c>
      <c r="G20" s="265">
        <v>13945.599999999999</v>
      </c>
      <c r="H20" s="265">
        <v>14712</v>
      </c>
      <c r="I20" s="265">
        <v>14939.2</v>
      </c>
      <c r="J20" s="265">
        <v>15095.2</v>
      </c>
      <c r="K20" s="263">
        <v>14783.2</v>
      </c>
      <c r="L20" s="263">
        <v>14400</v>
      </c>
      <c r="M20" s="263">
        <v>8.1799999999999998E-2</v>
      </c>
    </row>
    <row r="21" spans="1:13">
      <c r="A21" s="282">
        <v>12</v>
      </c>
      <c r="B21" s="263" t="s">
        <v>40</v>
      </c>
      <c r="C21" s="263">
        <v>871.05</v>
      </c>
      <c r="D21" s="265">
        <v>873.26666666666677</v>
      </c>
      <c r="E21" s="265">
        <v>855.53333333333353</v>
      </c>
      <c r="F21" s="265">
        <v>840.01666666666677</v>
      </c>
      <c r="G21" s="265">
        <v>822.28333333333353</v>
      </c>
      <c r="H21" s="265">
        <v>888.78333333333353</v>
      </c>
      <c r="I21" s="265">
        <v>906.51666666666688</v>
      </c>
      <c r="J21" s="265">
        <v>922.03333333333353</v>
      </c>
      <c r="K21" s="263">
        <v>891</v>
      </c>
      <c r="L21" s="263">
        <v>857.75</v>
      </c>
      <c r="M21" s="263">
        <v>44.65851</v>
      </c>
    </row>
    <row r="22" spans="1:13">
      <c r="A22" s="282">
        <v>13</v>
      </c>
      <c r="B22" s="263" t="s">
        <v>289</v>
      </c>
      <c r="C22" s="263">
        <v>1135.8499999999999</v>
      </c>
      <c r="D22" s="265">
        <v>1146.3166666666666</v>
      </c>
      <c r="E22" s="265">
        <v>1109.6333333333332</v>
      </c>
      <c r="F22" s="265">
        <v>1083.4166666666665</v>
      </c>
      <c r="G22" s="265">
        <v>1046.7333333333331</v>
      </c>
      <c r="H22" s="265">
        <v>1172.5333333333333</v>
      </c>
      <c r="I22" s="265">
        <v>1209.2166666666667</v>
      </c>
      <c r="J22" s="265">
        <v>1235.4333333333334</v>
      </c>
      <c r="K22" s="263">
        <v>1183</v>
      </c>
      <c r="L22" s="263">
        <v>1120.0999999999999</v>
      </c>
      <c r="M22" s="263">
        <v>2.6925500000000002</v>
      </c>
    </row>
    <row r="23" spans="1:13">
      <c r="A23" s="282">
        <v>14</v>
      </c>
      <c r="B23" s="263" t="s">
        <v>41</v>
      </c>
      <c r="C23" s="263">
        <v>679.65</v>
      </c>
      <c r="D23" s="265">
        <v>686.85</v>
      </c>
      <c r="E23" s="265">
        <v>668.2</v>
      </c>
      <c r="F23" s="265">
        <v>656.75</v>
      </c>
      <c r="G23" s="265">
        <v>638.1</v>
      </c>
      <c r="H23" s="265">
        <v>698.30000000000007</v>
      </c>
      <c r="I23" s="265">
        <v>716.94999999999993</v>
      </c>
      <c r="J23" s="265">
        <v>728.40000000000009</v>
      </c>
      <c r="K23" s="263">
        <v>705.5</v>
      </c>
      <c r="L23" s="263">
        <v>675.4</v>
      </c>
      <c r="M23" s="263">
        <v>109.25357</v>
      </c>
    </row>
    <row r="24" spans="1:13">
      <c r="A24" s="282">
        <v>15</v>
      </c>
      <c r="B24" s="263" t="s">
        <v>832</v>
      </c>
      <c r="C24" s="263">
        <v>744.8</v>
      </c>
      <c r="D24" s="265">
        <v>741.93333333333339</v>
      </c>
      <c r="E24" s="265">
        <v>717.86666666666679</v>
      </c>
      <c r="F24" s="265">
        <v>690.93333333333339</v>
      </c>
      <c r="G24" s="265">
        <v>666.86666666666679</v>
      </c>
      <c r="H24" s="265">
        <v>768.86666666666679</v>
      </c>
      <c r="I24" s="265">
        <v>792.93333333333339</v>
      </c>
      <c r="J24" s="265">
        <v>819.86666666666679</v>
      </c>
      <c r="K24" s="263">
        <v>766</v>
      </c>
      <c r="L24" s="263">
        <v>715</v>
      </c>
      <c r="M24" s="263">
        <v>15.852180000000001</v>
      </c>
    </row>
    <row r="25" spans="1:13">
      <c r="A25" s="282">
        <v>16</v>
      </c>
      <c r="B25" s="263" t="s">
        <v>290</v>
      </c>
      <c r="C25" s="263">
        <v>771.2</v>
      </c>
      <c r="D25" s="265">
        <v>767.06666666666661</v>
      </c>
      <c r="E25" s="265">
        <v>749.13333333333321</v>
      </c>
      <c r="F25" s="265">
        <v>727.06666666666661</v>
      </c>
      <c r="G25" s="265">
        <v>709.13333333333321</v>
      </c>
      <c r="H25" s="265">
        <v>789.13333333333321</v>
      </c>
      <c r="I25" s="265">
        <v>807.06666666666661</v>
      </c>
      <c r="J25" s="265">
        <v>829.13333333333321</v>
      </c>
      <c r="K25" s="263">
        <v>785</v>
      </c>
      <c r="L25" s="263">
        <v>745</v>
      </c>
      <c r="M25" s="263">
        <v>9.0185899999999997</v>
      </c>
    </row>
    <row r="26" spans="1:13">
      <c r="A26" s="282">
        <v>17</v>
      </c>
      <c r="B26" s="263" t="s">
        <v>223</v>
      </c>
      <c r="C26" s="263">
        <v>124.6</v>
      </c>
      <c r="D26" s="265">
        <v>125.55</v>
      </c>
      <c r="E26" s="265">
        <v>120.6</v>
      </c>
      <c r="F26" s="265">
        <v>116.6</v>
      </c>
      <c r="G26" s="265">
        <v>111.64999999999999</v>
      </c>
      <c r="H26" s="265">
        <v>129.55000000000001</v>
      </c>
      <c r="I26" s="265">
        <v>134.5</v>
      </c>
      <c r="J26" s="265">
        <v>138.5</v>
      </c>
      <c r="K26" s="263">
        <v>130.5</v>
      </c>
      <c r="L26" s="263">
        <v>121.55</v>
      </c>
      <c r="M26" s="263">
        <v>31.57114</v>
      </c>
    </row>
    <row r="27" spans="1:13">
      <c r="A27" s="282">
        <v>18</v>
      </c>
      <c r="B27" s="263" t="s">
        <v>224</v>
      </c>
      <c r="C27" s="263">
        <v>202.75</v>
      </c>
      <c r="D27" s="265">
        <v>205.61666666666667</v>
      </c>
      <c r="E27" s="265">
        <v>196.23333333333335</v>
      </c>
      <c r="F27" s="265">
        <v>189.71666666666667</v>
      </c>
      <c r="G27" s="265">
        <v>180.33333333333334</v>
      </c>
      <c r="H27" s="265">
        <v>212.13333333333335</v>
      </c>
      <c r="I27" s="265">
        <v>221.51666666666668</v>
      </c>
      <c r="J27" s="265">
        <v>228.03333333333336</v>
      </c>
      <c r="K27" s="263">
        <v>215</v>
      </c>
      <c r="L27" s="263">
        <v>199.1</v>
      </c>
      <c r="M27" s="263">
        <v>30.015139999999999</v>
      </c>
    </row>
    <row r="28" spans="1:13">
      <c r="A28" s="282">
        <v>19</v>
      </c>
      <c r="B28" s="263" t="s">
        <v>225</v>
      </c>
      <c r="C28" s="263">
        <v>1783.6</v>
      </c>
      <c r="D28" s="265">
        <v>1785.6666666666667</v>
      </c>
      <c r="E28" s="265">
        <v>1762.9833333333336</v>
      </c>
      <c r="F28" s="265">
        <v>1742.3666666666668</v>
      </c>
      <c r="G28" s="265">
        <v>1719.6833333333336</v>
      </c>
      <c r="H28" s="265">
        <v>1806.2833333333335</v>
      </c>
      <c r="I28" s="265">
        <v>1828.9666666666665</v>
      </c>
      <c r="J28" s="265">
        <v>1849.5833333333335</v>
      </c>
      <c r="K28" s="263">
        <v>1808.35</v>
      </c>
      <c r="L28" s="263">
        <v>1765.05</v>
      </c>
      <c r="M28" s="263">
        <v>0.55722000000000005</v>
      </c>
    </row>
    <row r="29" spans="1:13">
      <c r="A29" s="282">
        <v>20</v>
      </c>
      <c r="B29" s="263" t="s">
        <v>294</v>
      </c>
      <c r="C29" s="263">
        <v>887.65</v>
      </c>
      <c r="D29" s="265">
        <v>895.04999999999984</v>
      </c>
      <c r="E29" s="265">
        <v>870.14999999999964</v>
      </c>
      <c r="F29" s="265">
        <v>852.64999999999975</v>
      </c>
      <c r="G29" s="265">
        <v>827.74999999999955</v>
      </c>
      <c r="H29" s="265">
        <v>912.54999999999973</v>
      </c>
      <c r="I29" s="265">
        <v>937.45</v>
      </c>
      <c r="J29" s="265">
        <v>954.94999999999982</v>
      </c>
      <c r="K29" s="263">
        <v>919.95</v>
      </c>
      <c r="L29" s="263">
        <v>877.55</v>
      </c>
      <c r="M29" s="263">
        <v>2.18621</v>
      </c>
    </row>
    <row r="30" spans="1:13">
      <c r="A30" s="282">
        <v>21</v>
      </c>
      <c r="B30" s="263" t="s">
        <v>226</v>
      </c>
      <c r="C30" s="263">
        <v>2629.55</v>
      </c>
      <c r="D30" s="265">
        <v>2630.1</v>
      </c>
      <c r="E30" s="265">
        <v>2608.6</v>
      </c>
      <c r="F30" s="265">
        <v>2587.65</v>
      </c>
      <c r="G30" s="265">
        <v>2566.15</v>
      </c>
      <c r="H30" s="265">
        <v>2651.0499999999997</v>
      </c>
      <c r="I30" s="265">
        <v>2672.5499999999997</v>
      </c>
      <c r="J30" s="265">
        <v>2693.4999999999995</v>
      </c>
      <c r="K30" s="263">
        <v>2651.6</v>
      </c>
      <c r="L30" s="263">
        <v>2609.15</v>
      </c>
      <c r="M30" s="263">
        <v>0.85292000000000001</v>
      </c>
    </row>
    <row r="31" spans="1:13">
      <c r="A31" s="282">
        <v>22</v>
      </c>
      <c r="B31" s="263" t="s">
        <v>44</v>
      </c>
      <c r="C31" s="263">
        <v>862.7</v>
      </c>
      <c r="D31" s="265">
        <v>868.16666666666663</v>
      </c>
      <c r="E31" s="265">
        <v>853.13333333333321</v>
      </c>
      <c r="F31" s="265">
        <v>843.56666666666661</v>
      </c>
      <c r="G31" s="265">
        <v>828.53333333333319</v>
      </c>
      <c r="H31" s="265">
        <v>877.73333333333323</v>
      </c>
      <c r="I31" s="265">
        <v>892.76666666666677</v>
      </c>
      <c r="J31" s="265">
        <v>902.33333333333326</v>
      </c>
      <c r="K31" s="263">
        <v>883.2</v>
      </c>
      <c r="L31" s="263">
        <v>858.6</v>
      </c>
      <c r="M31" s="263">
        <v>6.5080799999999996</v>
      </c>
    </row>
    <row r="32" spans="1:13">
      <c r="A32" s="282">
        <v>23</v>
      </c>
      <c r="B32" s="263" t="s">
        <v>45</v>
      </c>
      <c r="C32" s="263">
        <v>281.05</v>
      </c>
      <c r="D32" s="265">
        <v>281.48333333333335</v>
      </c>
      <c r="E32" s="265">
        <v>277.01666666666671</v>
      </c>
      <c r="F32" s="265">
        <v>272.98333333333335</v>
      </c>
      <c r="G32" s="265">
        <v>268.51666666666671</v>
      </c>
      <c r="H32" s="265">
        <v>285.51666666666671</v>
      </c>
      <c r="I32" s="265">
        <v>289.98333333333341</v>
      </c>
      <c r="J32" s="265">
        <v>294.01666666666671</v>
      </c>
      <c r="K32" s="263">
        <v>285.95</v>
      </c>
      <c r="L32" s="263">
        <v>277.45</v>
      </c>
      <c r="M32" s="263">
        <v>43.533189999999998</v>
      </c>
    </row>
    <row r="33" spans="1:13">
      <c r="A33" s="282">
        <v>24</v>
      </c>
      <c r="B33" s="263" t="s">
        <v>46</v>
      </c>
      <c r="C33" s="263">
        <v>2958.7</v>
      </c>
      <c r="D33" s="265">
        <v>2981.9</v>
      </c>
      <c r="E33" s="265">
        <v>2898.8</v>
      </c>
      <c r="F33" s="265">
        <v>2838.9</v>
      </c>
      <c r="G33" s="265">
        <v>2755.8</v>
      </c>
      <c r="H33" s="265">
        <v>3041.8</v>
      </c>
      <c r="I33" s="265">
        <v>3124.8999999999996</v>
      </c>
      <c r="J33" s="265">
        <v>3184.8</v>
      </c>
      <c r="K33" s="263">
        <v>3065</v>
      </c>
      <c r="L33" s="263">
        <v>2922</v>
      </c>
      <c r="M33" s="263">
        <v>7.89785</v>
      </c>
    </row>
    <row r="34" spans="1:13">
      <c r="A34" s="282">
        <v>25</v>
      </c>
      <c r="B34" s="263" t="s">
        <v>47</v>
      </c>
      <c r="C34" s="263">
        <v>217.05</v>
      </c>
      <c r="D34" s="265">
        <v>217.91666666666666</v>
      </c>
      <c r="E34" s="265">
        <v>207.13333333333333</v>
      </c>
      <c r="F34" s="265">
        <v>197.21666666666667</v>
      </c>
      <c r="G34" s="265">
        <v>186.43333333333334</v>
      </c>
      <c r="H34" s="265">
        <v>227.83333333333331</v>
      </c>
      <c r="I34" s="265">
        <v>238.61666666666667</v>
      </c>
      <c r="J34" s="265">
        <v>248.5333333333333</v>
      </c>
      <c r="K34" s="263">
        <v>228.7</v>
      </c>
      <c r="L34" s="263">
        <v>208</v>
      </c>
      <c r="M34" s="263">
        <v>84.336119999999994</v>
      </c>
    </row>
    <row r="35" spans="1:13">
      <c r="A35" s="282">
        <v>26</v>
      </c>
      <c r="B35" s="263" t="s">
        <v>48</v>
      </c>
      <c r="C35" s="263">
        <v>113.2</v>
      </c>
      <c r="D35" s="265">
        <v>114.43333333333334</v>
      </c>
      <c r="E35" s="265">
        <v>109.06666666666668</v>
      </c>
      <c r="F35" s="265">
        <v>104.93333333333334</v>
      </c>
      <c r="G35" s="265">
        <v>99.566666666666677</v>
      </c>
      <c r="H35" s="265">
        <v>118.56666666666668</v>
      </c>
      <c r="I35" s="265">
        <v>123.93333333333335</v>
      </c>
      <c r="J35" s="265">
        <v>128.06666666666666</v>
      </c>
      <c r="K35" s="263">
        <v>119.8</v>
      </c>
      <c r="L35" s="263">
        <v>110.3</v>
      </c>
      <c r="M35" s="263">
        <v>480.24851000000001</v>
      </c>
    </row>
    <row r="36" spans="1:13">
      <c r="A36" s="282">
        <v>27</v>
      </c>
      <c r="B36" s="263" t="s">
        <v>50</v>
      </c>
      <c r="C36" s="263">
        <v>2404.5500000000002</v>
      </c>
      <c r="D36" s="265">
        <v>2421.1333333333332</v>
      </c>
      <c r="E36" s="265">
        <v>2373.4166666666665</v>
      </c>
      <c r="F36" s="265">
        <v>2342.2833333333333</v>
      </c>
      <c r="G36" s="265">
        <v>2294.5666666666666</v>
      </c>
      <c r="H36" s="265">
        <v>2452.2666666666664</v>
      </c>
      <c r="I36" s="265">
        <v>2499.9833333333336</v>
      </c>
      <c r="J36" s="265">
        <v>2531.1166666666663</v>
      </c>
      <c r="K36" s="263">
        <v>2468.85</v>
      </c>
      <c r="L36" s="263">
        <v>2390</v>
      </c>
      <c r="M36" s="263">
        <v>18.517389999999999</v>
      </c>
    </row>
    <row r="37" spans="1:13">
      <c r="A37" s="282">
        <v>28</v>
      </c>
      <c r="B37" s="263" t="s">
        <v>52</v>
      </c>
      <c r="C37" s="263">
        <v>807.9</v>
      </c>
      <c r="D37" s="265">
        <v>819.31666666666661</v>
      </c>
      <c r="E37" s="265">
        <v>790.73333333333323</v>
      </c>
      <c r="F37" s="265">
        <v>773.56666666666661</v>
      </c>
      <c r="G37" s="265">
        <v>744.98333333333323</v>
      </c>
      <c r="H37" s="265">
        <v>836.48333333333323</v>
      </c>
      <c r="I37" s="265">
        <v>865.06666666666672</v>
      </c>
      <c r="J37" s="265">
        <v>882.23333333333323</v>
      </c>
      <c r="K37" s="263">
        <v>847.9</v>
      </c>
      <c r="L37" s="263">
        <v>802.15</v>
      </c>
      <c r="M37" s="263">
        <v>25.431380000000001</v>
      </c>
    </row>
    <row r="38" spans="1:13">
      <c r="A38" s="282">
        <v>29</v>
      </c>
      <c r="B38" s="263" t="s">
        <v>227</v>
      </c>
      <c r="C38" s="263">
        <v>3034.6</v>
      </c>
      <c r="D38" s="265">
        <v>3029.8333333333335</v>
      </c>
      <c r="E38" s="265">
        <v>2984.7666666666669</v>
      </c>
      <c r="F38" s="265">
        <v>2934.9333333333334</v>
      </c>
      <c r="G38" s="265">
        <v>2889.8666666666668</v>
      </c>
      <c r="H38" s="265">
        <v>3079.666666666667</v>
      </c>
      <c r="I38" s="265">
        <v>3124.7333333333336</v>
      </c>
      <c r="J38" s="265">
        <v>3174.5666666666671</v>
      </c>
      <c r="K38" s="263">
        <v>3074.9</v>
      </c>
      <c r="L38" s="263">
        <v>2980</v>
      </c>
      <c r="M38" s="263">
        <v>3.5485699999999998</v>
      </c>
    </row>
    <row r="39" spans="1:13">
      <c r="A39" s="282">
        <v>30</v>
      </c>
      <c r="B39" s="263" t="s">
        <v>54</v>
      </c>
      <c r="C39" s="263">
        <v>718.75</v>
      </c>
      <c r="D39" s="265">
        <v>723.0333333333333</v>
      </c>
      <c r="E39" s="265">
        <v>702.96666666666658</v>
      </c>
      <c r="F39" s="265">
        <v>687.18333333333328</v>
      </c>
      <c r="G39" s="265">
        <v>667.11666666666656</v>
      </c>
      <c r="H39" s="265">
        <v>738.81666666666661</v>
      </c>
      <c r="I39" s="265">
        <v>758.88333333333321</v>
      </c>
      <c r="J39" s="265">
        <v>774.66666666666663</v>
      </c>
      <c r="K39" s="263">
        <v>743.1</v>
      </c>
      <c r="L39" s="263">
        <v>707.25</v>
      </c>
      <c r="M39" s="263">
        <v>122.61544000000001</v>
      </c>
    </row>
    <row r="40" spans="1:13">
      <c r="A40" s="282">
        <v>31</v>
      </c>
      <c r="B40" s="263" t="s">
        <v>55</v>
      </c>
      <c r="C40" s="263">
        <v>3664.5</v>
      </c>
      <c r="D40" s="265">
        <v>3640.8166666666671</v>
      </c>
      <c r="E40" s="265">
        <v>3588.6833333333343</v>
      </c>
      <c r="F40" s="265">
        <v>3512.8666666666672</v>
      </c>
      <c r="G40" s="265">
        <v>3460.7333333333345</v>
      </c>
      <c r="H40" s="265">
        <v>3716.6333333333341</v>
      </c>
      <c r="I40" s="265">
        <v>3768.7666666666664</v>
      </c>
      <c r="J40" s="265">
        <v>3844.5833333333339</v>
      </c>
      <c r="K40" s="263">
        <v>3692.95</v>
      </c>
      <c r="L40" s="263">
        <v>3565</v>
      </c>
      <c r="M40" s="263">
        <v>12.856</v>
      </c>
    </row>
    <row r="41" spans="1:13">
      <c r="A41" s="282">
        <v>32</v>
      </c>
      <c r="B41" s="263" t="s">
        <v>58</v>
      </c>
      <c r="C41" s="263">
        <v>5371.85</v>
      </c>
      <c r="D41" s="265">
        <v>5407.2833333333338</v>
      </c>
      <c r="E41" s="265">
        <v>5269.5666666666675</v>
      </c>
      <c r="F41" s="265">
        <v>5167.2833333333338</v>
      </c>
      <c r="G41" s="265">
        <v>5029.5666666666675</v>
      </c>
      <c r="H41" s="265">
        <v>5509.5666666666675</v>
      </c>
      <c r="I41" s="265">
        <v>5647.2833333333328</v>
      </c>
      <c r="J41" s="265">
        <v>5749.5666666666675</v>
      </c>
      <c r="K41" s="263">
        <v>5545</v>
      </c>
      <c r="L41" s="263">
        <v>5305</v>
      </c>
      <c r="M41" s="263">
        <v>23.39058</v>
      </c>
    </row>
    <row r="42" spans="1:13">
      <c r="A42" s="282">
        <v>33</v>
      </c>
      <c r="B42" s="263" t="s">
        <v>57</v>
      </c>
      <c r="C42" s="263">
        <v>9430.15</v>
      </c>
      <c r="D42" s="265">
        <v>9512.3833333333332</v>
      </c>
      <c r="E42" s="265">
        <v>9289.7666666666664</v>
      </c>
      <c r="F42" s="265">
        <v>9149.3833333333332</v>
      </c>
      <c r="G42" s="265">
        <v>8926.7666666666664</v>
      </c>
      <c r="H42" s="265">
        <v>9652.7666666666664</v>
      </c>
      <c r="I42" s="265">
        <v>9875.3833333333314</v>
      </c>
      <c r="J42" s="265">
        <v>10015.766666666666</v>
      </c>
      <c r="K42" s="263">
        <v>9735</v>
      </c>
      <c r="L42" s="263">
        <v>9372</v>
      </c>
      <c r="M42" s="263">
        <v>4.0113500000000002</v>
      </c>
    </row>
    <row r="43" spans="1:13">
      <c r="A43" s="282">
        <v>34</v>
      </c>
      <c r="B43" s="263" t="s">
        <v>228</v>
      </c>
      <c r="C43" s="263">
        <v>3537.75</v>
      </c>
      <c r="D43" s="265">
        <v>3536.0166666666664</v>
      </c>
      <c r="E43" s="265">
        <v>3433.0333333333328</v>
      </c>
      <c r="F43" s="265">
        <v>3328.3166666666666</v>
      </c>
      <c r="G43" s="265">
        <v>3225.333333333333</v>
      </c>
      <c r="H43" s="265">
        <v>3640.7333333333327</v>
      </c>
      <c r="I43" s="265">
        <v>3743.7166666666662</v>
      </c>
      <c r="J43" s="265">
        <v>3848.4333333333325</v>
      </c>
      <c r="K43" s="263">
        <v>3639</v>
      </c>
      <c r="L43" s="263">
        <v>3431.3</v>
      </c>
      <c r="M43" s="263">
        <v>0.51932</v>
      </c>
    </row>
    <row r="44" spans="1:13">
      <c r="A44" s="282">
        <v>35</v>
      </c>
      <c r="B44" s="263" t="s">
        <v>59</v>
      </c>
      <c r="C44" s="263">
        <v>1582.65</v>
      </c>
      <c r="D44" s="265">
        <v>1602.7166666666665</v>
      </c>
      <c r="E44" s="265">
        <v>1555.4333333333329</v>
      </c>
      <c r="F44" s="265">
        <v>1528.2166666666665</v>
      </c>
      <c r="G44" s="265">
        <v>1480.9333333333329</v>
      </c>
      <c r="H44" s="265">
        <v>1629.9333333333329</v>
      </c>
      <c r="I44" s="265">
        <v>1677.2166666666662</v>
      </c>
      <c r="J44" s="265">
        <v>1704.4333333333329</v>
      </c>
      <c r="K44" s="263">
        <v>1650</v>
      </c>
      <c r="L44" s="263">
        <v>1575.5</v>
      </c>
      <c r="M44" s="263">
        <v>6.3484699999999998</v>
      </c>
    </row>
    <row r="45" spans="1:13">
      <c r="A45" s="282">
        <v>36</v>
      </c>
      <c r="B45" s="263" t="s">
        <v>229</v>
      </c>
      <c r="C45" s="263">
        <v>337.7</v>
      </c>
      <c r="D45" s="265">
        <v>337.73333333333329</v>
      </c>
      <c r="E45" s="265">
        <v>332.36666666666656</v>
      </c>
      <c r="F45" s="265">
        <v>327.03333333333325</v>
      </c>
      <c r="G45" s="265">
        <v>321.66666666666652</v>
      </c>
      <c r="H45" s="265">
        <v>343.06666666666661</v>
      </c>
      <c r="I45" s="265">
        <v>348.43333333333328</v>
      </c>
      <c r="J45" s="265">
        <v>353.76666666666665</v>
      </c>
      <c r="K45" s="263">
        <v>343.1</v>
      </c>
      <c r="L45" s="263">
        <v>332.4</v>
      </c>
      <c r="M45" s="263">
        <v>76.458560000000006</v>
      </c>
    </row>
    <row r="46" spans="1:13">
      <c r="A46" s="282">
        <v>37</v>
      </c>
      <c r="B46" s="263" t="s">
        <v>60</v>
      </c>
      <c r="C46" s="263">
        <v>71.95</v>
      </c>
      <c r="D46" s="265">
        <v>73.266666666666666</v>
      </c>
      <c r="E46" s="265">
        <v>69.583333333333329</v>
      </c>
      <c r="F46" s="265">
        <v>67.216666666666669</v>
      </c>
      <c r="G46" s="265">
        <v>63.533333333333331</v>
      </c>
      <c r="H46" s="265">
        <v>75.633333333333326</v>
      </c>
      <c r="I46" s="265">
        <v>79.316666666666663</v>
      </c>
      <c r="J46" s="265">
        <v>81.683333333333323</v>
      </c>
      <c r="K46" s="263">
        <v>76.95</v>
      </c>
      <c r="L46" s="263">
        <v>70.900000000000006</v>
      </c>
      <c r="M46" s="263">
        <v>618.25454000000002</v>
      </c>
    </row>
    <row r="47" spans="1:13">
      <c r="A47" s="282">
        <v>38</v>
      </c>
      <c r="B47" s="263" t="s">
        <v>61</v>
      </c>
      <c r="C47" s="263">
        <v>65.3</v>
      </c>
      <c r="D47" s="265">
        <v>66.683333333333323</v>
      </c>
      <c r="E47" s="265">
        <v>63.266666666666652</v>
      </c>
      <c r="F47" s="265">
        <v>61.233333333333334</v>
      </c>
      <c r="G47" s="265">
        <v>57.816666666666663</v>
      </c>
      <c r="H47" s="265">
        <v>68.71666666666664</v>
      </c>
      <c r="I47" s="265">
        <v>72.133333333333297</v>
      </c>
      <c r="J47" s="265">
        <v>74.166666666666629</v>
      </c>
      <c r="K47" s="263">
        <v>70.099999999999994</v>
      </c>
      <c r="L47" s="263">
        <v>64.650000000000006</v>
      </c>
      <c r="M47" s="263">
        <v>56.56035</v>
      </c>
    </row>
    <row r="48" spans="1:13">
      <c r="A48" s="282">
        <v>39</v>
      </c>
      <c r="B48" s="263" t="s">
        <v>62</v>
      </c>
      <c r="C48" s="263">
        <v>1470.85</v>
      </c>
      <c r="D48" s="265">
        <v>1472.6333333333332</v>
      </c>
      <c r="E48" s="265">
        <v>1448.2666666666664</v>
      </c>
      <c r="F48" s="265">
        <v>1425.6833333333332</v>
      </c>
      <c r="G48" s="265">
        <v>1401.3166666666664</v>
      </c>
      <c r="H48" s="265">
        <v>1495.2166666666665</v>
      </c>
      <c r="I48" s="265">
        <v>1519.5833333333333</v>
      </c>
      <c r="J48" s="265">
        <v>1542.1666666666665</v>
      </c>
      <c r="K48" s="263">
        <v>1497</v>
      </c>
      <c r="L48" s="263">
        <v>1450.05</v>
      </c>
      <c r="M48" s="263">
        <v>4.9816200000000004</v>
      </c>
    </row>
    <row r="49" spans="1:13">
      <c r="A49" s="282">
        <v>40</v>
      </c>
      <c r="B49" s="263" t="s">
        <v>65</v>
      </c>
      <c r="C49" s="263">
        <v>704.9</v>
      </c>
      <c r="D49" s="265">
        <v>710.91666666666663</v>
      </c>
      <c r="E49" s="265">
        <v>692.88333333333321</v>
      </c>
      <c r="F49" s="265">
        <v>680.86666666666656</v>
      </c>
      <c r="G49" s="265">
        <v>662.83333333333314</v>
      </c>
      <c r="H49" s="265">
        <v>722.93333333333328</v>
      </c>
      <c r="I49" s="265">
        <v>740.96666666666681</v>
      </c>
      <c r="J49" s="265">
        <v>752.98333333333335</v>
      </c>
      <c r="K49" s="263">
        <v>728.95</v>
      </c>
      <c r="L49" s="263">
        <v>698.9</v>
      </c>
      <c r="M49" s="263">
        <v>6.0897800000000002</v>
      </c>
    </row>
    <row r="50" spans="1:13">
      <c r="A50" s="282">
        <v>41</v>
      </c>
      <c r="B50" s="263" t="s">
        <v>64</v>
      </c>
      <c r="C50" s="263">
        <v>129.80000000000001</v>
      </c>
      <c r="D50" s="265">
        <v>131.11666666666667</v>
      </c>
      <c r="E50" s="265">
        <v>126.73333333333335</v>
      </c>
      <c r="F50" s="265">
        <v>123.66666666666669</v>
      </c>
      <c r="G50" s="265">
        <v>119.28333333333336</v>
      </c>
      <c r="H50" s="265">
        <v>134.18333333333334</v>
      </c>
      <c r="I50" s="265">
        <v>138.56666666666666</v>
      </c>
      <c r="J50" s="265">
        <v>141.63333333333333</v>
      </c>
      <c r="K50" s="263">
        <v>135.5</v>
      </c>
      <c r="L50" s="263">
        <v>128.05000000000001</v>
      </c>
      <c r="M50" s="263">
        <v>151.17743999999999</v>
      </c>
    </row>
    <row r="51" spans="1:13">
      <c r="A51" s="282">
        <v>42</v>
      </c>
      <c r="B51" s="263" t="s">
        <v>66</v>
      </c>
      <c r="C51" s="263">
        <v>587.1</v>
      </c>
      <c r="D51" s="265">
        <v>591.19999999999993</v>
      </c>
      <c r="E51" s="265">
        <v>577.39999999999986</v>
      </c>
      <c r="F51" s="265">
        <v>567.69999999999993</v>
      </c>
      <c r="G51" s="265">
        <v>553.89999999999986</v>
      </c>
      <c r="H51" s="265">
        <v>600.89999999999986</v>
      </c>
      <c r="I51" s="265">
        <v>614.69999999999982</v>
      </c>
      <c r="J51" s="265">
        <v>624.39999999999986</v>
      </c>
      <c r="K51" s="263">
        <v>605</v>
      </c>
      <c r="L51" s="263">
        <v>581.5</v>
      </c>
      <c r="M51" s="263">
        <v>18.11009</v>
      </c>
    </row>
    <row r="52" spans="1:13">
      <c r="A52" s="282">
        <v>43</v>
      </c>
      <c r="B52" s="263" t="s">
        <v>69</v>
      </c>
      <c r="C52" s="263">
        <v>52.1</v>
      </c>
      <c r="D52" s="265">
        <v>52.166666666666664</v>
      </c>
      <c r="E52" s="265">
        <v>50.533333333333331</v>
      </c>
      <c r="F52" s="265">
        <v>48.966666666666669</v>
      </c>
      <c r="G52" s="265">
        <v>47.333333333333336</v>
      </c>
      <c r="H52" s="265">
        <v>53.733333333333327</v>
      </c>
      <c r="I52" s="265">
        <v>55.366666666666667</v>
      </c>
      <c r="J52" s="265">
        <v>56.933333333333323</v>
      </c>
      <c r="K52" s="263">
        <v>53.8</v>
      </c>
      <c r="L52" s="263">
        <v>50.6</v>
      </c>
      <c r="M52" s="263">
        <v>1584.12104</v>
      </c>
    </row>
    <row r="53" spans="1:13">
      <c r="A53" s="282">
        <v>44</v>
      </c>
      <c r="B53" s="263" t="s">
        <v>73</v>
      </c>
      <c r="C53" s="263">
        <v>426.9</v>
      </c>
      <c r="D53" s="265">
        <v>429.73333333333335</v>
      </c>
      <c r="E53" s="265">
        <v>420.9666666666667</v>
      </c>
      <c r="F53" s="265">
        <v>415.03333333333336</v>
      </c>
      <c r="G53" s="265">
        <v>406.26666666666671</v>
      </c>
      <c r="H53" s="265">
        <v>435.66666666666669</v>
      </c>
      <c r="I53" s="265">
        <v>444.43333333333334</v>
      </c>
      <c r="J53" s="265">
        <v>450.36666666666667</v>
      </c>
      <c r="K53" s="263">
        <v>438.5</v>
      </c>
      <c r="L53" s="263">
        <v>423.8</v>
      </c>
      <c r="M53" s="263">
        <v>131.80981</v>
      </c>
    </row>
    <row r="54" spans="1:13">
      <c r="A54" s="282">
        <v>45</v>
      </c>
      <c r="B54" s="263" t="s">
        <v>68</v>
      </c>
      <c r="C54" s="263">
        <v>527.20000000000005</v>
      </c>
      <c r="D54" s="265">
        <v>524.91666666666663</v>
      </c>
      <c r="E54" s="265">
        <v>517.63333333333321</v>
      </c>
      <c r="F54" s="265">
        <v>508.06666666666661</v>
      </c>
      <c r="G54" s="265">
        <v>500.78333333333319</v>
      </c>
      <c r="H54" s="265">
        <v>534.48333333333323</v>
      </c>
      <c r="I54" s="265">
        <v>541.76666666666677</v>
      </c>
      <c r="J54" s="265">
        <v>551.33333333333326</v>
      </c>
      <c r="K54" s="263">
        <v>532.20000000000005</v>
      </c>
      <c r="L54" s="263">
        <v>515.35</v>
      </c>
      <c r="M54" s="263">
        <v>122.35615</v>
      </c>
    </row>
    <row r="55" spans="1:13">
      <c r="A55" s="282">
        <v>46</v>
      </c>
      <c r="B55" s="263" t="s">
        <v>70</v>
      </c>
      <c r="C55" s="263">
        <v>389.15</v>
      </c>
      <c r="D55" s="265">
        <v>388.45</v>
      </c>
      <c r="E55" s="265">
        <v>383.95</v>
      </c>
      <c r="F55" s="265">
        <v>378.75</v>
      </c>
      <c r="G55" s="265">
        <v>374.25</v>
      </c>
      <c r="H55" s="265">
        <v>393.65</v>
      </c>
      <c r="I55" s="265">
        <v>398.15</v>
      </c>
      <c r="J55" s="265">
        <v>403.34999999999997</v>
      </c>
      <c r="K55" s="263">
        <v>392.95</v>
      </c>
      <c r="L55" s="263">
        <v>383.25</v>
      </c>
      <c r="M55" s="263">
        <v>27.6477</v>
      </c>
    </row>
    <row r="56" spans="1:13">
      <c r="A56" s="282">
        <v>47</v>
      </c>
      <c r="B56" s="263" t="s">
        <v>230</v>
      </c>
      <c r="C56" s="263">
        <v>1160.05</v>
      </c>
      <c r="D56" s="265">
        <v>1177.3500000000001</v>
      </c>
      <c r="E56" s="265">
        <v>1134.7000000000003</v>
      </c>
      <c r="F56" s="265">
        <v>1109.3500000000001</v>
      </c>
      <c r="G56" s="265">
        <v>1066.7000000000003</v>
      </c>
      <c r="H56" s="265">
        <v>1202.7000000000003</v>
      </c>
      <c r="I56" s="265">
        <v>1245.3500000000004</v>
      </c>
      <c r="J56" s="265">
        <v>1270.7000000000003</v>
      </c>
      <c r="K56" s="263">
        <v>1220</v>
      </c>
      <c r="L56" s="263">
        <v>1152</v>
      </c>
      <c r="M56" s="263">
        <v>1.7379800000000001</v>
      </c>
    </row>
    <row r="57" spans="1:13">
      <c r="A57" s="282">
        <v>48</v>
      </c>
      <c r="B57" s="263" t="s">
        <v>71</v>
      </c>
      <c r="C57" s="263">
        <v>14218.55</v>
      </c>
      <c r="D57" s="265">
        <v>14405.416666666666</v>
      </c>
      <c r="E57" s="265">
        <v>13965.783333333333</v>
      </c>
      <c r="F57" s="265">
        <v>13713.016666666666</v>
      </c>
      <c r="G57" s="265">
        <v>13273.383333333333</v>
      </c>
      <c r="H57" s="265">
        <v>14658.183333333332</v>
      </c>
      <c r="I57" s="265">
        <v>15097.816666666668</v>
      </c>
      <c r="J57" s="265">
        <v>15350.583333333332</v>
      </c>
      <c r="K57" s="263">
        <v>14845.05</v>
      </c>
      <c r="L57" s="263">
        <v>14152.65</v>
      </c>
      <c r="M57" s="263">
        <v>0.35766999999999999</v>
      </c>
    </row>
    <row r="58" spans="1:13">
      <c r="A58" s="282">
        <v>49</v>
      </c>
      <c r="B58" s="263" t="s">
        <v>74</v>
      </c>
      <c r="C58" s="263">
        <v>3439.65</v>
      </c>
      <c r="D58" s="265">
        <v>3451.65</v>
      </c>
      <c r="E58" s="265">
        <v>3415.4</v>
      </c>
      <c r="F58" s="265">
        <v>3391.15</v>
      </c>
      <c r="G58" s="265">
        <v>3354.9</v>
      </c>
      <c r="H58" s="265">
        <v>3475.9</v>
      </c>
      <c r="I58" s="265">
        <v>3512.15</v>
      </c>
      <c r="J58" s="265">
        <v>3536.4</v>
      </c>
      <c r="K58" s="263">
        <v>3487.9</v>
      </c>
      <c r="L58" s="263">
        <v>3427.4</v>
      </c>
      <c r="M58" s="263">
        <v>4.30166</v>
      </c>
    </row>
    <row r="59" spans="1:13">
      <c r="A59" s="282">
        <v>50</v>
      </c>
      <c r="B59" s="263" t="s">
        <v>80</v>
      </c>
      <c r="C59" s="263">
        <v>602.70000000000005</v>
      </c>
      <c r="D59" s="265">
        <v>606.18333333333339</v>
      </c>
      <c r="E59" s="265">
        <v>593.66666666666674</v>
      </c>
      <c r="F59" s="265">
        <v>584.63333333333333</v>
      </c>
      <c r="G59" s="265">
        <v>572.11666666666667</v>
      </c>
      <c r="H59" s="265">
        <v>615.21666666666681</v>
      </c>
      <c r="I59" s="265">
        <v>627.73333333333346</v>
      </c>
      <c r="J59" s="265">
        <v>636.76666666666688</v>
      </c>
      <c r="K59" s="263">
        <v>618.70000000000005</v>
      </c>
      <c r="L59" s="263">
        <v>597.15</v>
      </c>
      <c r="M59" s="263">
        <v>2.1173000000000002</v>
      </c>
    </row>
    <row r="60" spans="1:13">
      <c r="A60" s="282">
        <v>51</v>
      </c>
      <c r="B60" s="263" t="s">
        <v>75</v>
      </c>
      <c r="C60" s="263">
        <v>419.75</v>
      </c>
      <c r="D60" s="265">
        <v>423.58333333333331</v>
      </c>
      <c r="E60" s="265">
        <v>414.16666666666663</v>
      </c>
      <c r="F60" s="265">
        <v>408.58333333333331</v>
      </c>
      <c r="G60" s="265">
        <v>399.16666666666663</v>
      </c>
      <c r="H60" s="265">
        <v>429.16666666666663</v>
      </c>
      <c r="I60" s="265">
        <v>438.58333333333326</v>
      </c>
      <c r="J60" s="265">
        <v>444.16666666666663</v>
      </c>
      <c r="K60" s="263">
        <v>433</v>
      </c>
      <c r="L60" s="263">
        <v>418</v>
      </c>
      <c r="M60" s="263">
        <v>17.197099999999999</v>
      </c>
    </row>
    <row r="61" spans="1:13">
      <c r="A61" s="282">
        <v>52</v>
      </c>
      <c r="B61" s="263" t="s">
        <v>76</v>
      </c>
      <c r="C61" s="263">
        <v>146.6</v>
      </c>
      <c r="D61" s="265">
        <v>148.16666666666666</v>
      </c>
      <c r="E61" s="265">
        <v>141.5333333333333</v>
      </c>
      <c r="F61" s="265">
        <v>136.46666666666664</v>
      </c>
      <c r="G61" s="265">
        <v>129.83333333333329</v>
      </c>
      <c r="H61" s="265">
        <v>153.23333333333332</v>
      </c>
      <c r="I61" s="265">
        <v>159.8666666666667</v>
      </c>
      <c r="J61" s="265">
        <v>164.93333333333334</v>
      </c>
      <c r="K61" s="263">
        <v>154.80000000000001</v>
      </c>
      <c r="L61" s="263">
        <v>143.1</v>
      </c>
      <c r="M61" s="263">
        <v>202.62103999999999</v>
      </c>
    </row>
    <row r="62" spans="1:13">
      <c r="A62" s="282">
        <v>53</v>
      </c>
      <c r="B62" s="263" t="s">
        <v>77</v>
      </c>
      <c r="C62" s="263">
        <v>122.55</v>
      </c>
      <c r="D62" s="265">
        <v>123.35000000000001</v>
      </c>
      <c r="E62" s="265">
        <v>120.40000000000002</v>
      </c>
      <c r="F62" s="265">
        <v>118.25000000000001</v>
      </c>
      <c r="G62" s="265">
        <v>115.30000000000003</v>
      </c>
      <c r="H62" s="265">
        <v>125.50000000000001</v>
      </c>
      <c r="I62" s="265">
        <v>128.44999999999999</v>
      </c>
      <c r="J62" s="265">
        <v>130.60000000000002</v>
      </c>
      <c r="K62" s="263">
        <v>126.3</v>
      </c>
      <c r="L62" s="263">
        <v>121.2</v>
      </c>
      <c r="M62" s="263">
        <v>11.09118</v>
      </c>
    </row>
    <row r="63" spans="1:13">
      <c r="A63" s="282">
        <v>54</v>
      </c>
      <c r="B63" s="263" t="s">
        <v>81</v>
      </c>
      <c r="C63" s="263">
        <v>527.65</v>
      </c>
      <c r="D63" s="265">
        <v>528</v>
      </c>
      <c r="E63" s="265">
        <v>516.04999999999995</v>
      </c>
      <c r="F63" s="265">
        <v>504.44999999999993</v>
      </c>
      <c r="G63" s="265">
        <v>492.49999999999989</v>
      </c>
      <c r="H63" s="265">
        <v>539.6</v>
      </c>
      <c r="I63" s="265">
        <v>551.55000000000007</v>
      </c>
      <c r="J63" s="265">
        <v>563.15000000000009</v>
      </c>
      <c r="K63" s="263">
        <v>539.95000000000005</v>
      </c>
      <c r="L63" s="263">
        <v>516.4</v>
      </c>
      <c r="M63" s="263">
        <v>23.183869999999999</v>
      </c>
    </row>
    <row r="64" spans="1:13">
      <c r="A64" s="282">
        <v>55</v>
      </c>
      <c r="B64" s="263" t="s">
        <v>82</v>
      </c>
      <c r="C64" s="263">
        <v>755.15</v>
      </c>
      <c r="D64" s="265">
        <v>761.48333333333323</v>
      </c>
      <c r="E64" s="265">
        <v>744.51666666666642</v>
      </c>
      <c r="F64" s="265">
        <v>733.88333333333321</v>
      </c>
      <c r="G64" s="265">
        <v>716.9166666666664</v>
      </c>
      <c r="H64" s="265">
        <v>772.11666666666645</v>
      </c>
      <c r="I64" s="265">
        <v>789.08333333333337</v>
      </c>
      <c r="J64" s="265">
        <v>799.71666666666647</v>
      </c>
      <c r="K64" s="263">
        <v>778.45</v>
      </c>
      <c r="L64" s="263">
        <v>750.85</v>
      </c>
      <c r="M64" s="263">
        <v>28.94624</v>
      </c>
    </row>
    <row r="65" spans="1:13">
      <c r="A65" s="282">
        <v>56</v>
      </c>
      <c r="B65" s="263" t="s">
        <v>231</v>
      </c>
      <c r="C65" s="263">
        <v>167.3</v>
      </c>
      <c r="D65" s="265">
        <v>166.85</v>
      </c>
      <c r="E65" s="265">
        <v>160.5</v>
      </c>
      <c r="F65" s="265">
        <v>153.70000000000002</v>
      </c>
      <c r="G65" s="265">
        <v>147.35000000000002</v>
      </c>
      <c r="H65" s="265">
        <v>173.64999999999998</v>
      </c>
      <c r="I65" s="265">
        <v>179.99999999999994</v>
      </c>
      <c r="J65" s="265">
        <v>186.79999999999995</v>
      </c>
      <c r="K65" s="263">
        <v>173.2</v>
      </c>
      <c r="L65" s="263">
        <v>160.05000000000001</v>
      </c>
      <c r="M65" s="263">
        <v>40.381619999999998</v>
      </c>
    </row>
    <row r="66" spans="1:13">
      <c r="A66" s="282">
        <v>57</v>
      </c>
      <c r="B66" s="263" t="s">
        <v>83</v>
      </c>
      <c r="C66" s="263">
        <v>137.05000000000001</v>
      </c>
      <c r="D66" s="265">
        <v>138.33333333333334</v>
      </c>
      <c r="E66" s="265">
        <v>134.91666666666669</v>
      </c>
      <c r="F66" s="265">
        <v>132.78333333333333</v>
      </c>
      <c r="G66" s="265">
        <v>129.36666666666667</v>
      </c>
      <c r="H66" s="265">
        <v>140.4666666666667</v>
      </c>
      <c r="I66" s="265">
        <v>143.88333333333338</v>
      </c>
      <c r="J66" s="265">
        <v>146.01666666666671</v>
      </c>
      <c r="K66" s="263">
        <v>141.75</v>
      </c>
      <c r="L66" s="263">
        <v>136.19999999999999</v>
      </c>
      <c r="M66" s="263">
        <v>144.0145</v>
      </c>
    </row>
    <row r="67" spans="1:13">
      <c r="A67" s="282">
        <v>58</v>
      </c>
      <c r="B67" s="263" t="s">
        <v>823</v>
      </c>
      <c r="C67" s="263">
        <v>2874.4</v>
      </c>
      <c r="D67" s="265">
        <v>2901.7333333333336</v>
      </c>
      <c r="E67" s="265">
        <v>2813.5166666666673</v>
      </c>
      <c r="F67" s="265">
        <v>2752.6333333333337</v>
      </c>
      <c r="G67" s="265">
        <v>2664.4166666666674</v>
      </c>
      <c r="H67" s="265">
        <v>2962.6166666666672</v>
      </c>
      <c r="I67" s="265">
        <v>3050.8333333333335</v>
      </c>
      <c r="J67" s="265">
        <v>3111.7166666666672</v>
      </c>
      <c r="K67" s="263">
        <v>2989.95</v>
      </c>
      <c r="L67" s="263">
        <v>2840.85</v>
      </c>
      <c r="M67" s="263">
        <v>4.6805300000000001</v>
      </c>
    </row>
    <row r="68" spans="1:13">
      <c r="A68" s="282">
        <v>59</v>
      </c>
      <c r="B68" s="263" t="s">
        <v>84</v>
      </c>
      <c r="C68" s="263">
        <v>1573.7</v>
      </c>
      <c r="D68" s="265">
        <v>1580.0833333333333</v>
      </c>
      <c r="E68" s="265">
        <v>1558.6166666666666</v>
      </c>
      <c r="F68" s="265">
        <v>1543.5333333333333</v>
      </c>
      <c r="G68" s="265">
        <v>1522.0666666666666</v>
      </c>
      <c r="H68" s="265">
        <v>1595.1666666666665</v>
      </c>
      <c r="I68" s="265">
        <v>1616.6333333333332</v>
      </c>
      <c r="J68" s="265">
        <v>1631.7166666666665</v>
      </c>
      <c r="K68" s="263">
        <v>1601.55</v>
      </c>
      <c r="L68" s="263">
        <v>1565</v>
      </c>
      <c r="M68" s="263">
        <v>2.5883099999999999</v>
      </c>
    </row>
    <row r="69" spans="1:13">
      <c r="A69" s="282">
        <v>60</v>
      </c>
      <c r="B69" s="263" t="s">
        <v>85</v>
      </c>
      <c r="C69" s="263">
        <v>545.70000000000005</v>
      </c>
      <c r="D69" s="265">
        <v>543.80000000000007</v>
      </c>
      <c r="E69" s="265">
        <v>529.80000000000018</v>
      </c>
      <c r="F69" s="265">
        <v>513.90000000000009</v>
      </c>
      <c r="G69" s="265">
        <v>499.9000000000002</v>
      </c>
      <c r="H69" s="265">
        <v>559.70000000000016</v>
      </c>
      <c r="I69" s="265">
        <v>573.69999999999993</v>
      </c>
      <c r="J69" s="265">
        <v>589.60000000000014</v>
      </c>
      <c r="K69" s="263">
        <v>557.79999999999995</v>
      </c>
      <c r="L69" s="263">
        <v>527.9</v>
      </c>
      <c r="M69" s="263">
        <v>40.991579999999999</v>
      </c>
    </row>
    <row r="70" spans="1:13">
      <c r="A70" s="282">
        <v>61</v>
      </c>
      <c r="B70" s="263" t="s">
        <v>232</v>
      </c>
      <c r="C70" s="263">
        <v>747.55</v>
      </c>
      <c r="D70" s="265">
        <v>753.9</v>
      </c>
      <c r="E70" s="265">
        <v>733.65</v>
      </c>
      <c r="F70" s="265">
        <v>719.75</v>
      </c>
      <c r="G70" s="265">
        <v>699.5</v>
      </c>
      <c r="H70" s="265">
        <v>767.8</v>
      </c>
      <c r="I70" s="265">
        <v>788.05</v>
      </c>
      <c r="J70" s="265">
        <v>801.94999999999993</v>
      </c>
      <c r="K70" s="263">
        <v>774.15</v>
      </c>
      <c r="L70" s="263">
        <v>740</v>
      </c>
      <c r="M70" s="263">
        <v>1.9526699999999999</v>
      </c>
    </row>
    <row r="71" spans="1:13">
      <c r="A71" s="282">
        <v>62</v>
      </c>
      <c r="B71" s="263" t="s">
        <v>233</v>
      </c>
      <c r="C71" s="263">
        <v>379.95</v>
      </c>
      <c r="D71" s="265">
        <v>385.93333333333334</v>
      </c>
      <c r="E71" s="265">
        <v>371.2166666666667</v>
      </c>
      <c r="F71" s="265">
        <v>362.48333333333335</v>
      </c>
      <c r="G71" s="265">
        <v>347.76666666666671</v>
      </c>
      <c r="H71" s="265">
        <v>394.66666666666669</v>
      </c>
      <c r="I71" s="265">
        <v>409.38333333333327</v>
      </c>
      <c r="J71" s="265">
        <v>418.11666666666667</v>
      </c>
      <c r="K71" s="263">
        <v>400.65</v>
      </c>
      <c r="L71" s="263">
        <v>377.2</v>
      </c>
      <c r="M71" s="263">
        <v>24.866379999999999</v>
      </c>
    </row>
    <row r="72" spans="1:13">
      <c r="A72" s="282">
        <v>63</v>
      </c>
      <c r="B72" s="263" t="s">
        <v>86</v>
      </c>
      <c r="C72" s="263">
        <v>858.3</v>
      </c>
      <c r="D72" s="265">
        <v>859.44999999999993</v>
      </c>
      <c r="E72" s="265">
        <v>846.89999999999986</v>
      </c>
      <c r="F72" s="265">
        <v>835.49999999999989</v>
      </c>
      <c r="G72" s="265">
        <v>822.94999999999982</v>
      </c>
      <c r="H72" s="265">
        <v>870.84999999999991</v>
      </c>
      <c r="I72" s="265">
        <v>883.39999999999986</v>
      </c>
      <c r="J72" s="265">
        <v>894.8</v>
      </c>
      <c r="K72" s="263">
        <v>872</v>
      </c>
      <c r="L72" s="263">
        <v>848.05</v>
      </c>
      <c r="M72" s="263">
        <v>18.221150000000002</v>
      </c>
    </row>
    <row r="73" spans="1:13">
      <c r="A73" s="282">
        <v>64</v>
      </c>
      <c r="B73" s="263" t="s">
        <v>92</v>
      </c>
      <c r="C73" s="263">
        <v>288.2</v>
      </c>
      <c r="D73" s="265">
        <v>289.7833333333333</v>
      </c>
      <c r="E73" s="265">
        <v>281.21666666666658</v>
      </c>
      <c r="F73" s="265">
        <v>274.23333333333329</v>
      </c>
      <c r="G73" s="265">
        <v>265.66666666666657</v>
      </c>
      <c r="H73" s="265">
        <v>296.76666666666659</v>
      </c>
      <c r="I73" s="265">
        <v>305.33333333333331</v>
      </c>
      <c r="J73" s="265">
        <v>312.31666666666661</v>
      </c>
      <c r="K73" s="263">
        <v>298.35000000000002</v>
      </c>
      <c r="L73" s="263">
        <v>282.8</v>
      </c>
      <c r="M73" s="263">
        <v>108.48676</v>
      </c>
    </row>
    <row r="74" spans="1:13">
      <c r="A74" s="282">
        <v>65</v>
      </c>
      <c r="B74" s="263" t="s">
        <v>87</v>
      </c>
      <c r="C74" s="263">
        <v>521.9</v>
      </c>
      <c r="D74" s="265">
        <v>523.81666666666661</v>
      </c>
      <c r="E74" s="265">
        <v>517.68333333333317</v>
      </c>
      <c r="F74" s="265">
        <v>513.46666666666658</v>
      </c>
      <c r="G74" s="265">
        <v>507.33333333333314</v>
      </c>
      <c r="H74" s="265">
        <v>528.03333333333319</v>
      </c>
      <c r="I74" s="265">
        <v>534.16666666666663</v>
      </c>
      <c r="J74" s="265">
        <v>538.38333333333321</v>
      </c>
      <c r="K74" s="263">
        <v>529.95000000000005</v>
      </c>
      <c r="L74" s="263">
        <v>519.6</v>
      </c>
      <c r="M74" s="263">
        <v>13.338010000000001</v>
      </c>
    </row>
    <row r="75" spans="1:13">
      <c r="A75" s="282">
        <v>66</v>
      </c>
      <c r="B75" s="263" t="s">
        <v>234</v>
      </c>
      <c r="C75" s="263">
        <v>1572.5</v>
      </c>
      <c r="D75" s="265">
        <v>1558.9166666666667</v>
      </c>
      <c r="E75" s="265">
        <v>1528.8333333333335</v>
      </c>
      <c r="F75" s="265">
        <v>1485.1666666666667</v>
      </c>
      <c r="G75" s="265">
        <v>1455.0833333333335</v>
      </c>
      <c r="H75" s="265">
        <v>1602.5833333333335</v>
      </c>
      <c r="I75" s="265">
        <v>1632.666666666667</v>
      </c>
      <c r="J75" s="265">
        <v>1676.3333333333335</v>
      </c>
      <c r="K75" s="263">
        <v>1589</v>
      </c>
      <c r="L75" s="263">
        <v>1515.25</v>
      </c>
      <c r="M75" s="263">
        <v>3.8644500000000002</v>
      </c>
    </row>
    <row r="76" spans="1:13">
      <c r="A76" s="282">
        <v>67</v>
      </c>
      <c r="B76" s="263" t="s">
        <v>834</v>
      </c>
      <c r="C76" s="263">
        <v>267.3</v>
      </c>
      <c r="D76" s="265">
        <v>272.53333333333336</v>
      </c>
      <c r="E76" s="265">
        <v>257.36666666666673</v>
      </c>
      <c r="F76" s="265">
        <v>247.43333333333339</v>
      </c>
      <c r="G76" s="265">
        <v>232.26666666666677</v>
      </c>
      <c r="H76" s="265">
        <v>282.4666666666667</v>
      </c>
      <c r="I76" s="265">
        <v>297.63333333333333</v>
      </c>
      <c r="J76" s="265">
        <v>307.56666666666666</v>
      </c>
      <c r="K76" s="263">
        <v>287.7</v>
      </c>
      <c r="L76" s="263">
        <v>262.60000000000002</v>
      </c>
      <c r="M76" s="263">
        <v>25.03276</v>
      </c>
    </row>
    <row r="77" spans="1:13">
      <c r="A77" s="282">
        <v>68</v>
      </c>
      <c r="B77" s="263" t="s">
        <v>90</v>
      </c>
      <c r="C77" s="263">
        <v>3272.9</v>
      </c>
      <c r="D77" s="265">
        <v>3308.9833333333336</v>
      </c>
      <c r="E77" s="265">
        <v>3219.0166666666673</v>
      </c>
      <c r="F77" s="265">
        <v>3165.1333333333337</v>
      </c>
      <c r="G77" s="265">
        <v>3075.1666666666674</v>
      </c>
      <c r="H77" s="265">
        <v>3362.8666666666672</v>
      </c>
      <c r="I77" s="265">
        <v>3452.8333333333335</v>
      </c>
      <c r="J77" s="265">
        <v>3506.7166666666672</v>
      </c>
      <c r="K77" s="263">
        <v>3398.95</v>
      </c>
      <c r="L77" s="263">
        <v>3255.1</v>
      </c>
      <c r="M77" s="263">
        <v>6.2294099999999997</v>
      </c>
    </row>
    <row r="78" spans="1:13">
      <c r="A78" s="282">
        <v>69</v>
      </c>
      <c r="B78" s="263" t="s">
        <v>348</v>
      </c>
      <c r="C78" s="263">
        <v>2418.5500000000002</v>
      </c>
      <c r="D78" s="265">
        <v>2437.2833333333333</v>
      </c>
      <c r="E78" s="265">
        <v>2353.2666666666664</v>
      </c>
      <c r="F78" s="265">
        <v>2287.9833333333331</v>
      </c>
      <c r="G78" s="265">
        <v>2203.9666666666662</v>
      </c>
      <c r="H78" s="265">
        <v>2502.5666666666666</v>
      </c>
      <c r="I78" s="265">
        <v>2586.5833333333339</v>
      </c>
      <c r="J78" s="265">
        <v>2651.8666666666668</v>
      </c>
      <c r="K78" s="263">
        <v>2521.3000000000002</v>
      </c>
      <c r="L78" s="263">
        <v>2372</v>
      </c>
      <c r="M78" s="263">
        <v>1.5941000000000001</v>
      </c>
    </row>
    <row r="79" spans="1:13">
      <c r="A79" s="282">
        <v>70</v>
      </c>
      <c r="B79" s="263" t="s">
        <v>93</v>
      </c>
      <c r="C79" s="263">
        <v>4212.75</v>
      </c>
      <c r="D79" s="265">
        <v>4262.0999999999995</v>
      </c>
      <c r="E79" s="265">
        <v>4145.6999999999989</v>
      </c>
      <c r="F79" s="265">
        <v>4078.6499999999996</v>
      </c>
      <c r="G79" s="265">
        <v>3962.2499999999991</v>
      </c>
      <c r="H79" s="265">
        <v>4329.1499999999987</v>
      </c>
      <c r="I79" s="265">
        <v>4445.5499999999984</v>
      </c>
      <c r="J79" s="265">
        <v>4512.5999999999985</v>
      </c>
      <c r="K79" s="263">
        <v>4378.5</v>
      </c>
      <c r="L79" s="263">
        <v>4195.05</v>
      </c>
      <c r="M79" s="263">
        <v>12.109069999999999</v>
      </c>
    </row>
    <row r="80" spans="1:13">
      <c r="A80" s="282">
        <v>71</v>
      </c>
      <c r="B80" s="263" t="s">
        <v>235</v>
      </c>
      <c r="C80" s="263">
        <v>80.150000000000006</v>
      </c>
      <c r="D80" s="265">
        <v>80.916666666666671</v>
      </c>
      <c r="E80" s="265">
        <v>79.38333333333334</v>
      </c>
      <c r="F80" s="265">
        <v>78.616666666666674</v>
      </c>
      <c r="G80" s="265">
        <v>77.083333333333343</v>
      </c>
      <c r="H80" s="265">
        <v>81.683333333333337</v>
      </c>
      <c r="I80" s="265">
        <v>83.216666666666669</v>
      </c>
      <c r="J80" s="265">
        <v>83.983333333333334</v>
      </c>
      <c r="K80" s="263">
        <v>82.45</v>
      </c>
      <c r="L80" s="263">
        <v>80.150000000000006</v>
      </c>
      <c r="M80" s="263">
        <v>118.17252999999999</v>
      </c>
    </row>
    <row r="81" spans="1:13">
      <c r="A81" s="282">
        <v>72</v>
      </c>
      <c r="B81" s="263" t="s">
        <v>94</v>
      </c>
      <c r="C81" s="263">
        <v>2664.6</v>
      </c>
      <c r="D81" s="265">
        <v>2665.85</v>
      </c>
      <c r="E81" s="265">
        <v>2633.75</v>
      </c>
      <c r="F81" s="265">
        <v>2602.9</v>
      </c>
      <c r="G81" s="265">
        <v>2570.8000000000002</v>
      </c>
      <c r="H81" s="265">
        <v>2696.7</v>
      </c>
      <c r="I81" s="265">
        <v>2728.7999999999993</v>
      </c>
      <c r="J81" s="265">
        <v>2759.6499999999996</v>
      </c>
      <c r="K81" s="263">
        <v>2697.95</v>
      </c>
      <c r="L81" s="263">
        <v>2635</v>
      </c>
      <c r="M81" s="263">
        <v>10.66</v>
      </c>
    </row>
    <row r="82" spans="1:13">
      <c r="A82" s="282">
        <v>73</v>
      </c>
      <c r="B82" s="263" t="s">
        <v>236</v>
      </c>
      <c r="C82" s="263">
        <v>484.75</v>
      </c>
      <c r="D82" s="265">
        <v>483.25</v>
      </c>
      <c r="E82" s="265">
        <v>471.5</v>
      </c>
      <c r="F82" s="265">
        <v>458.25</v>
      </c>
      <c r="G82" s="265">
        <v>446.5</v>
      </c>
      <c r="H82" s="265">
        <v>496.5</v>
      </c>
      <c r="I82" s="265">
        <v>508.25</v>
      </c>
      <c r="J82" s="265">
        <v>521.5</v>
      </c>
      <c r="K82" s="263">
        <v>495</v>
      </c>
      <c r="L82" s="263">
        <v>470</v>
      </c>
      <c r="M82" s="263">
        <v>4.7108400000000001</v>
      </c>
    </row>
    <row r="83" spans="1:13">
      <c r="A83" s="282">
        <v>74</v>
      </c>
      <c r="B83" s="263" t="s">
        <v>237</v>
      </c>
      <c r="C83" s="263">
        <v>1418.9</v>
      </c>
      <c r="D83" s="265">
        <v>1412.3166666666666</v>
      </c>
      <c r="E83" s="265">
        <v>1397.0833333333333</v>
      </c>
      <c r="F83" s="265">
        <v>1375.2666666666667</v>
      </c>
      <c r="G83" s="265">
        <v>1360.0333333333333</v>
      </c>
      <c r="H83" s="265">
        <v>1434.1333333333332</v>
      </c>
      <c r="I83" s="265">
        <v>1449.3666666666668</v>
      </c>
      <c r="J83" s="265">
        <v>1471.1833333333332</v>
      </c>
      <c r="K83" s="263">
        <v>1427.55</v>
      </c>
      <c r="L83" s="263">
        <v>1390.5</v>
      </c>
      <c r="M83" s="263">
        <v>1.01583</v>
      </c>
    </row>
    <row r="84" spans="1:13">
      <c r="A84" s="282">
        <v>75</v>
      </c>
      <c r="B84" s="263" t="s">
        <v>96</v>
      </c>
      <c r="C84" s="263">
        <v>1319.45</v>
      </c>
      <c r="D84" s="265">
        <v>1323.2833333333335</v>
      </c>
      <c r="E84" s="265">
        <v>1298.166666666667</v>
      </c>
      <c r="F84" s="265">
        <v>1276.8833333333334</v>
      </c>
      <c r="G84" s="265">
        <v>1251.7666666666669</v>
      </c>
      <c r="H84" s="265">
        <v>1344.5666666666671</v>
      </c>
      <c r="I84" s="265">
        <v>1369.6833333333334</v>
      </c>
      <c r="J84" s="265">
        <v>1390.9666666666672</v>
      </c>
      <c r="K84" s="263">
        <v>1348.4</v>
      </c>
      <c r="L84" s="263">
        <v>1302</v>
      </c>
      <c r="M84" s="263">
        <v>11.205069999999999</v>
      </c>
    </row>
    <row r="85" spans="1:13">
      <c r="A85" s="282">
        <v>76</v>
      </c>
      <c r="B85" s="263" t="s">
        <v>97</v>
      </c>
      <c r="C85" s="263">
        <v>188.4</v>
      </c>
      <c r="D85" s="265">
        <v>190.43333333333331</v>
      </c>
      <c r="E85" s="265">
        <v>184.66666666666663</v>
      </c>
      <c r="F85" s="265">
        <v>180.93333333333331</v>
      </c>
      <c r="G85" s="265">
        <v>175.16666666666663</v>
      </c>
      <c r="H85" s="265">
        <v>194.16666666666663</v>
      </c>
      <c r="I85" s="265">
        <v>199.93333333333334</v>
      </c>
      <c r="J85" s="265">
        <v>203.66666666666663</v>
      </c>
      <c r="K85" s="263">
        <v>196.2</v>
      </c>
      <c r="L85" s="263">
        <v>186.7</v>
      </c>
      <c r="M85" s="263">
        <v>49.974980000000002</v>
      </c>
    </row>
    <row r="86" spans="1:13">
      <c r="A86" s="282">
        <v>77</v>
      </c>
      <c r="B86" s="263" t="s">
        <v>98</v>
      </c>
      <c r="C86" s="263">
        <v>77.75</v>
      </c>
      <c r="D86" s="265">
        <v>78.850000000000009</v>
      </c>
      <c r="E86" s="265">
        <v>75.600000000000023</v>
      </c>
      <c r="F86" s="265">
        <v>73.450000000000017</v>
      </c>
      <c r="G86" s="265">
        <v>70.200000000000031</v>
      </c>
      <c r="H86" s="265">
        <v>81.000000000000014</v>
      </c>
      <c r="I86" s="265">
        <v>84.249999999999986</v>
      </c>
      <c r="J86" s="265">
        <v>86.4</v>
      </c>
      <c r="K86" s="263">
        <v>82.1</v>
      </c>
      <c r="L86" s="263">
        <v>76.7</v>
      </c>
      <c r="M86" s="263">
        <v>240.59774999999999</v>
      </c>
    </row>
    <row r="87" spans="1:13">
      <c r="A87" s="282">
        <v>78</v>
      </c>
      <c r="B87" s="263" t="s">
        <v>359</v>
      </c>
      <c r="C87" s="263">
        <v>188.45</v>
      </c>
      <c r="D87" s="265">
        <v>189.54999999999998</v>
      </c>
      <c r="E87" s="265">
        <v>185.39999999999998</v>
      </c>
      <c r="F87" s="265">
        <v>182.35</v>
      </c>
      <c r="G87" s="265">
        <v>178.2</v>
      </c>
      <c r="H87" s="265">
        <v>192.59999999999997</v>
      </c>
      <c r="I87" s="265">
        <v>196.75</v>
      </c>
      <c r="J87" s="265">
        <v>199.79999999999995</v>
      </c>
      <c r="K87" s="263">
        <v>193.7</v>
      </c>
      <c r="L87" s="263">
        <v>186.5</v>
      </c>
      <c r="M87" s="263">
        <v>71.629450000000006</v>
      </c>
    </row>
    <row r="88" spans="1:13">
      <c r="A88" s="282">
        <v>79</v>
      </c>
      <c r="B88" s="263" t="s">
        <v>240</v>
      </c>
      <c r="C88" s="263">
        <v>62.1</v>
      </c>
      <c r="D88" s="265">
        <v>62.983333333333327</v>
      </c>
      <c r="E88" s="265">
        <v>59.666666666666657</v>
      </c>
      <c r="F88" s="265">
        <v>57.233333333333327</v>
      </c>
      <c r="G88" s="265">
        <v>53.916666666666657</v>
      </c>
      <c r="H88" s="265">
        <v>65.416666666666657</v>
      </c>
      <c r="I88" s="265">
        <v>68.733333333333334</v>
      </c>
      <c r="J88" s="265">
        <v>71.166666666666657</v>
      </c>
      <c r="K88" s="263">
        <v>66.3</v>
      </c>
      <c r="L88" s="263">
        <v>60.55</v>
      </c>
      <c r="M88" s="263">
        <v>38.547330000000002</v>
      </c>
    </row>
    <row r="89" spans="1:13">
      <c r="A89" s="282">
        <v>80</v>
      </c>
      <c r="B89" s="263" t="s">
        <v>99</v>
      </c>
      <c r="C89" s="263">
        <v>135.1</v>
      </c>
      <c r="D89" s="265">
        <v>136.43333333333331</v>
      </c>
      <c r="E89" s="265">
        <v>131.06666666666661</v>
      </c>
      <c r="F89" s="265">
        <v>127.0333333333333</v>
      </c>
      <c r="G89" s="265">
        <v>121.6666666666666</v>
      </c>
      <c r="H89" s="265">
        <v>140.46666666666661</v>
      </c>
      <c r="I89" s="265">
        <v>145.83333333333334</v>
      </c>
      <c r="J89" s="265">
        <v>149.86666666666662</v>
      </c>
      <c r="K89" s="263">
        <v>141.80000000000001</v>
      </c>
      <c r="L89" s="263">
        <v>132.4</v>
      </c>
      <c r="M89" s="263">
        <v>179.63293999999999</v>
      </c>
    </row>
    <row r="90" spans="1:13">
      <c r="A90" s="282">
        <v>81</v>
      </c>
      <c r="B90" s="263" t="s">
        <v>102</v>
      </c>
      <c r="C90" s="263">
        <v>25.35</v>
      </c>
      <c r="D90" s="265">
        <v>25.633333333333336</v>
      </c>
      <c r="E90" s="265">
        <v>24.466666666666672</v>
      </c>
      <c r="F90" s="265">
        <v>23.583333333333336</v>
      </c>
      <c r="G90" s="265">
        <v>22.416666666666671</v>
      </c>
      <c r="H90" s="265">
        <v>26.516666666666673</v>
      </c>
      <c r="I90" s="265">
        <v>27.683333333333337</v>
      </c>
      <c r="J90" s="265">
        <v>28.566666666666674</v>
      </c>
      <c r="K90" s="263">
        <v>26.8</v>
      </c>
      <c r="L90" s="263">
        <v>24.75</v>
      </c>
      <c r="M90" s="263">
        <v>243.58167</v>
      </c>
    </row>
    <row r="91" spans="1:13">
      <c r="A91" s="282">
        <v>82</v>
      </c>
      <c r="B91" s="263" t="s">
        <v>241</v>
      </c>
      <c r="C91" s="263">
        <v>225.85</v>
      </c>
      <c r="D91" s="265">
        <v>227.78333333333333</v>
      </c>
      <c r="E91" s="265">
        <v>217.56666666666666</v>
      </c>
      <c r="F91" s="265">
        <v>209.28333333333333</v>
      </c>
      <c r="G91" s="265">
        <v>199.06666666666666</v>
      </c>
      <c r="H91" s="265">
        <v>236.06666666666666</v>
      </c>
      <c r="I91" s="265">
        <v>246.2833333333333</v>
      </c>
      <c r="J91" s="265">
        <v>254.56666666666666</v>
      </c>
      <c r="K91" s="263">
        <v>238</v>
      </c>
      <c r="L91" s="263">
        <v>219.5</v>
      </c>
      <c r="M91" s="263">
        <v>20.790939999999999</v>
      </c>
    </row>
    <row r="92" spans="1:13">
      <c r="A92" s="282">
        <v>83</v>
      </c>
      <c r="B92" s="263" t="s">
        <v>100</v>
      </c>
      <c r="C92" s="263">
        <v>455.8</v>
      </c>
      <c r="D92" s="265">
        <v>455.31666666666661</v>
      </c>
      <c r="E92" s="265">
        <v>447.13333333333321</v>
      </c>
      <c r="F92" s="265">
        <v>438.46666666666658</v>
      </c>
      <c r="G92" s="265">
        <v>430.28333333333319</v>
      </c>
      <c r="H92" s="265">
        <v>463.98333333333323</v>
      </c>
      <c r="I92" s="265">
        <v>472.16666666666663</v>
      </c>
      <c r="J92" s="265">
        <v>480.83333333333326</v>
      </c>
      <c r="K92" s="263">
        <v>463.5</v>
      </c>
      <c r="L92" s="263">
        <v>446.65</v>
      </c>
      <c r="M92" s="263">
        <v>25.391249999999999</v>
      </c>
    </row>
    <row r="93" spans="1:13">
      <c r="A93" s="282">
        <v>84</v>
      </c>
      <c r="B93" s="263" t="s">
        <v>242</v>
      </c>
      <c r="C93" s="263">
        <v>486.3</v>
      </c>
      <c r="D93" s="265">
        <v>486.51666666666665</v>
      </c>
      <c r="E93" s="265">
        <v>480.0333333333333</v>
      </c>
      <c r="F93" s="265">
        <v>473.76666666666665</v>
      </c>
      <c r="G93" s="265">
        <v>467.2833333333333</v>
      </c>
      <c r="H93" s="265">
        <v>492.7833333333333</v>
      </c>
      <c r="I93" s="265">
        <v>499.26666666666665</v>
      </c>
      <c r="J93" s="265">
        <v>505.5333333333333</v>
      </c>
      <c r="K93" s="263">
        <v>493</v>
      </c>
      <c r="L93" s="263">
        <v>480.25</v>
      </c>
      <c r="M93" s="263">
        <v>1.22678</v>
      </c>
    </row>
    <row r="94" spans="1:13">
      <c r="A94" s="282">
        <v>85</v>
      </c>
      <c r="B94" s="263" t="s">
        <v>103</v>
      </c>
      <c r="C94" s="263">
        <v>660.45</v>
      </c>
      <c r="D94" s="265">
        <v>659.5333333333333</v>
      </c>
      <c r="E94" s="265">
        <v>655.06666666666661</v>
      </c>
      <c r="F94" s="265">
        <v>649.68333333333328</v>
      </c>
      <c r="G94" s="265">
        <v>645.21666666666658</v>
      </c>
      <c r="H94" s="265">
        <v>664.91666666666663</v>
      </c>
      <c r="I94" s="265">
        <v>669.38333333333333</v>
      </c>
      <c r="J94" s="265">
        <v>674.76666666666665</v>
      </c>
      <c r="K94" s="263">
        <v>664</v>
      </c>
      <c r="L94" s="263">
        <v>654.15</v>
      </c>
      <c r="M94" s="263">
        <v>22.453970000000002</v>
      </c>
    </row>
    <row r="95" spans="1:13">
      <c r="A95" s="282">
        <v>86</v>
      </c>
      <c r="B95" s="263" t="s">
        <v>243</v>
      </c>
      <c r="C95" s="263">
        <v>508.15</v>
      </c>
      <c r="D95" s="265">
        <v>507.56666666666661</v>
      </c>
      <c r="E95" s="265">
        <v>498.58333333333326</v>
      </c>
      <c r="F95" s="265">
        <v>489.01666666666665</v>
      </c>
      <c r="G95" s="265">
        <v>480.0333333333333</v>
      </c>
      <c r="H95" s="265">
        <v>517.13333333333321</v>
      </c>
      <c r="I95" s="265">
        <v>526.11666666666656</v>
      </c>
      <c r="J95" s="265">
        <v>535.68333333333317</v>
      </c>
      <c r="K95" s="263">
        <v>516.54999999999995</v>
      </c>
      <c r="L95" s="263">
        <v>498</v>
      </c>
      <c r="M95" s="263">
        <v>3.18377</v>
      </c>
    </row>
    <row r="96" spans="1:13">
      <c r="A96" s="282">
        <v>87</v>
      </c>
      <c r="B96" s="263" t="s">
        <v>244</v>
      </c>
      <c r="C96" s="263">
        <v>1346.05</v>
      </c>
      <c r="D96" s="265">
        <v>1365.1333333333334</v>
      </c>
      <c r="E96" s="265">
        <v>1312.2666666666669</v>
      </c>
      <c r="F96" s="265">
        <v>1278.4833333333333</v>
      </c>
      <c r="G96" s="265">
        <v>1225.6166666666668</v>
      </c>
      <c r="H96" s="265">
        <v>1398.916666666667</v>
      </c>
      <c r="I96" s="265">
        <v>1451.7833333333333</v>
      </c>
      <c r="J96" s="265">
        <v>1485.5666666666671</v>
      </c>
      <c r="K96" s="263">
        <v>1418</v>
      </c>
      <c r="L96" s="263">
        <v>1331.35</v>
      </c>
      <c r="M96" s="263">
        <v>9.1150599999999997</v>
      </c>
    </row>
    <row r="97" spans="1:13">
      <c r="A97" s="282">
        <v>88</v>
      </c>
      <c r="B97" s="263" t="s">
        <v>104</v>
      </c>
      <c r="C97" s="263">
        <v>1387.8</v>
      </c>
      <c r="D97" s="265">
        <v>1386.5666666666666</v>
      </c>
      <c r="E97" s="265">
        <v>1373.2333333333331</v>
      </c>
      <c r="F97" s="265">
        <v>1358.6666666666665</v>
      </c>
      <c r="G97" s="265">
        <v>1345.333333333333</v>
      </c>
      <c r="H97" s="265">
        <v>1401.1333333333332</v>
      </c>
      <c r="I97" s="265">
        <v>1414.4666666666667</v>
      </c>
      <c r="J97" s="265">
        <v>1429.0333333333333</v>
      </c>
      <c r="K97" s="263">
        <v>1399.9</v>
      </c>
      <c r="L97" s="263">
        <v>1372</v>
      </c>
      <c r="M97" s="263">
        <v>17.90541</v>
      </c>
    </row>
    <row r="98" spans="1:13">
      <c r="A98" s="282">
        <v>89</v>
      </c>
      <c r="B98" s="263" t="s">
        <v>372</v>
      </c>
      <c r="C98" s="263">
        <v>516.25</v>
      </c>
      <c r="D98" s="265">
        <v>516.56666666666672</v>
      </c>
      <c r="E98" s="265">
        <v>505.18333333333339</v>
      </c>
      <c r="F98" s="265">
        <v>494.11666666666667</v>
      </c>
      <c r="G98" s="265">
        <v>482.73333333333335</v>
      </c>
      <c r="H98" s="265">
        <v>527.63333333333344</v>
      </c>
      <c r="I98" s="265">
        <v>539.01666666666688</v>
      </c>
      <c r="J98" s="265">
        <v>550.08333333333348</v>
      </c>
      <c r="K98" s="263">
        <v>527.95000000000005</v>
      </c>
      <c r="L98" s="263">
        <v>505.5</v>
      </c>
      <c r="M98" s="263">
        <v>12.096880000000001</v>
      </c>
    </row>
    <row r="99" spans="1:13">
      <c r="A99" s="282">
        <v>90</v>
      </c>
      <c r="B99" s="263" t="s">
        <v>246</v>
      </c>
      <c r="C99" s="263">
        <v>261.05</v>
      </c>
      <c r="D99" s="265">
        <v>263.36666666666667</v>
      </c>
      <c r="E99" s="265">
        <v>254.33333333333337</v>
      </c>
      <c r="F99" s="265">
        <v>247.61666666666667</v>
      </c>
      <c r="G99" s="265">
        <v>238.58333333333337</v>
      </c>
      <c r="H99" s="265">
        <v>270.08333333333337</v>
      </c>
      <c r="I99" s="265">
        <v>279.11666666666667</v>
      </c>
      <c r="J99" s="265">
        <v>285.83333333333337</v>
      </c>
      <c r="K99" s="263">
        <v>272.39999999999998</v>
      </c>
      <c r="L99" s="263">
        <v>256.64999999999998</v>
      </c>
      <c r="M99" s="263">
        <v>9.7490799999999993</v>
      </c>
    </row>
    <row r="100" spans="1:13">
      <c r="A100" s="282">
        <v>91</v>
      </c>
      <c r="B100" s="263" t="s">
        <v>107</v>
      </c>
      <c r="C100" s="263">
        <v>947.75</v>
      </c>
      <c r="D100" s="265">
        <v>959.9666666666667</v>
      </c>
      <c r="E100" s="265">
        <v>920.18333333333339</v>
      </c>
      <c r="F100" s="265">
        <v>892.61666666666667</v>
      </c>
      <c r="G100" s="265">
        <v>852.83333333333337</v>
      </c>
      <c r="H100" s="265">
        <v>987.53333333333342</v>
      </c>
      <c r="I100" s="265">
        <v>1027.3166666666666</v>
      </c>
      <c r="J100" s="265">
        <v>1054.8833333333334</v>
      </c>
      <c r="K100" s="263">
        <v>999.75</v>
      </c>
      <c r="L100" s="263">
        <v>932.4</v>
      </c>
      <c r="M100" s="263">
        <v>82.695660000000004</v>
      </c>
    </row>
    <row r="101" spans="1:13">
      <c r="A101" s="282">
        <v>92</v>
      </c>
      <c r="B101" s="263" t="s">
        <v>248</v>
      </c>
      <c r="C101" s="263">
        <v>2845.6</v>
      </c>
      <c r="D101" s="265">
        <v>2876.1</v>
      </c>
      <c r="E101" s="265">
        <v>2807.5</v>
      </c>
      <c r="F101" s="265">
        <v>2769.4</v>
      </c>
      <c r="G101" s="265">
        <v>2700.8</v>
      </c>
      <c r="H101" s="265">
        <v>2914.2</v>
      </c>
      <c r="I101" s="265">
        <v>2982.7999999999993</v>
      </c>
      <c r="J101" s="265">
        <v>3020.8999999999996</v>
      </c>
      <c r="K101" s="263">
        <v>2944.7</v>
      </c>
      <c r="L101" s="263">
        <v>2838</v>
      </c>
      <c r="M101" s="263">
        <v>2.5433699999999999</v>
      </c>
    </row>
    <row r="102" spans="1:13">
      <c r="A102" s="282">
        <v>93</v>
      </c>
      <c r="B102" s="263" t="s">
        <v>109</v>
      </c>
      <c r="C102" s="263">
        <v>1491</v>
      </c>
      <c r="D102" s="265">
        <v>1498.0666666666668</v>
      </c>
      <c r="E102" s="265">
        <v>1474.0833333333337</v>
      </c>
      <c r="F102" s="265">
        <v>1457.166666666667</v>
      </c>
      <c r="G102" s="265">
        <v>1433.1833333333338</v>
      </c>
      <c r="H102" s="265">
        <v>1514.9833333333336</v>
      </c>
      <c r="I102" s="265">
        <v>1538.9666666666667</v>
      </c>
      <c r="J102" s="265">
        <v>1555.8833333333334</v>
      </c>
      <c r="K102" s="263">
        <v>1522.05</v>
      </c>
      <c r="L102" s="263">
        <v>1481.15</v>
      </c>
      <c r="M102" s="263">
        <v>90.327699999999993</v>
      </c>
    </row>
    <row r="103" spans="1:13">
      <c r="A103" s="282">
        <v>94</v>
      </c>
      <c r="B103" s="263" t="s">
        <v>249</v>
      </c>
      <c r="C103" s="263">
        <v>680.85</v>
      </c>
      <c r="D103" s="265">
        <v>685.06666666666661</v>
      </c>
      <c r="E103" s="265">
        <v>670.88333333333321</v>
      </c>
      <c r="F103" s="265">
        <v>660.91666666666663</v>
      </c>
      <c r="G103" s="265">
        <v>646.73333333333323</v>
      </c>
      <c r="H103" s="265">
        <v>695.03333333333319</v>
      </c>
      <c r="I103" s="265">
        <v>709.21666666666658</v>
      </c>
      <c r="J103" s="265">
        <v>719.18333333333317</v>
      </c>
      <c r="K103" s="263">
        <v>699.25</v>
      </c>
      <c r="L103" s="263">
        <v>675.1</v>
      </c>
      <c r="M103" s="263">
        <v>21.244209999999999</v>
      </c>
    </row>
    <row r="104" spans="1:13">
      <c r="A104" s="282">
        <v>95</v>
      </c>
      <c r="B104" s="263" t="s">
        <v>105</v>
      </c>
      <c r="C104" s="263">
        <v>1024.05</v>
      </c>
      <c r="D104" s="265">
        <v>1036.7</v>
      </c>
      <c r="E104" s="265">
        <v>1002.45</v>
      </c>
      <c r="F104" s="265">
        <v>980.85</v>
      </c>
      <c r="G104" s="265">
        <v>946.6</v>
      </c>
      <c r="H104" s="265">
        <v>1058.3000000000002</v>
      </c>
      <c r="I104" s="265">
        <v>1092.5500000000002</v>
      </c>
      <c r="J104" s="265">
        <v>1114.1500000000001</v>
      </c>
      <c r="K104" s="263">
        <v>1070.95</v>
      </c>
      <c r="L104" s="263">
        <v>1015.1</v>
      </c>
      <c r="M104" s="263">
        <v>23.392119999999998</v>
      </c>
    </row>
    <row r="105" spans="1:13">
      <c r="A105" s="282">
        <v>96</v>
      </c>
      <c r="B105" s="263" t="s">
        <v>110</v>
      </c>
      <c r="C105" s="263">
        <v>3107.2</v>
      </c>
      <c r="D105" s="265">
        <v>3132.4</v>
      </c>
      <c r="E105" s="265">
        <v>3047.1000000000004</v>
      </c>
      <c r="F105" s="265">
        <v>2987.0000000000005</v>
      </c>
      <c r="G105" s="265">
        <v>2901.7000000000007</v>
      </c>
      <c r="H105" s="265">
        <v>3192.5</v>
      </c>
      <c r="I105" s="265">
        <v>3277.8</v>
      </c>
      <c r="J105" s="265">
        <v>3337.8999999999996</v>
      </c>
      <c r="K105" s="263">
        <v>3217.7</v>
      </c>
      <c r="L105" s="263">
        <v>3072.3</v>
      </c>
      <c r="M105" s="263">
        <v>14.720969999999999</v>
      </c>
    </row>
    <row r="106" spans="1:13">
      <c r="A106" s="282">
        <v>97</v>
      </c>
      <c r="B106" s="263" t="s">
        <v>112</v>
      </c>
      <c r="C106" s="263">
        <v>331.8</v>
      </c>
      <c r="D106" s="265">
        <v>333.88333333333333</v>
      </c>
      <c r="E106" s="265">
        <v>327.26666666666665</v>
      </c>
      <c r="F106" s="265">
        <v>322.73333333333335</v>
      </c>
      <c r="G106" s="265">
        <v>316.11666666666667</v>
      </c>
      <c r="H106" s="265">
        <v>338.41666666666663</v>
      </c>
      <c r="I106" s="265">
        <v>345.0333333333333</v>
      </c>
      <c r="J106" s="265">
        <v>349.56666666666661</v>
      </c>
      <c r="K106" s="263">
        <v>340.5</v>
      </c>
      <c r="L106" s="263">
        <v>329.35</v>
      </c>
      <c r="M106" s="263">
        <v>237.44146000000001</v>
      </c>
    </row>
    <row r="107" spans="1:13">
      <c r="A107" s="282">
        <v>98</v>
      </c>
      <c r="B107" s="263" t="s">
        <v>113</v>
      </c>
      <c r="C107" s="263">
        <v>233.65</v>
      </c>
      <c r="D107" s="265">
        <v>235.01666666666665</v>
      </c>
      <c r="E107" s="265">
        <v>230.1333333333333</v>
      </c>
      <c r="F107" s="265">
        <v>226.61666666666665</v>
      </c>
      <c r="G107" s="265">
        <v>221.73333333333329</v>
      </c>
      <c r="H107" s="265">
        <v>238.5333333333333</v>
      </c>
      <c r="I107" s="265">
        <v>243.41666666666663</v>
      </c>
      <c r="J107" s="265">
        <v>246.93333333333331</v>
      </c>
      <c r="K107" s="263">
        <v>239.9</v>
      </c>
      <c r="L107" s="263">
        <v>231.5</v>
      </c>
      <c r="M107" s="263">
        <v>73.975949999999997</v>
      </c>
    </row>
    <row r="108" spans="1:13">
      <c r="A108" s="282">
        <v>99</v>
      </c>
      <c r="B108" s="263" t="s">
        <v>114</v>
      </c>
      <c r="C108" s="263">
        <v>2215.1999999999998</v>
      </c>
      <c r="D108" s="265">
        <v>2223.3666666666668</v>
      </c>
      <c r="E108" s="265">
        <v>2196.8333333333335</v>
      </c>
      <c r="F108" s="265">
        <v>2178.4666666666667</v>
      </c>
      <c r="G108" s="265">
        <v>2151.9333333333334</v>
      </c>
      <c r="H108" s="265">
        <v>2241.7333333333336</v>
      </c>
      <c r="I108" s="265">
        <v>2268.2666666666664</v>
      </c>
      <c r="J108" s="265">
        <v>2286.6333333333337</v>
      </c>
      <c r="K108" s="263">
        <v>2249.9</v>
      </c>
      <c r="L108" s="263">
        <v>2205</v>
      </c>
      <c r="M108" s="263">
        <v>25.97091</v>
      </c>
    </row>
    <row r="109" spans="1:13">
      <c r="A109" s="282">
        <v>100</v>
      </c>
      <c r="B109" s="263" t="s">
        <v>250</v>
      </c>
      <c r="C109" s="263">
        <v>286.35000000000002</v>
      </c>
      <c r="D109" s="265">
        <v>289.31666666666666</v>
      </c>
      <c r="E109" s="265">
        <v>280.13333333333333</v>
      </c>
      <c r="F109" s="265">
        <v>273.91666666666669</v>
      </c>
      <c r="G109" s="265">
        <v>264.73333333333335</v>
      </c>
      <c r="H109" s="265">
        <v>295.5333333333333</v>
      </c>
      <c r="I109" s="265">
        <v>304.71666666666658</v>
      </c>
      <c r="J109" s="265">
        <v>310.93333333333328</v>
      </c>
      <c r="K109" s="263">
        <v>298.5</v>
      </c>
      <c r="L109" s="263">
        <v>283.10000000000002</v>
      </c>
      <c r="M109" s="263">
        <v>9.0947600000000008</v>
      </c>
    </row>
    <row r="110" spans="1:13">
      <c r="A110" s="282">
        <v>101</v>
      </c>
      <c r="B110" s="263" t="s">
        <v>251</v>
      </c>
      <c r="C110" s="263">
        <v>46.7</v>
      </c>
      <c r="D110" s="265">
        <v>46.85</v>
      </c>
      <c r="E110" s="265">
        <v>45.150000000000006</v>
      </c>
      <c r="F110" s="265">
        <v>43.6</v>
      </c>
      <c r="G110" s="265">
        <v>41.900000000000006</v>
      </c>
      <c r="H110" s="265">
        <v>48.400000000000006</v>
      </c>
      <c r="I110" s="265">
        <v>50.100000000000009</v>
      </c>
      <c r="J110" s="265">
        <v>51.650000000000006</v>
      </c>
      <c r="K110" s="263">
        <v>48.55</v>
      </c>
      <c r="L110" s="263">
        <v>45.3</v>
      </c>
      <c r="M110" s="263">
        <v>37.46237</v>
      </c>
    </row>
    <row r="111" spans="1:13">
      <c r="A111" s="282">
        <v>102</v>
      </c>
      <c r="B111" s="263" t="s">
        <v>108</v>
      </c>
      <c r="C111" s="263">
        <v>2514.6</v>
      </c>
      <c r="D111" s="265">
        <v>2525.6833333333329</v>
      </c>
      <c r="E111" s="265">
        <v>2489.9166666666661</v>
      </c>
      <c r="F111" s="265">
        <v>2465.2333333333331</v>
      </c>
      <c r="G111" s="265">
        <v>2429.4666666666662</v>
      </c>
      <c r="H111" s="265">
        <v>2550.3666666666659</v>
      </c>
      <c r="I111" s="265">
        <v>2586.1333333333332</v>
      </c>
      <c r="J111" s="265">
        <v>2610.8166666666657</v>
      </c>
      <c r="K111" s="263">
        <v>2561.4499999999998</v>
      </c>
      <c r="L111" s="263">
        <v>2501</v>
      </c>
      <c r="M111" s="263">
        <v>34.608910000000002</v>
      </c>
    </row>
    <row r="112" spans="1:13">
      <c r="A112" s="282">
        <v>103</v>
      </c>
      <c r="B112" s="263" t="s">
        <v>116</v>
      </c>
      <c r="C112" s="263">
        <v>578.6</v>
      </c>
      <c r="D112" s="265">
        <v>585.16666666666663</v>
      </c>
      <c r="E112" s="265">
        <v>568.93333333333328</v>
      </c>
      <c r="F112" s="265">
        <v>559.26666666666665</v>
      </c>
      <c r="G112" s="265">
        <v>543.0333333333333</v>
      </c>
      <c r="H112" s="265">
        <v>594.83333333333326</v>
      </c>
      <c r="I112" s="265">
        <v>611.06666666666661</v>
      </c>
      <c r="J112" s="265">
        <v>620.73333333333323</v>
      </c>
      <c r="K112" s="263">
        <v>601.4</v>
      </c>
      <c r="L112" s="263">
        <v>575.5</v>
      </c>
      <c r="M112" s="263">
        <v>227.76536999999999</v>
      </c>
    </row>
    <row r="113" spans="1:13">
      <c r="A113" s="282">
        <v>104</v>
      </c>
      <c r="B113" s="263" t="s">
        <v>252</v>
      </c>
      <c r="C113" s="263">
        <v>1438.25</v>
      </c>
      <c r="D113" s="265">
        <v>1454.45</v>
      </c>
      <c r="E113" s="265">
        <v>1418.9</v>
      </c>
      <c r="F113" s="265">
        <v>1399.55</v>
      </c>
      <c r="G113" s="265">
        <v>1364</v>
      </c>
      <c r="H113" s="265">
        <v>1473.8000000000002</v>
      </c>
      <c r="I113" s="265">
        <v>1509.35</v>
      </c>
      <c r="J113" s="265">
        <v>1528.7000000000003</v>
      </c>
      <c r="K113" s="263">
        <v>1490</v>
      </c>
      <c r="L113" s="263">
        <v>1435.1</v>
      </c>
      <c r="M113" s="263">
        <v>4.2436600000000002</v>
      </c>
    </row>
    <row r="114" spans="1:13">
      <c r="A114" s="282">
        <v>105</v>
      </c>
      <c r="B114" s="263" t="s">
        <v>117</v>
      </c>
      <c r="C114" s="263">
        <v>422.05</v>
      </c>
      <c r="D114" s="265">
        <v>425.41666666666669</v>
      </c>
      <c r="E114" s="265">
        <v>416.93333333333339</v>
      </c>
      <c r="F114" s="265">
        <v>411.81666666666672</v>
      </c>
      <c r="G114" s="265">
        <v>403.33333333333343</v>
      </c>
      <c r="H114" s="265">
        <v>430.53333333333336</v>
      </c>
      <c r="I114" s="265">
        <v>439.01666666666659</v>
      </c>
      <c r="J114" s="265">
        <v>444.13333333333333</v>
      </c>
      <c r="K114" s="263">
        <v>433.9</v>
      </c>
      <c r="L114" s="263">
        <v>420.3</v>
      </c>
      <c r="M114" s="263">
        <v>24.642479999999999</v>
      </c>
    </row>
    <row r="115" spans="1:13">
      <c r="A115" s="282">
        <v>106</v>
      </c>
      <c r="B115" s="263" t="s">
        <v>387</v>
      </c>
      <c r="C115" s="263">
        <v>405.45</v>
      </c>
      <c r="D115" s="265">
        <v>406.68333333333334</v>
      </c>
      <c r="E115" s="265">
        <v>401.76666666666665</v>
      </c>
      <c r="F115" s="265">
        <v>398.08333333333331</v>
      </c>
      <c r="G115" s="265">
        <v>393.16666666666663</v>
      </c>
      <c r="H115" s="265">
        <v>410.36666666666667</v>
      </c>
      <c r="I115" s="265">
        <v>415.2833333333333</v>
      </c>
      <c r="J115" s="265">
        <v>418.9666666666667</v>
      </c>
      <c r="K115" s="263">
        <v>411.6</v>
      </c>
      <c r="L115" s="263">
        <v>403</v>
      </c>
      <c r="M115" s="263">
        <v>7.1826299999999996</v>
      </c>
    </row>
    <row r="116" spans="1:13">
      <c r="A116" s="282">
        <v>107</v>
      </c>
      <c r="B116" s="263" t="s">
        <v>119</v>
      </c>
      <c r="C116" s="263">
        <v>59.4</v>
      </c>
      <c r="D116" s="265">
        <v>60.066666666666663</v>
      </c>
      <c r="E116" s="265">
        <v>57.783333333333324</v>
      </c>
      <c r="F116" s="265">
        <v>56.166666666666664</v>
      </c>
      <c r="G116" s="265">
        <v>53.883333333333326</v>
      </c>
      <c r="H116" s="265">
        <v>61.683333333333323</v>
      </c>
      <c r="I116" s="265">
        <v>63.966666666666654</v>
      </c>
      <c r="J116" s="265">
        <v>65.583333333333314</v>
      </c>
      <c r="K116" s="263">
        <v>62.35</v>
      </c>
      <c r="L116" s="263">
        <v>58.45</v>
      </c>
      <c r="M116" s="263">
        <v>432.75173000000001</v>
      </c>
    </row>
    <row r="117" spans="1:13">
      <c r="A117" s="282">
        <v>108</v>
      </c>
      <c r="B117" s="263" t="s">
        <v>126</v>
      </c>
      <c r="C117" s="263">
        <v>217.65</v>
      </c>
      <c r="D117" s="265">
        <v>216.21666666666667</v>
      </c>
      <c r="E117" s="265">
        <v>213.33333333333334</v>
      </c>
      <c r="F117" s="265">
        <v>209.01666666666668</v>
      </c>
      <c r="G117" s="265">
        <v>206.13333333333335</v>
      </c>
      <c r="H117" s="265">
        <v>220.53333333333333</v>
      </c>
      <c r="I117" s="265">
        <v>223.41666666666666</v>
      </c>
      <c r="J117" s="265">
        <v>227.73333333333332</v>
      </c>
      <c r="K117" s="263">
        <v>219.1</v>
      </c>
      <c r="L117" s="263">
        <v>211.9</v>
      </c>
      <c r="M117" s="263">
        <v>919.93104000000005</v>
      </c>
    </row>
    <row r="118" spans="1:13">
      <c r="A118" s="282">
        <v>109</v>
      </c>
      <c r="B118" s="263" t="s">
        <v>115</v>
      </c>
      <c r="C118" s="263">
        <v>214.85</v>
      </c>
      <c r="D118" s="265">
        <v>215.41666666666666</v>
      </c>
      <c r="E118" s="265">
        <v>210.63333333333333</v>
      </c>
      <c r="F118" s="265">
        <v>206.41666666666666</v>
      </c>
      <c r="G118" s="265">
        <v>201.63333333333333</v>
      </c>
      <c r="H118" s="265">
        <v>219.63333333333333</v>
      </c>
      <c r="I118" s="265">
        <v>224.41666666666669</v>
      </c>
      <c r="J118" s="265">
        <v>228.63333333333333</v>
      </c>
      <c r="K118" s="263">
        <v>220.2</v>
      </c>
      <c r="L118" s="263">
        <v>211.2</v>
      </c>
      <c r="M118" s="263">
        <v>179.66015999999999</v>
      </c>
    </row>
    <row r="119" spans="1:13">
      <c r="A119" s="282">
        <v>110</v>
      </c>
      <c r="B119" s="263" t="s">
        <v>255</v>
      </c>
      <c r="C119" s="263">
        <v>116.35</v>
      </c>
      <c r="D119" s="265">
        <v>117.95</v>
      </c>
      <c r="E119" s="265">
        <v>114.4</v>
      </c>
      <c r="F119" s="265">
        <v>112.45</v>
      </c>
      <c r="G119" s="265">
        <v>108.9</v>
      </c>
      <c r="H119" s="265">
        <v>119.9</v>
      </c>
      <c r="I119" s="265">
        <v>123.44999999999999</v>
      </c>
      <c r="J119" s="265">
        <v>125.4</v>
      </c>
      <c r="K119" s="263">
        <v>121.5</v>
      </c>
      <c r="L119" s="263">
        <v>116</v>
      </c>
      <c r="M119" s="263">
        <v>15.84146</v>
      </c>
    </row>
    <row r="120" spans="1:13">
      <c r="A120" s="282">
        <v>111</v>
      </c>
      <c r="B120" s="263" t="s">
        <v>125</v>
      </c>
      <c r="C120" s="263">
        <v>97.25</v>
      </c>
      <c r="D120" s="265">
        <v>97.75</v>
      </c>
      <c r="E120" s="265">
        <v>96</v>
      </c>
      <c r="F120" s="265">
        <v>94.75</v>
      </c>
      <c r="G120" s="265">
        <v>93</v>
      </c>
      <c r="H120" s="265">
        <v>99</v>
      </c>
      <c r="I120" s="265">
        <v>100.75</v>
      </c>
      <c r="J120" s="265">
        <v>102</v>
      </c>
      <c r="K120" s="263">
        <v>99.5</v>
      </c>
      <c r="L120" s="263">
        <v>96.5</v>
      </c>
      <c r="M120" s="263">
        <v>214.13767999999999</v>
      </c>
    </row>
    <row r="121" spans="1:13">
      <c r="A121" s="282">
        <v>112</v>
      </c>
      <c r="B121" s="263" t="s">
        <v>772</v>
      </c>
      <c r="C121" s="263">
        <v>1766.65</v>
      </c>
      <c r="D121" s="265">
        <v>1788.8833333333332</v>
      </c>
      <c r="E121" s="265">
        <v>1717.7666666666664</v>
      </c>
      <c r="F121" s="265">
        <v>1668.8833333333332</v>
      </c>
      <c r="G121" s="265">
        <v>1597.7666666666664</v>
      </c>
      <c r="H121" s="265">
        <v>1837.7666666666664</v>
      </c>
      <c r="I121" s="265">
        <v>1908.8833333333332</v>
      </c>
      <c r="J121" s="265">
        <v>1957.7666666666664</v>
      </c>
      <c r="K121" s="263">
        <v>1860</v>
      </c>
      <c r="L121" s="263">
        <v>1740</v>
      </c>
      <c r="M121" s="263">
        <v>36.674550000000004</v>
      </c>
    </row>
    <row r="122" spans="1:13">
      <c r="A122" s="282">
        <v>113</v>
      </c>
      <c r="B122" s="263" t="s">
        <v>120</v>
      </c>
      <c r="C122" s="263">
        <v>487</v>
      </c>
      <c r="D122" s="265">
        <v>491.51666666666665</v>
      </c>
      <c r="E122" s="265">
        <v>475.63333333333333</v>
      </c>
      <c r="F122" s="265">
        <v>464.26666666666665</v>
      </c>
      <c r="G122" s="265">
        <v>448.38333333333333</v>
      </c>
      <c r="H122" s="265">
        <v>502.88333333333333</v>
      </c>
      <c r="I122" s="265">
        <v>518.76666666666665</v>
      </c>
      <c r="J122" s="265">
        <v>530.13333333333333</v>
      </c>
      <c r="K122" s="263">
        <v>507.4</v>
      </c>
      <c r="L122" s="263">
        <v>480.15</v>
      </c>
      <c r="M122" s="263">
        <v>31.35894</v>
      </c>
    </row>
    <row r="123" spans="1:13">
      <c r="A123" s="282">
        <v>114</v>
      </c>
      <c r="B123" s="263" t="s">
        <v>827</v>
      </c>
      <c r="C123" s="263">
        <v>256.14999999999998</v>
      </c>
      <c r="D123" s="265">
        <v>258.01666666666665</v>
      </c>
      <c r="E123" s="265">
        <v>252.5333333333333</v>
      </c>
      <c r="F123" s="265">
        <v>248.91666666666666</v>
      </c>
      <c r="G123" s="265">
        <v>243.43333333333331</v>
      </c>
      <c r="H123" s="265">
        <v>261.63333333333333</v>
      </c>
      <c r="I123" s="265">
        <v>267.11666666666667</v>
      </c>
      <c r="J123" s="265">
        <v>270.73333333333329</v>
      </c>
      <c r="K123" s="263">
        <v>263.5</v>
      </c>
      <c r="L123" s="263">
        <v>254.4</v>
      </c>
      <c r="M123" s="263">
        <v>37.241729999999997</v>
      </c>
    </row>
    <row r="124" spans="1:13">
      <c r="A124" s="282">
        <v>115</v>
      </c>
      <c r="B124" s="263" t="s">
        <v>122</v>
      </c>
      <c r="C124" s="263">
        <v>1002.8</v>
      </c>
      <c r="D124" s="265">
        <v>1007.1666666666666</v>
      </c>
      <c r="E124" s="265">
        <v>983.63333333333321</v>
      </c>
      <c r="F124" s="265">
        <v>964.46666666666658</v>
      </c>
      <c r="G124" s="265">
        <v>940.93333333333317</v>
      </c>
      <c r="H124" s="265">
        <v>1026.3333333333333</v>
      </c>
      <c r="I124" s="265">
        <v>1049.8666666666668</v>
      </c>
      <c r="J124" s="265">
        <v>1069.0333333333333</v>
      </c>
      <c r="K124" s="263">
        <v>1030.7</v>
      </c>
      <c r="L124" s="263">
        <v>988</v>
      </c>
      <c r="M124" s="263">
        <v>57.976100000000002</v>
      </c>
    </row>
    <row r="125" spans="1:13">
      <c r="A125" s="282">
        <v>116</v>
      </c>
      <c r="B125" s="263" t="s">
        <v>256</v>
      </c>
      <c r="C125" s="263">
        <v>4480.05</v>
      </c>
      <c r="D125" s="265">
        <v>4569.0166666666664</v>
      </c>
      <c r="E125" s="265">
        <v>4326.0333333333328</v>
      </c>
      <c r="F125" s="265">
        <v>4172.0166666666664</v>
      </c>
      <c r="G125" s="265">
        <v>3929.0333333333328</v>
      </c>
      <c r="H125" s="265">
        <v>4723.0333333333328</v>
      </c>
      <c r="I125" s="265">
        <v>4966.0166666666664</v>
      </c>
      <c r="J125" s="265">
        <v>5120.0333333333328</v>
      </c>
      <c r="K125" s="263">
        <v>4812</v>
      </c>
      <c r="L125" s="263">
        <v>4415</v>
      </c>
      <c r="M125" s="263">
        <v>9.8750900000000001</v>
      </c>
    </row>
    <row r="126" spans="1:13">
      <c r="A126" s="282">
        <v>117</v>
      </c>
      <c r="B126" s="263" t="s">
        <v>124</v>
      </c>
      <c r="C126" s="263">
        <v>1337.1</v>
      </c>
      <c r="D126" s="265">
        <v>1348.1166666666666</v>
      </c>
      <c r="E126" s="265">
        <v>1302.4833333333331</v>
      </c>
      <c r="F126" s="265">
        <v>1267.8666666666666</v>
      </c>
      <c r="G126" s="265">
        <v>1222.2333333333331</v>
      </c>
      <c r="H126" s="265">
        <v>1382.7333333333331</v>
      </c>
      <c r="I126" s="265">
        <v>1428.3666666666668</v>
      </c>
      <c r="J126" s="265">
        <v>1462.9833333333331</v>
      </c>
      <c r="K126" s="263">
        <v>1393.75</v>
      </c>
      <c r="L126" s="263">
        <v>1313.5</v>
      </c>
      <c r="M126" s="263">
        <v>109.61754999999999</v>
      </c>
    </row>
    <row r="127" spans="1:13">
      <c r="A127" s="282">
        <v>118</v>
      </c>
      <c r="B127" s="263" t="s">
        <v>121</v>
      </c>
      <c r="C127" s="263">
        <v>1719.95</v>
      </c>
      <c r="D127" s="265">
        <v>1709.9833333333333</v>
      </c>
      <c r="E127" s="265">
        <v>1689.9666666666667</v>
      </c>
      <c r="F127" s="265">
        <v>1659.9833333333333</v>
      </c>
      <c r="G127" s="265">
        <v>1639.9666666666667</v>
      </c>
      <c r="H127" s="265">
        <v>1739.9666666666667</v>
      </c>
      <c r="I127" s="265">
        <v>1759.9833333333336</v>
      </c>
      <c r="J127" s="265">
        <v>1789.9666666666667</v>
      </c>
      <c r="K127" s="263">
        <v>1730</v>
      </c>
      <c r="L127" s="263">
        <v>1680</v>
      </c>
      <c r="M127" s="263">
        <v>18.363790000000002</v>
      </c>
    </row>
    <row r="128" spans="1:13">
      <c r="A128" s="282">
        <v>119</v>
      </c>
      <c r="B128" s="263" t="s">
        <v>257</v>
      </c>
      <c r="C128" s="263">
        <v>1864.6</v>
      </c>
      <c r="D128" s="265">
        <v>1868.3333333333333</v>
      </c>
      <c r="E128" s="265">
        <v>1821.7166666666665</v>
      </c>
      <c r="F128" s="265">
        <v>1778.8333333333333</v>
      </c>
      <c r="G128" s="265">
        <v>1732.2166666666665</v>
      </c>
      <c r="H128" s="265">
        <v>1911.2166666666665</v>
      </c>
      <c r="I128" s="265">
        <v>1957.8333333333333</v>
      </c>
      <c r="J128" s="265">
        <v>2000.7166666666665</v>
      </c>
      <c r="K128" s="263">
        <v>1914.95</v>
      </c>
      <c r="L128" s="263">
        <v>1825.45</v>
      </c>
      <c r="M128" s="263">
        <v>2.9736500000000001</v>
      </c>
    </row>
    <row r="129" spans="1:13">
      <c r="A129" s="282">
        <v>120</v>
      </c>
      <c r="B129" s="263" t="s">
        <v>258</v>
      </c>
      <c r="C129" s="263">
        <v>84.15</v>
      </c>
      <c r="D129" s="265">
        <v>84.533333333333346</v>
      </c>
      <c r="E129" s="265">
        <v>82.616666666666688</v>
      </c>
      <c r="F129" s="265">
        <v>81.083333333333343</v>
      </c>
      <c r="G129" s="265">
        <v>79.166666666666686</v>
      </c>
      <c r="H129" s="265">
        <v>86.066666666666691</v>
      </c>
      <c r="I129" s="265">
        <v>87.983333333333348</v>
      </c>
      <c r="J129" s="265">
        <v>89.516666666666694</v>
      </c>
      <c r="K129" s="263">
        <v>86.45</v>
      </c>
      <c r="L129" s="263">
        <v>83</v>
      </c>
      <c r="M129" s="263">
        <v>48.970869999999998</v>
      </c>
    </row>
    <row r="130" spans="1:13">
      <c r="A130" s="282">
        <v>121</v>
      </c>
      <c r="B130" s="263" t="s">
        <v>128</v>
      </c>
      <c r="C130" s="263">
        <v>423.15</v>
      </c>
      <c r="D130" s="265">
        <v>425.3</v>
      </c>
      <c r="E130" s="265">
        <v>417.95000000000005</v>
      </c>
      <c r="F130" s="265">
        <v>412.75000000000006</v>
      </c>
      <c r="G130" s="265">
        <v>405.40000000000009</v>
      </c>
      <c r="H130" s="265">
        <v>430.5</v>
      </c>
      <c r="I130" s="265">
        <v>437.85</v>
      </c>
      <c r="J130" s="265">
        <v>443.04999999999995</v>
      </c>
      <c r="K130" s="263">
        <v>432.65</v>
      </c>
      <c r="L130" s="263">
        <v>420.1</v>
      </c>
      <c r="M130" s="263">
        <v>68.3703</v>
      </c>
    </row>
    <row r="131" spans="1:13">
      <c r="A131" s="282">
        <v>122</v>
      </c>
      <c r="B131" s="263" t="s">
        <v>127</v>
      </c>
      <c r="C131" s="263">
        <v>309.35000000000002</v>
      </c>
      <c r="D131" s="265">
        <v>310.18333333333334</v>
      </c>
      <c r="E131" s="265">
        <v>301.76666666666665</v>
      </c>
      <c r="F131" s="265">
        <v>294.18333333333334</v>
      </c>
      <c r="G131" s="265">
        <v>285.76666666666665</v>
      </c>
      <c r="H131" s="265">
        <v>317.76666666666665</v>
      </c>
      <c r="I131" s="265">
        <v>326.18333333333328</v>
      </c>
      <c r="J131" s="265">
        <v>333.76666666666665</v>
      </c>
      <c r="K131" s="263">
        <v>318.60000000000002</v>
      </c>
      <c r="L131" s="263">
        <v>302.60000000000002</v>
      </c>
      <c r="M131" s="263">
        <v>63.726979999999998</v>
      </c>
    </row>
    <row r="132" spans="1:13">
      <c r="A132" s="282">
        <v>123</v>
      </c>
      <c r="B132" s="263" t="s">
        <v>129</v>
      </c>
      <c r="C132" s="263">
        <v>2791</v>
      </c>
      <c r="D132" s="265">
        <v>2826.3166666666671</v>
      </c>
      <c r="E132" s="265">
        <v>2742.6833333333343</v>
      </c>
      <c r="F132" s="265">
        <v>2694.3666666666672</v>
      </c>
      <c r="G132" s="265">
        <v>2610.7333333333345</v>
      </c>
      <c r="H132" s="265">
        <v>2874.6333333333341</v>
      </c>
      <c r="I132" s="265">
        <v>2958.2666666666664</v>
      </c>
      <c r="J132" s="265">
        <v>3006.5833333333339</v>
      </c>
      <c r="K132" s="263">
        <v>2909.95</v>
      </c>
      <c r="L132" s="263">
        <v>2778</v>
      </c>
      <c r="M132" s="263">
        <v>4.7327000000000004</v>
      </c>
    </row>
    <row r="133" spans="1:13">
      <c r="A133" s="282">
        <v>124</v>
      </c>
      <c r="B133" s="263" t="s">
        <v>131</v>
      </c>
      <c r="C133" s="263">
        <v>1830.4</v>
      </c>
      <c r="D133" s="265">
        <v>1849.4666666666665</v>
      </c>
      <c r="E133" s="265">
        <v>1806.0333333333328</v>
      </c>
      <c r="F133" s="265">
        <v>1781.6666666666663</v>
      </c>
      <c r="G133" s="265">
        <v>1738.2333333333327</v>
      </c>
      <c r="H133" s="265">
        <v>1873.833333333333</v>
      </c>
      <c r="I133" s="265">
        <v>1917.2666666666669</v>
      </c>
      <c r="J133" s="265">
        <v>1941.6333333333332</v>
      </c>
      <c r="K133" s="263">
        <v>1892.9</v>
      </c>
      <c r="L133" s="263">
        <v>1825.1</v>
      </c>
      <c r="M133" s="263">
        <v>21.975750000000001</v>
      </c>
    </row>
    <row r="134" spans="1:13">
      <c r="A134" s="282">
        <v>125</v>
      </c>
      <c r="B134" s="263" t="s">
        <v>132</v>
      </c>
      <c r="C134" s="263">
        <v>98.9</v>
      </c>
      <c r="D134" s="265">
        <v>100.3</v>
      </c>
      <c r="E134" s="265">
        <v>96.6</v>
      </c>
      <c r="F134" s="265">
        <v>94.3</v>
      </c>
      <c r="G134" s="265">
        <v>90.6</v>
      </c>
      <c r="H134" s="265">
        <v>102.6</v>
      </c>
      <c r="I134" s="265">
        <v>106.30000000000001</v>
      </c>
      <c r="J134" s="265">
        <v>108.6</v>
      </c>
      <c r="K134" s="263">
        <v>104</v>
      </c>
      <c r="L134" s="263">
        <v>98</v>
      </c>
      <c r="M134" s="263">
        <v>109.81207999999999</v>
      </c>
    </row>
    <row r="135" spans="1:13">
      <c r="A135" s="282">
        <v>126</v>
      </c>
      <c r="B135" s="263" t="s">
        <v>259</v>
      </c>
      <c r="C135" s="263">
        <v>2549</v>
      </c>
      <c r="D135" s="265">
        <v>2562.9833333333331</v>
      </c>
      <c r="E135" s="265">
        <v>2461.0166666666664</v>
      </c>
      <c r="F135" s="265">
        <v>2373.0333333333333</v>
      </c>
      <c r="G135" s="265">
        <v>2271.0666666666666</v>
      </c>
      <c r="H135" s="265">
        <v>2650.9666666666662</v>
      </c>
      <c r="I135" s="265">
        <v>2752.9333333333325</v>
      </c>
      <c r="J135" s="265">
        <v>2840.9166666666661</v>
      </c>
      <c r="K135" s="263">
        <v>2664.95</v>
      </c>
      <c r="L135" s="263">
        <v>2475</v>
      </c>
      <c r="M135" s="263">
        <v>8.4170700000000007</v>
      </c>
    </row>
    <row r="136" spans="1:13">
      <c r="A136" s="282">
        <v>127</v>
      </c>
      <c r="B136" s="263" t="s">
        <v>133</v>
      </c>
      <c r="C136" s="263">
        <v>408.2</v>
      </c>
      <c r="D136" s="265">
        <v>413.33333333333331</v>
      </c>
      <c r="E136" s="265">
        <v>399.96666666666664</v>
      </c>
      <c r="F136" s="265">
        <v>391.73333333333335</v>
      </c>
      <c r="G136" s="265">
        <v>378.36666666666667</v>
      </c>
      <c r="H136" s="265">
        <v>421.56666666666661</v>
      </c>
      <c r="I136" s="265">
        <v>434.93333333333328</v>
      </c>
      <c r="J136" s="265">
        <v>443.16666666666657</v>
      </c>
      <c r="K136" s="263">
        <v>426.7</v>
      </c>
      <c r="L136" s="263">
        <v>405.1</v>
      </c>
      <c r="M136" s="263">
        <v>34.030189999999997</v>
      </c>
    </row>
    <row r="137" spans="1:13">
      <c r="A137" s="282">
        <v>128</v>
      </c>
      <c r="B137" s="263" t="s">
        <v>260</v>
      </c>
      <c r="C137" s="263">
        <v>4007.45</v>
      </c>
      <c r="D137" s="265">
        <v>4031.15</v>
      </c>
      <c r="E137" s="265">
        <v>3926.3</v>
      </c>
      <c r="F137" s="265">
        <v>3845.15</v>
      </c>
      <c r="G137" s="265">
        <v>3740.3</v>
      </c>
      <c r="H137" s="265">
        <v>4112.3</v>
      </c>
      <c r="I137" s="265">
        <v>4217.1499999999996</v>
      </c>
      <c r="J137" s="265">
        <v>4298.3</v>
      </c>
      <c r="K137" s="263">
        <v>4136</v>
      </c>
      <c r="L137" s="263">
        <v>3950</v>
      </c>
      <c r="M137" s="263">
        <v>3.2700900000000002</v>
      </c>
    </row>
    <row r="138" spans="1:13">
      <c r="A138" s="282">
        <v>129</v>
      </c>
      <c r="B138" s="263" t="s">
        <v>134</v>
      </c>
      <c r="C138" s="263">
        <v>1428.1</v>
      </c>
      <c r="D138" s="265">
        <v>1439.2666666666667</v>
      </c>
      <c r="E138" s="265">
        <v>1408.8333333333333</v>
      </c>
      <c r="F138" s="265">
        <v>1389.5666666666666</v>
      </c>
      <c r="G138" s="265">
        <v>1359.1333333333332</v>
      </c>
      <c r="H138" s="265">
        <v>1458.5333333333333</v>
      </c>
      <c r="I138" s="265">
        <v>1488.9666666666667</v>
      </c>
      <c r="J138" s="265">
        <v>1508.2333333333333</v>
      </c>
      <c r="K138" s="263">
        <v>1469.7</v>
      </c>
      <c r="L138" s="263">
        <v>1420</v>
      </c>
      <c r="M138" s="263">
        <v>33.819400000000002</v>
      </c>
    </row>
    <row r="139" spans="1:13">
      <c r="A139" s="282">
        <v>130</v>
      </c>
      <c r="B139" s="263" t="s">
        <v>135</v>
      </c>
      <c r="C139" s="263">
        <v>999.85</v>
      </c>
      <c r="D139" s="265">
        <v>1005.1666666666666</v>
      </c>
      <c r="E139" s="265">
        <v>982.68333333333317</v>
      </c>
      <c r="F139" s="265">
        <v>965.51666666666654</v>
      </c>
      <c r="G139" s="265">
        <v>943.03333333333308</v>
      </c>
      <c r="H139" s="265">
        <v>1022.3333333333333</v>
      </c>
      <c r="I139" s="265">
        <v>1044.8166666666666</v>
      </c>
      <c r="J139" s="265">
        <v>1061.9833333333333</v>
      </c>
      <c r="K139" s="263">
        <v>1027.6500000000001</v>
      </c>
      <c r="L139" s="263">
        <v>988</v>
      </c>
      <c r="M139" s="263">
        <v>17.171389999999999</v>
      </c>
    </row>
    <row r="140" spans="1:13">
      <c r="A140" s="282">
        <v>131</v>
      </c>
      <c r="B140" s="263" t="s">
        <v>146</v>
      </c>
      <c r="C140" s="263">
        <v>83206.25</v>
      </c>
      <c r="D140" s="265">
        <v>84184.849999999991</v>
      </c>
      <c r="E140" s="265">
        <v>82021.449999999983</v>
      </c>
      <c r="F140" s="265">
        <v>80836.649999999994</v>
      </c>
      <c r="G140" s="265">
        <v>78673.249999999985</v>
      </c>
      <c r="H140" s="265">
        <v>85369.64999999998</v>
      </c>
      <c r="I140" s="265">
        <v>87533.049999999974</v>
      </c>
      <c r="J140" s="265">
        <v>88717.849999999977</v>
      </c>
      <c r="K140" s="263">
        <v>86348.25</v>
      </c>
      <c r="L140" s="263">
        <v>83000.05</v>
      </c>
      <c r="M140" s="263">
        <v>0.30103999999999997</v>
      </c>
    </row>
    <row r="141" spans="1:13">
      <c r="A141" s="282">
        <v>132</v>
      </c>
      <c r="B141" s="263" t="s">
        <v>143</v>
      </c>
      <c r="C141" s="263">
        <v>1117.5</v>
      </c>
      <c r="D141" s="265">
        <v>1135.7833333333335</v>
      </c>
      <c r="E141" s="265">
        <v>1088.0166666666671</v>
      </c>
      <c r="F141" s="265">
        <v>1058.5333333333335</v>
      </c>
      <c r="G141" s="265">
        <v>1010.7666666666671</v>
      </c>
      <c r="H141" s="265">
        <v>1165.2666666666671</v>
      </c>
      <c r="I141" s="265">
        <v>1213.0333333333335</v>
      </c>
      <c r="J141" s="265">
        <v>1242.5166666666671</v>
      </c>
      <c r="K141" s="263">
        <v>1183.55</v>
      </c>
      <c r="L141" s="263">
        <v>1106.3</v>
      </c>
      <c r="M141" s="263">
        <v>8.3424399999999999</v>
      </c>
    </row>
    <row r="142" spans="1:13">
      <c r="A142" s="282">
        <v>133</v>
      </c>
      <c r="B142" s="263" t="s">
        <v>137</v>
      </c>
      <c r="C142" s="263">
        <v>202.1</v>
      </c>
      <c r="D142" s="265">
        <v>203.44999999999996</v>
      </c>
      <c r="E142" s="265">
        <v>197.19999999999993</v>
      </c>
      <c r="F142" s="265">
        <v>192.29999999999998</v>
      </c>
      <c r="G142" s="265">
        <v>186.04999999999995</v>
      </c>
      <c r="H142" s="265">
        <v>208.34999999999991</v>
      </c>
      <c r="I142" s="265">
        <v>214.59999999999997</v>
      </c>
      <c r="J142" s="265">
        <v>219.49999999999989</v>
      </c>
      <c r="K142" s="263">
        <v>209.7</v>
      </c>
      <c r="L142" s="263">
        <v>198.55</v>
      </c>
      <c r="M142" s="263">
        <v>95.284090000000006</v>
      </c>
    </row>
    <row r="143" spans="1:13">
      <c r="A143" s="282">
        <v>134</v>
      </c>
      <c r="B143" s="263" t="s">
        <v>136</v>
      </c>
      <c r="C143" s="263">
        <v>845.65</v>
      </c>
      <c r="D143" s="265">
        <v>846.73333333333323</v>
      </c>
      <c r="E143" s="265">
        <v>832.91666666666652</v>
      </c>
      <c r="F143" s="265">
        <v>820.18333333333328</v>
      </c>
      <c r="G143" s="265">
        <v>806.36666666666656</v>
      </c>
      <c r="H143" s="265">
        <v>859.46666666666647</v>
      </c>
      <c r="I143" s="265">
        <v>873.2833333333333</v>
      </c>
      <c r="J143" s="265">
        <v>886.01666666666642</v>
      </c>
      <c r="K143" s="263">
        <v>860.55</v>
      </c>
      <c r="L143" s="263">
        <v>834</v>
      </c>
      <c r="M143" s="263">
        <v>50.33325</v>
      </c>
    </row>
    <row r="144" spans="1:13">
      <c r="A144" s="282">
        <v>135</v>
      </c>
      <c r="B144" s="263" t="s">
        <v>138</v>
      </c>
      <c r="C144" s="263">
        <v>158.85</v>
      </c>
      <c r="D144" s="265">
        <v>159.46666666666667</v>
      </c>
      <c r="E144" s="265">
        <v>155.38333333333333</v>
      </c>
      <c r="F144" s="265">
        <v>151.91666666666666</v>
      </c>
      <c r="G144" s="265">
        <v>147.83333333333331</v>
      </c>
      <c r="H144" s="265">
        <v>162.93333333333334</v>
      </c>
      <c r="I144" s="265">
        <v>167.01666666666665</v>
      </c>
      <c r="J144" s="265">
        <v>170.48333333333335</v>
      </c>
      <c r="K144" s="263">
        <v>163.55000000000001</v>
      </c>
      <c r="L144" s="263">
        <v>156</v>
      </c>
      <c r="M144" s="263">
        <v>45.663339999999998</v>
      </c>
    </row>
    <row r="145" spans="1:13">
      <c r="A145" s="282">
        <v>136</v>
      </c>
      <c r="B145" s="263" t="s">
        <v>139</v>
      </c>
      <c r="C145" s="263">
        <v>385.6</v>
      </c>
      <c r="D145" s="265">
        <v>387.2</v>
      </c>
      <c r="E145" s="265">
        <v>381.2</v>
      </c>
      <c r="F145" s="265">
        <v>376.8</v>
      </c>
      <c r="G145" s="265">
        <v>370.8</v>
      </c>
      <c r="H145" s="265">
        <v>391.59999999999997</v>
      </c>
      <c r="I145" s="265">
        <v>397.59999999999997</v>
      </c>
      <c r="J145" s="265">
        <v>401.99999999999994</v>
      </c>
      <c r="K145" s="263">
        <v>393.2</v>
      </c>
      <c r="L145" s="263">
        <v>382.8</v>
      </c>
      <c r="M145" s="263">
        <v>13.82602</v>
      </c>
    </row>
    <row r="146" spans="1:13">
      <c r="A146" s="282">
        <v>137</v>
      </c>
      <c r="B146" s="263" t="s">
        <v>140</v>
      </c>
      <c r="C146" s="263">
        <v>7113.75</v>
      </c>
      <c r="D146" s="265">
        <v>7138.583333333333</v>
      </c>
      <c r="E146" s="265">
        <v>7035.1666666666661</v>
      </c>
      <c r="F146" s="265">
        <v>6956.583333333333</v>
      </c>
      <c r="G146" s="265">
        <v>6853.1666666666661</v>
      </c>
      <c r="H146" s="265">
        <v>7217.1666666666661</v>
      </c>
      <c r="I146" s="265">
        <v>7320.5833333333321</v>
      </c>
      <c r="J146" s="265">
        <v>7399.1666666666661</v>
      </c>
      <c r="K146" s="263">
        <v>7242</v>
      </c>
      <c r="L146" s="263">
        <v>7060</v>
      </c>
      <c r="M146" s="263">
        <v>9.8454499999999996</v>
      </c>
    </row>
    <row r="147" spans="1:13">
      <c r="A147" s="282">
        <v>138</v>
      </c>
      <c r="B147" s="263" t="s">
        <v>142</v>
      </c>
      <c r="C147" s="263">
        <v>862.6</v>
      </c>
      <c r="D147" s="265">
        <v>867.81666666666661</v>
      </c>
      <c r="E147" s="265">
        <v>850.23333333333323</v>
      </c>
      <c r="F147" s="265">
        <v>837.86666666666667</v>
      </c>
      <c r="G147" s="265">
        <v>820.2833333333333</v>
      </c>
      <c r="H147" s="265">
        <v>880.18333333333317</v>
      </c>
      <c r="I147" s="265">
        <v>897.76666666666665</v>
      </c>
      <c r="J147" s="265">
        <v>910.1333333333331</v>
      </c>
      <c r="K147" s="263">
        <v>885.4</v>
      </c>
      <c r="L147" s="263">
        <v>855.45</v>
      </c>
      <c r="M147" s="263">
        <v>8.7461000000000002</v>
      </c>
    </row>
    <row r="148" spans="1:13">
      <c r="A148" s="282">
        <v>139</v>
      </c>
      <c r="B148" s="263" t="s">
        <v>144</v>
      </c>
      <c r="C148" s="263">
        <v>1969.65</v>
      </c>
      <c r="D148" s="265">
        <v>1980.5333333333335</v>
      </c>
      <c r="E148" s="265">
        <v>1927.916666666667</v>
      </c>
      <c r="F148" s="265">
        <v>1886.1833333333334</v>
      </c>
      <c r="G148" s="265">
        <v>1833.5666666666668</v>
      </c>
      <c r="H148" s="265">
        <v>2022.2666666666671</v>
      </c>
      <c r="I148" s="265">
        <v>2074.8833333333332</v>
      </c>
      <c r="J148" s="265">
        <v>2116.6166666666672</v>
      </c>
      <c r="K148" s="263">
        <v>2033.15</v>
      </c>
      <c r="L148" s="263">
        <v>1938.8</v>
      </c>
      <c r="M148" s="263">
        <v>14.71542</v>
      </c>
    </row>
    <row r="149" spans="1:13">
      <c r="A149" s="282">
        <v>140</v>
      </c>
      <c r="B149" s="263" t="s">
        <v>145</v>
      </c>
      <c r="C149" s="263">
        <v>216.15</v>
      </c>
      <c r="D149" s="265">
        <v>217.63333333333333</v>
      </c>
      <c r="E149" s="265">
        <v>210.76666666666665</v>
      </c>
      <c r="F149" s="265">
        <v>205.38333333333333</v>
      </c>
      <c r="G149" s="265">
        <v>198.51666666666665</v>
      </c>
      <c r="H149" s="265">
        <v>223.01666666666665</v>
      </c>
      <c r="I149" s="265">
        <v>229.88333333333333</v>
      </c>
      <c r="J149" s="265">
        <v>235.26666666666665</v>
      </c>
      <c r="K149" s="263">
        <v>224.5</v>
      </c>
      <c r="L149" s="263">
        <v>212.25</v>
      </c>
      <c r="M149" s="263">
        <v>83.569360000000003</v>
      </c>
    </row>
    <row r="150" spans="1:13">
      <c r="A150" s="282">
        <v>141</v>
      </c>
      <c r="B150" s="263" t="s">
        <v>262</v>
      </c>
      <c r="C150" s="263">
        <v>1637.75</v>
      </c>
      <c r="D150" s="265">
        <v>1660.4166666666667</v>
      </c>
      <c r="E150" s="265">
        <v>1589.7333333333336</v>
      </c>
      <c r="F150" s="265">
        <v>1541.7166666666669</v>
      </c>
      <c r="G150" s="265">
        <v>1471.0333333333338</v>
      </c>
      <c r="H150" s="265">
        <v>1708.4333333333334</v>
      </c>
      <c r="I150" s="265">
        <v>1779.1166666666663</v>
      </c>
      <c r="J150" s="265">
        <v>1827.1333333333332</v>
      </c>
      <c r="K150" s="263">
        <v>1731.1</v>
      </c>
      <c r="L150" s="263">
        <v>1612.4</v>
      </c>
      <c r="M150" s="263">
        <v>4.3944700000000001</v>
      </c>
    </row>
    <row r="151" spans="1:13">
      <c r="A151" s="282">
        <v>142</v>
      </c>
      <c r="B151" s="263" t="s">
        <v>147</v>
      </c>
      <c r="C151" s="263">
        <v>1241.05</v>
      </c>
      <c r="D151" s="265">
        <v>1257.3499999999999</v>
      </c>
      <c r="E151" s="265">
        <v>1215.2999999999997</v>
      </c>
      <c r="F151" s="265">
        <v>1189.5499999999997</v>
      </c>
      <c r="G151" s="265">
        <v>1147.4999999999995</v>
      </c>
      <c r="H151" s="265">
        <v>1283.0999999999999</v>
      </c>
      <c r="I151" s="265">
        <v>1325.15</v>
      </c>
      <c r="J151" s="265">
        <v>1350.9</v>
      </c>
      <c r="K151" s="263">
        <v>1299.4000000000001</v>
      </c>
      <c r="L151" s="263">
        <v>1231.5999999999999</v>
      </c>
      <c r="M151" s="263">
        <v>9.7045600000000007</v>
      </c>
    </row>
    <row r="152" spans="1:13">
      <c r="A152" s="282">
        <v>143</v>
      </c>
      <c r="B152" s="263" t="s">
        <v>263</v>
      </c>
      <c r="C152" s="263">
        <v>818.4</v>
      </c>
      <c r="D152" s="265">
        <v>817.4</v>
      </c>
      <c r="E152" s="265">
        <v>802.25</v>
      </c>
      <c r="F152" s="265">
        <v>786.1</v>
      </c>
      <c r="G152" s="265">
        <v>770.95</v>
      </c>
      <c r="H152" s="265">
        <v>833.55</v>
      </c>
      <c r="I152" s="265">
        <v>848.69999999999982</v>
      </c>
      <c r="J152" s="265">
        <v>864.84999999999991</v>
      </c>
      <c r="K152" s="263">
        <v>832.55</v>
      </c>
      <c r="L152" s="263">
        <v>801.25</v>
      </c>
      <c r="M152" s="263">
        <v>3.2728700000000002</v>
      </c>
    </row>
    <row r="153" spans="1:13">
      <c r="A153" s="282">
        <v>144</v>
      </c>
      <c r="B153" s="263" t="s">
        <v>152</v>
      </c>
      <c r="C153" s="263">
        <v>132.25</v>
      </c>
      <c r="D153" s="265">
        <v>132.81666666666669</v>
      </c>
      <c r="E153" s="265">
        <v>129.83333333333337</v>
      </c>
      <c r="F153" s="265">
        <v>127.41666666666669</v>
      </c>
      <c r="G153" s="265">
        <v>124.43333333333337</v>
      </c>
      <c r="H153" s="265">
        <v>135.23333333333338</v>
      </c>
      <c r="I153" s="265">
        <v>138.21666666666667</v>
      </c>
      <c r="J153" s="265">
        <v>140.63333333333338</v>
      </c>
      <c r="K153" s="263">
        <v>135.80000000000001</v>
      </c>
      <c r="L153" s="263">
        <v>130.4</v>
      </c>
      <c r="M153" s="263">
        <v>83.806150000000002</v>
      </c>
    </row>
    <row r="154" spans="1:13">
      <c r="A154" s="282">
        <v>145</v>
      </c>
      <c r="B154" s="263" t="s">
        <v>153</v>
      </c>
      <c r="C154" s="263">
        <v>103.8</v>
      </c>
      <c r="D154" s="265">
        <v>105.08333333333333</v>
      </c>
      <c r="E154" s="265">
        <v>101.91666666666666</v>
      </c>
      <c r="F154" s="265">
        <v>100.03333333333333</v>
      </c>
      <c r="G154" s="265">
        <v>96.86666666666666</v>
      </c>
      <c r="H154" s="265">
        <v>106.96666666666665</v>
      </c>
      <c r="I154" s="265">
        <v>110.13333333333331</v>
      </c>
      <c r="J154" s="265">
        <v>112.01666666666665</v>
      </c>
      <c r="K154" s="263">
        <v>108.25</v>
      </c>
      <c r="L154" s="263">
        <v>103.2</v>
      </c>
      <c r="M154" s="263">
        <v>200.23557</v>
      </c>
    </row>
    <row r="155" spans="1:13">
      <c r="A155" s="282">
        <v>146</v>
      </c>
      <c r="B155" s="263" t="s">
        <v>148</v>
      </c>
      <c r="C155" s="263">
        <v>56.8</v>
      </c>
      <c r="D155" s="265">
        <v>56.733333333333327</v>
      </c>
      <c r="E155" s="265">
        <v>55.516666666666652</v>
      </c>
      <c r="F155" s="265">
        <v>54.233333333333327</v>
      </c>
      <c r="G155" s="265">
        <v>53.016666666666652</v>
      </c>
      <c r="H155" s="265">
        <v>58.016666666666652</v>
      </c>
      <c r="I155" s="265">
        <v>59.233333333333334</v>
      </c>
      <c r="J155" s="265">
        <v>60.516666666666652</v>
      </c>
      <c r="K155" s="263">
        <v>57.95</v>
      </c>
      <c r="L155" s="263">
        <v>55.45</v>
      </c>
      <c r="M155" s="263">
        <v>222.15826000000001</v>
      </c>
    </row>
    <row r="156" spans="1:13">
      <c r="A156" s="282">
        <v>147</v>
      </c>
      <c r="B156" s="263" t="s">
        <v>450</v>
      </c>
      <c r="C156" s="263">
        <v>2491.9</v>
      </c>
      <c r="D156" s="265">
        <v>2533.7666666666669</v>
      </c>
      <c r="E156" s="265">
        <v>2413.9833333333336</v>
      </c>
      <c r="F156" s="265">
        <v>2336.0666666666666</v>
      </c>
      <c r="G156" s="265">
        <v>2216.2833333333333</v>
      </c>
      <c r="H156" s="265">
        <v>2611.6833333333338</v>
      </c>
      <c r="I156" s="265">
        <v>2731.4666666666676</v>
      </c>
      <c r="J156" s="265">
        <v>2809.3833333333341</v>
      </c>
      <c r="K156" s="263">
        <v>2653.55</v>
      </c>
      <c r="L156" s="263">
        <v>2455.85</v>
      </c>
      <c r="M156" s="263">
        <v>1.9006700000000001</v>
      </c>
    </row>
    <row r="157" spans="1:13">
      <c r="A157" s="282">
        <v>148</v>
      </c>
      <c r="B157" s="263" t="s">
        <v>151</v>
      </c>
      <c r="C157" s="263">
        <v>16201.25</v>
      </c>
      <c r="D157" s="265">
        <v>16335.4</v>
      </c>
      <c r="E157" s="265">
        <v>16045.849999999999</v>
      </c>
      <c r="F157" s="265">
        <v>15890.449999999999</v>
      </c>
      <c r="G157" s="265">
        <v>15600.899999999998</v>
      </c>
      <c r="H157" s="265">
        <v>16490.8</v>
      </c>
      <c r="I157" s="265">
        <v>16780.349999999999</v>
      </c>
      <c r="J157" s="265">
        <v>16935.75</v>
      </c>
      <c r="K157" s="263">
        <v>16624.95</v>
      </c>
      <c r="L157" s="263">
        <v>16180</v>
      </c>
      <c r="M157" s="263">
        <v>0.96365000000000001</v>
      </c>
    </row>
    <row r="158" spans="1:13">
      <c r="A158" s="282">
        <v>149</v>
      </c>
      <c r="B158" s="263" t="s">
        <v>790</v>
      </c>
      <c r="C158" s="263">
        <v>323.10000000000002</v>
      </c>
      <c r="D158" s="265">
        <v>327.2</v>
      </c>
      <c r="E158" s="265">
        <v>316.04999999999995</v>
      </c>
      <c r="F158" s="265">
        <v>308.99999999999994</v>
      </c>
      <c r="G158" s="265">
        <v>297.84999999999991</v>
      </c>
      <c r="H158" s="265">
        <v>334.25</v>
      </c>
      <c r="I158" s="265">
        <v>345.4</v>
      </c>
      <c r="J158" s="265">
        <v>352.45000000000005</v>
      </c>
      <c r="K158" s="263">
        <v>338.35</v>
      </c>
      <c r="L158" s="263">
        <v>320.14999999999998</v>
      </c>
      <c r="M158" s="263">
        <v>7.3519100000000002</v>
      </c>
    </row>
    <row r="159" spans="1:13">
      <c r="A159" s="282">
        <v>150</v>
      </c>
      <c r="B159" s="263" t="s">
        <v>265</v>
      </c>
      <c r="C159" s="263">
        <v>579.04999999999995</v>
      </c>
      <c r="D159" s="265">
        <v>576.66666666666663</v>
      </c>
      <c r="E159" s="265">
        <v>570.38333333333321</v>
      </c>
      <c r="F159" s="265">
        <v>561.71666666666658</v>
      </c>
      <c r="G159" s="265">
        <v>555.43333333333317</v>
      </c>
      <c r="H159" s="265">
        <v>585.33333333333326</v>
      </c>
      <c r="I159" s="265">
        <v>591.61666666666679</v>
      </c>
      <c r="J159" s="265">
        <v>600.2833333333333</v>
      </c>
      <c r="K159" s="263">
        <v>582.95000000000005</v>
      </c>
      <c r="L159" s="263">
        <v>568</v>
      </c>
      <c r="M159" s="263">
        <v>5.45906</v>
      </c>
    </row>
    <row r="160" spans="1:13">
      <c r="A160" s="282">
        <v>151</v>
      </c>
      <c r="B160" s="263" t="s">
        <v>155</v>
      </c>
      <c r="C160" s="263">
        <v>110.2</v>
      </c>
      <c r="D160" s="265">
        <v>109.96666666666665</v>
      </c>
      <c r="E160" s="265">
        <v>107.73333333333331</v>
      </c>
      <c r="F160" s="265">
        <v>105.26666666666665</v>
      </c>
      <c r="G160" s="265">
        <v>103.0333333333333</v>
      </c>
      <c r="H160" s="265">
        <v>112.43333333333331</v>
      </c>
      <c r="I160" s="265">
        <v>114.66666666666666</v>
      </c>
      <c r="J160" s="265">
        <v>117.13333333333331</v>
      </c>
      <c r="K160" s="263">
        <v>112.2</v>
      </c>
      <c r="L160" s="263">
        <v>107.5</v>
      </c>
      <c r="M160" s="263">
        <v>267.10696000000002</v>
      </c>
    </row>
    <row r="161" spans="1:13">
      <c r="A161" s="282">
        <v>152</v>
      </c>
      <c r="B161" s="263" t="s">
        <v>154</v>
      </c>
      <c r="C161" s="263">
        <v>127.45</v>
      </c>
      <c r="D161" s="265">
        <v>126.91666666666667</v>
      </c>
      <c r="E161" s="265">
        <v>123.03333333333333</v>
      </c>
      <c r="F161" s="265">
        <v>118.61666666666666</v>
      </c>
      <c r="G161" s="265">
        <v>114.73333333333332</v>
      </c>
      <c r="H161" s="265">
        <v>131.33333333333334</v>
      </c>
      <c r="I161" s="265">
        <v>135.2166666666667</v>
      </c>
      <c r="J161" s="265">
        <v>139.63333333333335</v>
      </c>
      <c r="K161" s="263">
        <v>130.80000000000001</v>
      </c>
      <c r="L161" s="263">
        <v>122.5</v>
      </c>
      <c r="M161" s="263">
        <v>10.911020000000001</v>
      </c>
    </row>
    <row r="162" spans="1:13">
      <c r="A162" s="282">
        <v>153</v>
      </c>
      <c r="B162" s="263" t="s">
        <v>266</v>
      </c>
      <c r="C162" s="263">
        <v>3119.5</v>
      </c>
      <c r="D162" s="265">
        <v>3150.2333333333336</v>
      </c>
      <c r="E162" s="265">
        <v>3025.4666666666672</v>
      </c>
      <c r="F162" s="265">
        <v>2931.4333333333334</v>
      </c>
      <c r="G162" s="265">
        <v>2806.666666666667</v>
      </c>
      <c r="H162" s="265">
        <v>3244.2666666666673</v>
      </c>
      <c r="I162" s="265">
        <v>3369.0333333333338</v>
      </c>
      <c r="J162" s="265">
        <v>3463.0666666666675</v>
      </c>
      <c r="K162" s="263">
        <v>3275</v>
      </c>
      <c r="L162" s="263">
        <v>3056.2</v>
      </c>
      <c r="M162" s="263">
        <v>0.96126999999999996</v>
      </c>
    </row>
    <row r="163" spans="1:13">
      <c r="A163" s="282">
        <v>154</v>
      </c>
      <c r="B163" s="263" t="s">
        <v>267</v>
      </c>
      <c r="C163" s="263">
        <v>2163.4</v>
      </c>
      <c r="D163" s="265">
        <v>2188.1</v>
      </c>
      <c r="E163" s="265">
        <v>2118.1999999999998</v>
      </c>
      <c r="F163" s="265">
        <v>2073</v>
      </c>
      <c r="G163" s="265">
        <v>2003.1</v>
      </c>
      <c r="H163" s="265">
        <v>2233.2999999999997</v>
      </c>
      <c r="I163" s="265">
        <v>2303.2000000000003</v>
      </c>
      <c r="J163" s="265">
        <v>2348.3999999999996</v>
      </c>
      <c r="K163" s="263">
        <v>2258</v>
      </c>
      <c r="L163" s="263">
        <v>2142.9</v>
      </c>
      <c r="M163" s="263">
        <v>1.77634</v>
      </c>
    </row>
    <row r="164" spans="1:13">
      <c r="A164" s="282">
        <v>155</v>
      </c>
      <c r="B164" s="263" t="s">
        <v>156</v>
      </c>
      <c r="C164" s="263">
        <v>28192.799999999999</v>
      </c>
      <c r="D164" s="265">
        <v>28418.283333333336</v>
      </c>
      <c r="E164" s="265">
        <v>27836.566666666673</v>
      </c>
      <c r="F164" s="265">
        <v>27480.333333333336</v>
      </c>
      <c r="G164" s="265">
        <v>26898.616666666672</v>
      </c>
      <c r="H164" s="265">
        <v>28774.516666666674</v>
      </c>
      <c r="I164" s="265">
        <v>29356.233333333341</v>
      </c>
      <c r="J164" s="265">
        <v>29712.466666666674</v>
      </c>
      <c r="K164" s="263">
        <v>29000</v>
      </c>
      <c r="L164" s="263">
        <v>28062.05</v>
      </c>
      <c r="M164" s="263">
        <v>0.20899999999999999</v>
      </c>
    </row>
    <row r="165" spans="1:13">
      <c r="A165" s="282">
        <v>156</v>
      </c>
      <c r="B165" s="263" t="s">
        <v>158</v>
      </c>
      <c r="C165" s="263">
        <v>225.6</v>
      </c>
      <c r="D165" s="265">
        <v>226.33333333333334</v>
      </c>
      <c r="E165" s="265">
        <v>221.81666666666669</v>
      </c>
      <c r="F165" s="265">
        <v>218.03333333333336</v>
      </c>
      <c r="G165" s="265">
        <v>213.51666666666671</v>
      </c>
      <c r="H165" s="265">
        <v>230.11666666666667</v>
      </c>
      <c r="I165" s="265">
        <v>234.63333333333333</v>
      </c>
      <c r="J165" s="265">
        <v>238.41666666666666</v>
      </c>
      <c r="K165" s="263">
        <v>230.85</v>
      </c>
      <c r="L165" s="263">
        <v>222.55</v>
      </c>
      <c r="M165" s="263">
        <v>72.229569999999995</v>
      </c>
    </row>
    <row r="166" spans="1:13">
      <c r="A166" s="282">
        <v>157</v>
      </c>
      <c r="B166" s="263" t="s">
        <v>269</v>
      </c>
      <c r="C166" s="263">
        <v>4439.3</v>
      </c>
      <c r="D166" s="265">
        <v>4458.0999999999995</v>
      </c>
      <c r="E166" s="265">
        <v>4396.1999999999989</v>
      </c>
      <c r="F166" s="265">
        <v>4353.0999999999995</v>
      </c>
      <c r="G166" s="265">
        <v>4291.1999999999989</v>
      </c>
      <c r="H166" s="265">
        <v>4501.1999999999989</v>
      </c>
      <c r="I166" s="265">
        <v>4563.0999999999985</v>
      </c>
      <c r="J166" s="265">
        <v>4606.1999999999989</v>
      </c>
      <c r="K166" s="263">
        <v>4520</v>
      </c>
      <c r="L166" s="263">
        <v>4415</v>
      </c>
      <c r="M166" s="263">
        <v>0.28592000000000001</v>
      </c>
    </row>
    <row r="167" spans="1:13">
      <c r="A167" s="282">
        <v>158</v>
      </c>
      <c r="B167" s="263" t="s">
        <v>160</v>
      </c>
      <c r="C167" s="263">
        <v>1713.9</v>
      </c>
      <c r="D167" s="265">
        <v>1718.5333333333335</v>
      </c>
      <c r="E167" s="265">
        <v>1696.0666666666671</v>
      </c>
      <c r="F167" s="265">
        <v>1678.2333333333336</v>
      </c>
      <c r="G167" s="265">
        <v>1655.7666666666671</v>
      </c>
      <c r="H167" s="265">
        <v>1736.366666666667</v>
      </c>
      <c r="I167" s="265">
        <v>1758.8333333333337</v>
      </c>
      <c r="J167" s="265">
        <v>1776.666666666667</v>
      </c>
      <c r="K167" s="263">
        <v>1741</v>
      </c>
      <c r="L167" s="263">
        <v>1700.7</v>
      </c>
      <c r="M167" s="263">
        <v>3.3498600000000001</v>
      </c>
    </row>
    <row r="168" spans="1:13">
      <c r="A168" s="282">
        <v>159</v>
      </c>
      <c r="B168" s="263" t="s">
        <v>157</v>
      </c>
      <c r="C168" s="263">
        <v>1839.35</v>
      </c>
      <c r="D168" s="265">
        <v>1845.0333333333335</v>
      </c>
      <c r="E168" s="265">
        <v>1805.0666666666671</v>
      </c>
      <c r="F168" s="265">
        <v>1770.7833333333335</v>
      </c>
      <c r="G168" s="265">
        <v>1730.8166666666671</v>
      </c>
      <c r="H168" s="265">
        <v>1879.3166666666671</v>
      </c>
      <c r="I168" s="265">
        <v>1919.2833333333338</v>
      </c>
      <c r="J168" s="265">
        <v>1953.5666666666671</v>
      </c>
      <c r="K168" s="263">
        <v>1885</v>
      </c>
      <c r="L168" s="263">
        <v>1810.75</v>
      </c>
      <c r="M168" s="263">
        <v>14.90814</v>
      </c>
    </row>
    <row r="169" spans="1:13">
      <c r="A169" s="282">
        <v>160</v>
      </c>
      <c r="B169" s="263" t="s">
        <v>461</v>
      </c>
      <c r="C169" s="263">
        <v>1312.35</v>
      </c>
      <c r="D169" s="265">
        <v>1328.7833333333333</v>
      </c>
      <c r="E169" s="265">
        <v>1278.5666666666666</v>
      </c>
      <c r="F169" s="265">
        <v>1244.7833333333333</v>
      </c>
      <c r="G169" s="265">
        <v>1194.5666666666666</v>
      </c>
      <c r="H169" s="265">
        <v>1362.5666666666666</v>
      </c>
      <c r="I169" s="265">
        <v>1412.7833333333333</v>
      </c>
      <c r="J169" s="265">
        <v>1446.5666666666666</v>
      </c>
      <c r="K169" s="263">
        <v>1379</v>
      </c>
      <c r="L169" s="263">
        <v>1295</v>
      </c>
      <c r="M169" s="263">
        <v>5.3254099999999998</v>
      </c>
    </row>
    <row r="170" spans="1:13">
      <c r="A170" s="282">
        <v>161</v>
      </c>
      <c r="B170" s="263" t="s">
        <v>159</v>
      </c>
      <c r="C170" s="263">
        <v>132</v>
      </c>
      <c r="D170" s="265">
        <v>133.71666666666667</v>
      </c>
      <c r="E170" s="265">
        <v>128.63333333333333</v>
      </c>
      <c r="F170" s="265">
        <v>125.26666666666665</v>
      </c>
      <c r="G170" s="265">
        <v>120.18333333333331</v>
      </c>
      <c r="H170" s="265">
        <v>137.08333333333334</v>
      </c>
      <c r="I170" s="265">
        <v>142.16666666666666</v>
      </c>
      <c r="J170" s="265">
        <v>145.53333333333336</v>
      </c>
      <c r="K170" s="263">
        <v>138.80000000000001</v>
      </c>
      <c r="L170" s="263">
        <v>130.35</v>
      </c>
      <c r="M170" s="263">
        <v>146.68467999999999</v>
      </c>
    </row>
    <row r="171" spans="1:13">
      <c r="A171" s="282">
        <v>162</v>
      </c>
      <c r="B171" s="263" t="s">
        <v>162</v>
      </c>
      <c r="C171" s="263">
        <v>221.05</v>
      </c>
      <c r="D171" s="265">
        <v>221.56666666666669</v>
      </c>
      <c r="E171" s="265">
        <v>219.63333333333338</v>
      </c>
      <c r="F171" s="265">
        <v>218.2166666666667</v>
      </c>
      <c r="G171" s="265">
        <v>216.28333333333339</v>
      </c>
      <c r="H171" s="265">
        <v>222.98333333333338</v>
      </c>
      <c r="I171" s="265">
        <v>224.91666666666671</v>
      </c>
      <c r="J171" s="265">
        <v>226.33333333333337</v>
      </c>
      <c r="K171" s="263">
        <v>223.5</v>
      </c>
      <c r="L171" s="263">
        <v>220.15</v>
      </c>
      <c r="M171" s="263">
        <v>80.058710000000005</v>
      </c>
    </row>
    <row r="172" spans="1:13">
      <c r="A172" s="282">
        <v>163</v>
      </c>
      <c r="B172" s="263" t="s">
        <v>270</v>
      </c>
      <c r="C172" s="263">
        <v>277.55</v>
      </c>
      <c r="D172" s="265">
        <v>276.84999999999997</v>
      </c>
      <c r="E172" s="265">
        <v>270.69999999999993</v>
      </c>
      <c r="F172" s="265">
        <v>263.84999999999997</v>
      </c>
      <c r="G172" s="265">
        <v>257.69999999999993</v>
      </c>
      <c r="H172" s="265">
        <v>283.69999999999993</v>
      </c>
      <c r="I172" s="265">
        <v>289.84999999999991</v>
      </c>
      <c r="J172" s="265">
        <v>296.69999999999993</v>
      </c>
      <c r="K172" s="263">
        <v>283</v>
      </c>
      <c r="L172" s="263">
        <v>270</v>
      </c>
      <c r="M172" s="263">
        <v>3.6898599999999999</v>
      </c>
    </row>
    <row r="173" spans="1:13">
      <c r="A173" s="282">
        <v>164</v>
      </c>
      <c r="B173" s="263" t="s">
        <v>271</v>
      </c>
      <c r="C173" s="263">
        <v>12602.3</v>
      </c>
      <c r="D173" s="265">
        <v>12655.85</v>
      </c>
      <c r="E173" s="265">
        <v>12371.7</v>
      </c>
      <c r="F173" s="265">
        <v>12141.1</v>
      </c>
      <c r="G173" s="265">
        <v>11856.95</v>
      </c>
      <c r="H173" s="265">
        <v>12886.45</v>
      </c>
      <c r="I173" s="265">
        <v>13170.599999999999</v>
      </c>
      <c r="J173" s="265">
        <v>13401.2</v>
      </c>
      <c r="K173" s="263">
        <v>12940</v>
      </c>
      <c r="L173" s="263">
        <v>12425.25</v>
      </c>
      <c r="M173" s="263">
        <v>0.12609999999999999</v>
      </c>
    </row>
    <row r="174" spans="1:13">
      <c r="A174" s="282">
        <v>165</v>
      </c>
      <c r="B174" s="263" t="s">
        <v>161</v>
      </c>
      <c r="C174" s="263">
        <v>37.700000000000003</v>
      </c>
      <c r="D174" s="265">
        <v>37.81666666666667</v>
      </c>
      <c r="E174" s="265">
        <v>36.533333333333339</v>
      </c>
      <c r="F174" s="265">
        <v>35.366666666666667</v>
      </c>
      <c r="G174" s="265">
        <v>34.083333333333336</v>
      </c>
      <c r="H174" s="265">
        <v>38.983333333333341</v>
      </c>
      <c r="I174" s="265">
        <v>40.266666666666673</v>
      </c>
      <c r="J174" s="265">
        <v>41.433333333333344</v>
      </c>
      <c r="K174" s="263">
        <v>39.1</v>
      </c>
      <c r="L174" s="263">
        <v>36.65</v>
      </c>
      <c r="M174" s="263">
        <v>1262.41327</v>
      </c>
    </row>
    <row r="175" spans="1:13">
      <c r="A175" s="282">
        <v>166</v>
      </c>
      <c r="B175" s="263" t="s">
        <v>165</v>
      </c>
      <c r="C175" s="263">
        <v>222.95</v>
      </c>
      <c r="D175" s="265">
        <v>223.23333333333335</v>
      </c>
      <c r="E175" s="265">
        <v>216.9666666666667</v>
      </c>
      <c r="F175" s="265">
        <v>210.98333333333335</v>
      </c>
      <c r="G175" s="265">
        <v>204.7166666666667</v>
      </c>
      <c r="H175" s="265">
        <v>229.2166666666667</v>
      </c>
      <c r="I175" s="265">
        <v>235.48333333333335</v>
      </c>
      <c r="J175" s="265">
        <v>241.4666666666667</v>
      </c>
      <c r="K175" s="263">
        <v>229.5</v>
      </c>
      <c r="L175" s="263">
        <v>217.25</v>
      </c>
      <c r="M175" s="263">
        <v>112.80094</v>
      </c>
    </row>
    <row r="176" spans="1:13">
      <c r="A176" s="282">
        <v>167</v>
      </c>
      <c r="B176" s="263" t="s">
        <v>166</v>
      </c>
      <c r="C176" s="263">
        <v>141.25</v>
      </c>
      <c r="D176" s="265">
        <v>143.16666666666666</v>
      </c>
      <c r="E176" s="265">
        <v>137.88333333333333</v>
      </c>
      <c r="F176" s="265">
        <v>134.51666666666668</v>
      </c>
      <c r="G176" s="265">
        <v>129.23333333333335</v>
      </c>
      <c r="H176" s="265">
        <v>146.5333333333333</v>
      </c>
      <c r="I176" s="265">
        <v>151.81666666666666</v>
      </c>
      <c r="J176" s="265">
        <v>155.18333333333328</v>
      </c>
      <c r="K176" s="263">
        <v>148.44999999999999</v>
      </c>
      <c r="L176" s="263">
        <v>139.80000000000001</v>
      </c>
      <c r="M176" s="263">
        <v>86.457149999999999</v>
      </c>
    </row>
    <row r="177" spans="1:13">
      <c r="A177" s="282">
        <v>168</v>
      </c>
      <c r="B177" s="263" t="s">
        <v>273</v>
      </c>
      <c r="C177" s="263">
        <v>515.54999999999995</v>
      </c>
      <c r="D177" s="265">
        <v>517.15</v>
      </c>
      <c r="E177" s="265">
        <v>512.4</v>
      </c>
      <c r="F177" s="265">
        <v>509.25</v>
      </c>
      <c r="G177" s="265">
        <v>504.5</v>
      </c>
      <c r="H177" s="265">
        <v>520.29999999999995</v>
      </c>
      <c r="I177" s="265">
        <v>525.04999999999995</v>
      </c>
      <c r="J177" s="265">
        <v>528.19999999999993</v>
      </c>
      <c r="K177" s="263">
        <v>521.9</v>
      </c>
      <c r="L177" s="263">
        <v>514</v>
      </c>
      <c r="M177" s="263">
        <v>3.2750699999999999</v>
      </c>
    </row>
    <row r="178" spans="1:13">
      <c r="A178" s="282">
        <v>169</v>
      </c>
      <c r="B178" s="263" t="s">
        <v>167</v>
      </c>
      <c r="C178" s="263">
        <v>2009.1</v>
      </c>
      <c r="D178" s="265">
        <v>2031.6333333333332</v>
      </c>
      <c r="E178" s="265">
        <v>1978.4666666666662</v>
      </c>
      <c r="F178" s="265">
        <v>1947.833333333333</v>
      </c>
      <c r="G178" s="265">
        <v>1894.6666666666661</v>
      </c>
      <c r="H178" s="265">
        <v>2062.2666666666664</v>
      </c>
      <c r="I178" s="265">
        <v>2115.4333333333334</v>
      </c>
      <c r="J178" s="265">
        <v>2146.0666666666666</v>
      </c>
      <c r="K178" s="263">
        <v>2084.8000000000002</v>
      </c>
      <c r="L178" s="263">
        <v>2001</v>
      </c>
      <c r="M178" s="263">
        <v>95.288089999999997</v>
      </c>
    </row>
    <row r="179" spans="1:13">
      <c r="A179" s="282">
        <v>170</v>
      </c>
      <c r="B179" s="263" t="s">
        <v>815</v>
      </c>
      <c r="C179" s="263">
        <v>1000.4</v>
      </c>
      <c r="D179" s="265">
        <v>997.63333333333333</v>
      </c>
      <c r="E179" s="265">
        <v>986.26666666666665</v>
      </c>
      <c r="F179" s="265">
        <v>972.13333333333333</v>
      </c>
      <c r="G179" s="265">
        <v>960.76666666666665</v>
      </c>
      <c r="H179" s="265">
        <v>1011.7666666666667</v>
      </c>
      <c r="I179" s="265">
        <v>1023.1333333333332</v>
      </c>
      <c r="J179" s="265">
        <v>1037.2666666666667</v>
      </c>
      <c r="K179" s="263">
        <v>1009</v>
      </c>
      <c r="L179" s="263">
        <v>983.5</v>
      </c>
      <c r="M179" s="263">
        <v>28.866579999999999</v>
      </c>
    </row>
    <row r="180" spans="1:13">
      <c r="A180" s="282">
        <v>171</v>
      </c>
      <c r="B180" s="263" t="s">
        <v>274</v>
      </c>
      <c r="C180" s="263">
        <v>890.45</v>
      </c>
      <c r="D180" s="265">
        <v>890.25</v>
      </c>
      <c r="E180" s="265">
        <v>882.5</v>
      </c>
      <c r="F180" s="265">
        <v>874.55</v>
      </c>
      <c r="G180" s="265">
        <v>866.8</v>
      </c>
      <c r="H180" s="265">
        <v>898.2</v>
      </c>
      <c r="I180" s="265">
        <v>905.95</v>
      </c>
      <c r="J180" s="265">
        <v>913.90000000000009</v>
      </c>
      <c r="K180" s="263">
        <v>898</v>
      </c>
      <c r="L180" s="263">
        <v>882.3</v>
      </c>
      <c r="M180" s="263">
        <v>26.579180000000001</v>
      </c>
    </row>
    <row r="181" spans="1:13">
      <c r="A181" s="282">
        <v>172</v>
      </c>
      <c r="B181" s="263" t="s">
        <v>172</v>
      </c>
      <c r="C181" s="263">
        <v>5284.95</v>
      </c>
      <c r="D181" s="265">
        <v>5344.3166666666666</v>
      </c>
      <c r="E181" s="265">
        <v>5208.6333333333332</v>
      </c>
      <c r="F181" s="265">
        <v>5132.3166666666666</v>
      </c>
      <c r="G181" s="265">
        <v>4996.6333333333332</v>
      </c>
      <c r="H181" s="265">
        <v>5420.6333333333332</v>
      </c>
      <c r="I181" s="265">
        <v>5556.3166666666657</v>
      </c>
      <c r="J181" s="265">
        <v>5632.6333333333332</v>
      </c>
      <c r="K181" s="263">
        <v>5480</v>
      </c>
      <c r="L181" s="263">
        <v>5268</v>
      </c>
      <c r="M181" s="263">
        <v>2.0995699999999999</v>
      </c>
    </row>
    <row r="182" spans="1:13">
      <c r="A182" s="282">
        <v>173</v>
      </c>
      <c r="B182" s="263" t="s">
        <v>478</v>
      </c>
      <c r="C182" s="263">
        <v>7984.65</v>
      </c>
      <c r="D182" s="265">
        <v>8061.55</v>
      </c>
      <c r="E182" s="265">
        <v>7873.1</v>
      </c>
      <c r="F182" s="265">
        <v>7761.55</v>
      </c>
      <c r="G182" s="265">
        <v>7573.1</v>
      </c>
      <c r="H182" s="265">
        <v>8173.1</v>
      </c>
      <c r="I182" s="265">
        <v>8361.5499999999993</v>
      </c>
      <c r="J182" s="265">
        <v>8473.1</v>
      </c>
      <c r="K182" s="263">
        <v>8250</v>
      </c>
      <c r="L182" s="263">
        <v>7950</v>
      </c>
      <c r="M182" s="263">
        <v>0.19725999999999999</v>
      </c>
    </row>
    <row r="183" spans="1:13">
      <c r="A183" s="282">
        <v>174</v>
      </c>
      <c r="B183" s="263" t="s">
        <v>170</v>
      </c>
      <c r="C183" s="263">
        <v>26595.5</v>
      </c>
      <c r="D183" s="265">
        <v>26771.816666666666</v>
      </c>
      <c r="E183" s="265">
        <v>26273.683333333331</v>
      </c>
      <c r="F183" s="265">
        <v>25951.866666666665</v>
      </c>
      <c r="G183" s="265">
        <v>25453.73333333333</v>
      </c>
      <c r="H183" s="265">
        <v>27093.633333333331</v>
      </c>
      <c r="I183" s="265">
        <v>27591.766666666663</v>
      </c>
      <c r="J183" s="265">
        <v>27913.583333333332</v>
      </c>
      <c r="K183" s="263">
        <v>27269.95</v>
      </c>
      <c r="L183" s="263">
        <v>26450</v>
      </c>
      <c r="M183" s="263">
        <v>0.38463999999999998</v>
      </c>
    </row>
    <row r="184" spans="1:13">
      <c r="A184" s="282">
        <v>175</v>
      </c>
      <c r="B184" s="263" t="s">
        <v>173</v>
      </c>
      <c r="C184" s="263">
        <v>1325.75</v>
      </c>
      <c r="D184" s="265">
        <v>1332.1666666666667</v>
      </c>
      <c r="E184" s="265">
        <v>1296.6333333333334</v>
      </c>
      <c r="F184" s="265">
        <v>1267.5166666666667</v>
      </c>
      <c r="G184" s="265">
        <v>1231.9833333333333</v>
      </c>
      <c r="H184" s="265">
        <v>1361.2833333333335</v>
      </c>
      <c r="I184" s="265">
        <v>1396.8166666666668</v>
      </c>
      <c r="J184" s="265">
        <v>1425.9333333333336</v>
      </c>
      <c r="K184" s="263">
        <v>1367.7</v>
      </c>
      <c r="L184" s="263">
        <v>1303.05</v>
      </c>
      <c r="M184" s="263">
        <v>29.12501</v>
      </c>
    </row>
    <row r="185" spans="1:13">
      <c r="A185" s="282">
        <v>176</v>
      </c>
      <c r="B185" s="263" t="s">
        <v>171</v>
      </c>
      <c r="C185" s="263">
        <v>1791.25</v>
      </c>
      <c r="D185" s="265">
        <v>1806</v>
      </c>
      <c r="E185" s="265">
        <v>1767.15</v>
      </c>
      <c r="F185" s="265">
        <v>1743.0500000000002</v>
      </c>
      <c r="G185" s="265">
        <v>1704.2000000000003</v>
      </c>
      <c r="H185" s="265">
        <v>1830.1</v>
      </c>
      <c r="I185" s="265">
        <v>1868.9499999999998</v>
      </c>
      <c r="J185" s="265">
        <v>1893.0499999999997</v>
      </c>
      <c r="K185" s="263">
        <v>1844.85</v>
      </c>
      <c r="L185" s="263">
        <v>1781.9</v>
      </c>
      <c r="M185" s="263">
        <v>6.1376600000000003</v>
      </c>
    </row>
    <row r="186" spans="1:13">
      <c r="A186" s="282">
        <v>177</v>
      </c>
      <c r="B186" s="263" t="s">
        <v>169</v>
      </c>
      <c r="C186" s="263">
        <v>367.1</v>
      </c>
      <c r="D186" s="265">
        <v>367.73333333333335</v>
      </c>
      <c r="E186" s="265">
        <v>360.4666666666667</v>
      </c>
      <c r="F186" s="265">
        <v>353.83333333333337</v>
      </c>
      <c r="G186" s="265">
        <v>346.56666666666672</v>
      </c>
      <c r="H186" s="265">
        <v>374.36666666666667</v>
      </c>
      <c r="I186" s="265">
        <v>381.63333333333333</v>
      </c>
      <c r="J186" s="265">
        <v>388.26666666666665</v>
      </c>
      <c r="K186" s="263">
        <v>375</v>
      </c>
      <c r="L186" s="263">
        <v>361.1</v>
      </c>
      <c r="M186" s="263">
        <v>394.05038000000002</v>
      </c>
    </row>
    <row r="187" spans="1:13">
      <c r="A187" s="282">
        <v>178</v>
      </c>
      <c r="B187" s="263" t="s">
        <v>168</v>
      </c>
      <c r="C187" s="263">
        <v>70.75</v>
      </c>
      <c r="D187" s="265">
        <v>72.033333333333346</v>
      </c>
      <c r="E187" s="265">
        <v>68.266666666666694</v>
      </c>
      <c r="F187" s="265">
        <v>65.783333333333346</v>
      </c>
      <c r="G187" s="265">
        <v>62.016666666666694</v>
      </c>
      <c r="H187" s="265">
        <v>74.516666666666694</v>
      </c>
      <c r="I187" s="265">
        <v>78.283333333333346</v>
      </c>
      <c r="J187" s="265">
        <v>80.766666666666694</v>
      </c>
      <c r="K187" s="263">
        <v>75.8</v>
      </c>
      <c r="L187" s="263">
        <v>69.55</v>
      </c>
      <c r="M187" s="263">
        <v>464.98847999999998</v>
      </c>
    </row>
    <row r="188" spans="1:13">
      <c r="A188" s="282">
        <v>179</v>
      </c>
      <c r="B188" s="263" t="s">
        <v>175</v>
      </c>
      <c r="C188" s="263">
        <v>574.54999999999995</v>
      </c>
      <c r="D188" s="265">
        <v>579.36666666666667</v>
      </c>
      <c r="E188" s="265">
        <v>567.18333333333339</v>
      </c>
      <c r="F188" s="265">
        <v>559.81666666666672</v>
      </c>
      <c r="G188" s="265">
        <v>547.63333333333344</v>
      </c>
      <c r="H188" s="265">
        <v>586.73333333333335</v>
      </c>
      <c r="I188" s="265">
        <v>598.91666666666652</v>
      </c>
      <c r="J188" s="265">
        <v>606.2833333333333</v>
      </c>
      <c r="K188" s="263">
        <v>591.54999999999995</v>
      </c>
      <c r="L188" s="263">
        <v>572</v>
      </c>
      <c r="M188" s="263">
        <v>55.375839999999997</v>
      </c>
    </row>
    <row r="189" spans="1:13">
      <c r="A189" s="282">
        <v>180</v>
      </c>
      <c r="B189" s="263" t="s">
        <v>176</v>
      </c>
      <c r="C189" s="263">
        <v>464.5</v>
      </c>
      <c r="D189" s="265">
        <v>466.51666666666665</v>
      </c>
      <c r="E189" s="265">
        <v>458.18333333333328</v>
      </c>
      <c r="F189" s="265">
        <v>451.86666666666662</v>
      </c>
      <c r="G189" s="265">
        <v>443.53333333333325</v>
      </c>
      <c r="H189" s="265">
        <v>472.83333333333331</v>
      </c>
      <c r="I189" s="265">
        <v>481.16666666666669</v>
      </c>
      <c r="J189" s="265">
        <v>487.48333333333335</v>
      </c>
      <c r="K189" s="263">
        <v>474.85</v>
      </c>
      <c r="L189" s="263">
        <v>460.2</v>
      </c>
      <c r="M189" s="263">
        <v>25.06795</v>
      </c>
    </row>
    <row r="190" spans="1:13">
      <c r="A190" s="282">
        <v>181</v>
      </c>
      <c r="B190" s="263" t="s">
        <v>275</v>
      </c>
      <c r="C190" s="263">
        <v>502.2</v>
      </c>
      <c r="D190" s="265">
        <v>512.08333333333337</v>
      </c>
      <c r="E190" s="265">
        <v>489.11666666666679</v>
      </c>
      <c r="F190" s="265">
        <v>476.03333333333342</v>
      </c>
      <c r="G190" s="265">
        <v>453.06666666666683</v>
      </c>
      <c r="H190" s="265">
        <v>525.16666666666674</v>
      </c>
      <c r="I190" s="265">
        <v>548.13333333333321</v>
      </c>
      <c r="J190" s="265">
        <v>561.2166666666667</v>
      </c>
      <c r="K190" s="263">
        <v>535.04999999999995</v>
      </c>
      <c r="L190" s="263">
        <v>499</v>
      </c>
      <c r="M190" s="263">
        <v>8.3667499999999997</v>
      </c>
    </row>
    <row r="191" spans="1:13">
      <c r="A191" s="282">
        <v>182</v>
      </c>
      <c r="B191" s="263" t="s">
        <v>188</v>
      </c>
      <c r="C191" s="263">
        <v>571</v>
      </c>
      <c r="D191" s="265">
        <v>574.31666666666672</v>
      </c>
      <c r="E191" s="265">
        <v>561.68333333333339</v>
      </c>
      <c r="F191" s="265">
        <v>552.36666666666667</v>
      </c>
      <c r="G191" s="265">
        <v>539.73333333333335</v>
      </c>
      <c r="H191" s="265">
        <v>583.63333333333344</v>
      </c>
      <c r="I191" s="265">
        <v>596.26666666666688</v>
      </c>
      <c r="J191" s="265">
        <v>605.58333333333348</v>
      </c>
      <c r="K191" s="263">
        <v>586.95000000000005</v>
      </c>
      <c r="L191" s="263">
        <v>565</v>
      </c>
      <c r="M191" s="263">
        <v>12.85083</v>
      </c>
    </row>
    <row r="192" spans="1:13">
      <c r="A192" s="282">
        <v>183</v>
      </c>
      <c r="B192" s="263" t="s">
        <v>177</v>
      </c>
      <c r="C192" s="263">
        <v>715.15</v>
      </c>
      <c r="D192" s="265">
        <v>724.43333333333339</v>
      </c>
      <c r="E192" s="265">
        <v>695.96666666666681</v>
      </c>
      <c r="F192" s="265">
        <v>676.78333333333342</v>
      </c>
      <c r="G192" s="265">
        <v>648.31666666666683</v>
      </c>
      <c r="H192" s="265">
        <v>743.61666666666679</v>
      </c>
      <c r="I192" s="265">
        <v>772.08333333333348</v>
      </c>
      <c r="J192" s="265">
        <v>791.26666666666677</v>
      </c>
      <c r="K192" s="263">
        <v>752.9</v>
      </c>
      <c r="L192" s="263">
        <v>705.25</v>
      </c>
      <c r="M192" s="263">
        <v>86.951409999999996</v>
      </c>
    </row>
    <row r="193" spans="1:13">
      <c r="A193" s="282">
        <v>184</v>
      </c>
      <c r="B193" s="263" t="s">
        <v>183</v>
      </c>
      <c r="C193" s="263">
        <v>3036.5</v>
      </c>
      <c r="D193" s="265">
        <v>3056.6666666666665</v>
      </c>
      <c r="E193" s="265">
        <v>2966.8833333333332</v>
      </c>
      <c r="F193" s="265">
        <v>2897.2666666666669</v>
      </c>
      <c r="G193" s="265">
        <v>2807.4833333333336</v>
      </c>
      <c r="H193" s="265">
        <v>3126.2833333333328</v>
      </c>
      <c r="I193" s="265">
        <v>3216.0666666666666</v>
      </c>
      <c r="J193" s="265">
        <v>3285.6833333333325</v>
      </c>
      <c r="K193" s="263">
        <v>3146.45</v>
      </c>
      <c r="L193" s="263">
        <v>2987.05</v>
      </c>
      <c r="M193" s="263">
        <v>36.56306</v>
      </c>
    </row>
    <row r="194" spans="1:13">
      <c r="A194" s="282">
        <v>185</v>
      </c>
      <c r="B194" s="263" t="s">
        <v>804</v>
      </c>
      <c r="C194" s="263">
        <v>594.9</v>
      </c>
      <c r="D194" s="265">
        <v>596.69999999999993</v>
      </c>
      <c r="E194" s="265">
        <v>585.19999999999982</v>
      </c>
      <c r="F194" s="265">
        <v>575.49999999999989</v>
      </c>
      <c r="G194" s="265">
        <v>563.99999999999977</v>
      </c>
      <c r="H194" s="265">
        <v>606.39999999999986</v>
      </c>
      <c r="I194" s="265">
        <v>617.90000000000009</v>
      </c>
      <c r="J194" s="265">
        <v>627.59999999999991</v>
      </c>
      <c r="K194" s="263">
        <v>608.20000000000005</v>
      </c>
      <c r="L194" s="263">
        <v>587</v>
      </c>
      <c r="M194" s="263">
        <v>33.872079999999997</v>
      </c>
    </row>
    <row r="195" spans="1:13">
      <c r="A195" s="282">
        <v>186</v>
      </c>
      <c r="B195" s="263" t="s">
        <v>179</v>
      </c>
      <c r="C195" s="263">
        <v>307</v>
      </c>
      <c r="D195" s="265">
        <v>307.78333333333336</v>
      </c>
      <c r="E195" s="265">
        <v>298.9666666666667</v>
      </c>
      <c r="F195" s="265">
        <v>290.93333333333334</v>
      </c>
      <c r="G195" s="265">
        <v>282.11666666666667</v>
      </c>
      <c r="H195" s="265">
        <v>315.81666666666672</v>
      </c>
      <c r="I195" s="265">
        <v>324.63333333333344</v>
      </c>
      <c r="J195" s="265">
        <v>332.66666666666674</v>
      </c>
      <c r="K195" s="263">
        <v>316.60000000000002</v>
      </c>
      <c r="L195" s="263">
        <v>299.75</v>
      </c>
      <c r="M195" s="263">
        <v>737.31921</v>
      </c>
    </row>
    <row r="196" spans="1:13">
      <c r="A196" s="282">
        <v>187</v>
      </c>
      <c r="B196" s="254" t="s">
        <v>181</v>
      </c>
      <c r="C196" s="254">
        <v>100.55</v>
      </c>
      <c r="D196" s="289">
        <v>101.05</v>
      </c>
      <c r="E196" s="289">
        <v>95.5</v>
      </c>
      <c r="F196" s="289">
        <v>90.45</v>
      </c>
      <c r="G196" s="289">
        <v>84.9</v>
      </c>
      <c r="H196" s="289">
        <v>106.1</v>
      </c>
      <c r="I196" s="289">
        <v>111.64999999999998</v>
      </c>
      <c r="J196" s="289">
        <v>116.69999999999999</v>
      </c>
      <c r="K196" s="254">
        <v>106.6</v>
      </c>
      <c r="L196" s="254">
        <v>96</v>
      </c>
      <c r="M196" s="254">
        <v>1026.69579</v>
      </c>
    </row>
    <row r="197" spans="1:13">
      <c r="A197" s="282">
        <v>188</v>
      </c>
      <c r="B197" s="254" t="s">
        <v>182</v>
      </c>
      <c r="C197" s="254">
        <v>704.85</v>
      </c>
      <c r="D197" s="289">
        <v>708.68333333333339</v>
      </c>
      <c r="E197" s="289">
        <v>694.46666666666681</v>
      </c>
      <c r="F197" s="289">
        <v>684.08333333333337</v>
      </c>
      <c r="G197" s="289">
        <v>669.86666666666679</v>
      </c>
      <c r="H197" s="289">
        <v>719.06666666666683</v>
      </c>
      <c r="I197" s="289">
        <v>733.28333333333353</v>
      </c>
      <c r="J197" s="289">
        <v>743.66666666666686</v>
      </c>
      <c r="K197" s="254">
        <v>722.9</v>
      </c>
      <c r="L197" s="254">
        <v>698.3</v>
      </c>
      <c r="M197" s="254">
        <v>143.20651000000001</v>
      </c>
    </row>
    <row r="198" spans="1:13">
      <c r="A198" s="282">
        <v>189</v>
      </c>
      <c r="B198" s="254" t="s">
        <v>184</v>
      </c>
      <c r="C198" s="254">
        <v>996.2</v>
      </c>
      <c r="D198" s="289">
        <v>1003.2666666666668</v>
      </c>
      <c r="E198" s="289">
        <v>971.53333333333353</v>
      </c>
      <c r="F198" s="289">
        <v>946.86666666666679</v>
      </c>
      <c r="G198" s="289">
        <v>915.13333333333355</v>
      </c>
      <c r="H198" s="289">
        <v>1027.9333333333334</v>
      </c>
      <c r="I198" s="289">
        <v>1059.666666666667</v>
      </c>
      <c r="J198" s="289">
        <v>1084.3333333333335</v>
      </c>
      <c r="K198" s="254">
        <v>1035</v>
      </c>
      <c r="L198" s="254">
        <v>978.6</v>
      </c>
      <c r="M198" s="254">
        <v>37.387120000000003</v>
      </c>
    </row>
    <row r="199" spans="1:13">
      <c r="A199" s="282">
        <v>190</v>
      </c>
      <c r="B199" s="254" t="s">
        <v>164</v>
      </c>
      <c r="C199" s="254">
        <v>946.5</v>
      </c>
      <c r="D199" s="289">
        <v>953.15</v>
      </c>
      <c r="E199" s="289">
        <v>927.4</v>
      </c>
      <c r="F199" s="289">
        <v>908.3</v>
      </c>
      <c r="G199" s="289">
        <v>882.55</v>
      </c>
      <c r="H199" s="289">
        <v>972.25</v>
      </c>
      <c r="I199" s="289">
        <v>998</v>
      </c>
      <c r="J199" s="289">
        <v>1017.1</v>
      </c>
      <c r="K199" s="254">
        <v>978.9</v>
      </c>
      <c r="L199" s="254">
        <v>934.05</v>
      </c>
      <c r="M199" s="254">
        <v>4.6160600000000001</v>
      </c>
    </row>
    <row r="200" spans="1:13">
      <c r="A200" s="282">
        <v>191</v>
      </c>
      <c r="B200" s="254" t="s">
        <v>185</v>
      </c>
      <c r="C200" s="254">
        <v>1468.2</v>
      </c>
      <c r="D200" s="289">
        <v>1474.7</v>
      </c>
      <c r="E200" s="289">
        <v>1456.5</v>
      </c>
      <c r="F200" s="289">
        <v>1444.8</v>
      </c>
      <c r="G200" s="289">
        <v>1426.6</v>
      </c>
      <c r="H200" s="289">
        <v>1486.4</v>
      </c>
      <c r="I200" s="289">
        <v>1504.6000000000004</v>
      </c>
      <c r="J200" s="289">
        <v>1516.3000000000002</v>
      </c>
      <c r="K200" s="254">
        <v>1492.9</v>
      </c>
      <c r="L200" s="254">
        <v>1463</v>
      </c>
      <c r="M200" s="254">
        <v>12.429779999999999</v>
      </c>
    </row>
    <row r="201" spans="1:13">
      <c r="A201" s="282">
        <v>192</v>
      </c>
      <c r="B201" s="254" t="s">
        <v>186</v>
      </c>
      <c r="C201" s="254">
        <v>2366.75</v>
      </c>
      <c r="D201" s="289">
        <v>2384.3333333333335</v>
      </c>
      <c r="E201" s="289">
        <v>2335.0666666666671</v>
      </c>
      <c r="F201" s="289">
        <v>2303.3833333333337</v>
      </c>
      <c r="G201" s="289">
        <v>2254.1166666666672</v>
      </c>
      <c r="H201" s="289">
        <v>2416.0166666666669</v>
      </c>
      <c r="I201" s="289">
        <v>2465.2833333333333</v>
      </c>
      <c r="J201" s="289">
        <v>2496.9666666666667</v>
      </c>
      <c r="K201" s="254">
        <v>2433.6</v>
      </c>
      <c r="L201" s="254">
        <v>2352.65</v>
      </c>
      <c r="M201" s="254">
        <v>3.5341800000000001</v>
      </c>
    </row>
    <row r="202" spans="1:13">
      <c r="A202" s="282">
        <v>193</v>
      </c>
      <c r="B202" s="254" t="s">
        <v>187</v>
      </c>
      <c r="C202" s="254">
        <v>417.9</v>
      </c>
      <c r="D202" s="289">
        <v>417.93333333333334</v>
      </c>
      <c r="E202" s="289">
        <v>412.7166666666667</v>
      </c>
      <c r="F202" s="289">
        <v>407.53333333333336</v>
      </c>
      <c r="G202" s="289">
        <v>402.31666666666672</v>
      </c>
      <c r="H202" s="289">
        <v>423.11666666666667</v>
      </c>
      <c r="I202" s="289">
        <v>428.33333333333326</v>
      </c>
      <c r="J202" s="289">
        <v>433.51666666666665</v>
      </c>
      <c r="K202" s="254">
        <v>423.15</v>
      </c>
      <c r="L202" s="254">
        <v>412.75</v>
      </c>
      <c r="M202" s="254">
        <v>15.4773</v>
      </c>
    </row>
    <row r="203" spans="1:13">
      <c r="A203" s="282">
        <v>194</v>
      </c>
      <c r="B203" s="254" t="s">
        <v>510</v>
      </c>
      <c r="C203" s="254">
        <v>823.15</v>
      </c>
      <c r="D203" s="289">
        <v>829.44999999999993</v>
      </c>
      <c r="E203" s="289">
        <v>812.19999999999982</v>
      </c>
      <c r="F203" s="289">
        <v>801.24999999999989</v>
      </c>
      <c r="G203" s="289">
        <v>783.99999999999977</v>
      </c>
      <c r="H203" s="289">
        <v>840.39999999999986</v>
      </c>
      <c r="I203" s="289">
        <v>857.65000000000009</v>
      </c>
      <c r="J203" s="289">
        <v>868.59999999999991</v>
      </c>
      <c r="K203" s="254">
        <v>846.7</v>
      </c>
      <c r="L203" s="254">
        <v>818.5</v>
      </c>
      <c r="M203" s="254">
        <v>4.0010599999999998</v>
      </c>
    </row>
    <row r="204" spans="1:13">
      <c r="A204" s="282">
        <v>195</v>
      </c>
      <c r="B204" s="254" t="s">
        <v>193</v>
      </c>
      <c r="C204" s="254">
        <v>601.29999999999995</v>
      </c>
      <c r="D204" s="289">
        <v>606.04999999999995</v>
      </c>
      <c r="E204" s="289">
        <v>589.29999999999995</v>
      </c>
      <c r="F204" s="289">
        <v>577.29999999999995</v>
      </c>
      <c r="G204" s="289">
        <v>560.54999999999995</v>
      </c>
      <c r="H204" s="289">
        <v>618.04999999999995</v>
      </c>
      <c r="I204" s="289">
        <v>634.79999999999995</v>
      </c>
      <c r="J204" s="289">
        <v>646.79999999999995</v>
      </c>
      <c r="K204" s="254">
        <v>622.79999999999995</v>
      </c>
      <c r="L204" s="254">
        <v>594.04999999999995</v>
      </c>
      <c r="M204" s="254">
        <v>61.54177</v>
      </c>
    </row>
    <row r="205" spans="1:13">
      <c r="A205" s="282">
        <v>196</v>
      </c>
      <c r="B205" s="254" t="s">
        <v>191</v>
      </c>
      <c r="C205" s="254">
        <v>6510.05</v>
      </c>
      <c r="D205" s="289">
        <v>6537.8</v>
      </c>
      <c r="E205" s="289">
        <v>6438.9500000000007</v>
      </c>
      <c r="F205" s="289">
        <v>6367.85</v>
      </c>
      <c r="G205" s="289">
        <v>6269.0000000000009</v>
      </c>
      <c r="H205" s="289">
        <v>6608.9000000000005</v>
      </c>
      <c r="I205" s="289">
        <v>6707.7500000000009</v>
      </c>
      <c r="J205" s="289">
        <v>6778.85</v>
      </c>
      <c r="K205" s="254">
        <v>6636.65</v>
      </c>
      <c r="L205" s="254">
        <v>6466.7</v>
      </c>
      <c r="M205" s="254">
        <v>3.4580700000000002</v>
      </c>
    </row>
    <row r="206" spans="1:13">
      <c r="A206" s="282">
        <v>197</v>
      </c>
      <c r="B206" s="254" t="s">
        <v>192</v>
      </c>
      <c r="C206" s="254">
        <v>35.15</v>
      </c>
      <c r="D206" s="289">
        <v>35.216666666666669</v>
      </c>
      <c r="E206" s="289">
        <v>34.433333333333337</v>
      </c>
      <c r="F206" s="289">
        <v>33.716666666666669</v>
      </c>
      <c r="G206" s="289">
        <v>32.933333333333337</v>
      </c>
      <c r="H206" s="289">
        <v>35.933333333333337</v>
      </c>
      <c r="I206" s="289">
        <v>36.716666666666669</v>
      </c>
      <c r="J206" s="289">
        <v>37.433333333333337</v>
      </c>
      <c r="K206" s="254">
        <v>36</v>
      </c>
      <c r="L206" s="254">
        <v>34.5</v>
      </c>
      <c r="M206" s="254">
        <v>71.609840000000005</v>
      </c>
    </row>
    <row r="207" spans="1:13">
      <c r="A207" s="282">
        <v>198</v>
      </c>
      <c r="B207" s="254" t="s">
        <v>189</v>
      </c>
      <c r="C207" s="254">
        <v>1188.75</v>
      </c>
      <c r="D207" s="289">
        <v>1191.8999999999999</v>
      </c>
      <c r="E207" s="289">
        <v>1169.0999999999997</v>
      </c>
      <c r="F207" s="289">
        <v>1149.4499999999998</v>
      </c>
      <c r="G207" s="289">
        <v>1126.6499999999996</v>
      </c>
      <c r="H207" s="289">
        <v>1211.5499999999997</v>
      </c>
      <c r="I207" s="289">
        <v>1234.3499999999999</v>
      </c>
      <c r="J207" s="289">
        <v>1253.9999999999998</v>
      </c>
      <c r="K207" s="254">
        <v>1214.7</v>
      </c>
      <c r="L207" s="254">
        <v>1172.25</v>
      </c>
      <c r="M207" s="254">
        <v>2.4585900000000001</v>
      </c>
    </row>
    <row r="208" spans="1:13">
      <c r="A208" s="282">
        <v>199</v>
      </c>
      <c r="B208" s="254" t="s">
        <v>141</v>
      </c>
      <c r="C208" s="254">
        <v>524.95000000000005</v>
      </c>
      <c r="D208" s="289">
        <v>529.4</v>
      </c>
      <c r="E208" s="289">
        <v>514.79999999999995</v>
      </c>
      <c r="F208" s="289">
        <v>504.65</v>
      </c>
      <c r="G208" s="289">
        <v>490.04999999999995</v>
      </c>
      <c r="H208" s="289">
        <v>539.54999999999995</v>
      </c>
      <c r="I208" s="289">
        <v>554.15000000000009</v>
      </c>
      <c r="J208" s="289">
        <v>564.29999999999995</v>
      </c>
      <c r="K208" s="254">
        <v>544</v>
      </c>
      <c r="L208" s="254">
        <v>519.25</v>
      </c>
      <c r="M208" s="254">
        <v>17.670570000000001</v>
      </c>
    </row>
    <row r="209" spans="1:13">
      <c r="A209" s="282">
        <v>200</v>
      </c>
      <c r="B209" s="254" t="s">
        <v>277</v>
      </c>
      <c r="C209" s="254">
        <v>231.9</v>
      </c>
      <c r="D209" s="289">
        <v>234.54999999999998</v>
      </c>
      <c r="E209" s="289">
        <v>227.09999999999997</v>
      </c>
      <c r="F209" s="289">
        <v>222.29999999999998</v>
      </c>
      <c r="G209" s="289">
        <v>214.84999999999997</v>
      </c>
      <c r="H209" s="289">
        <v>239.34999999999997</v>
      </c>
      <c r="I209" s="289">
        <v>246.79999999999995</v>
      </c>
      <c r="J209" s="289">
        <v>251.59999999999997</v>
      </c>
      <c r="K209" s="254">
        <v>242</v>
      </c>
      <c r="L209" s="254">
        <v>229.75</v>
      </c>
      <c r="M209" s="254">
        <v>8.4598700000000004</v>
      </c>
    </row>
    <row r="210" spans="1:13">
      <c r="A210" s="282">
        <v>201</v>
      </c>
      <c r="B210" s="254" t="s">
        <v>522</v>
      </c>
      <c r="C210" s="254">
        <v>975.45</v>
      </c>
      <c r="D210" s="289">
        <v>989.26666666666677</v>
      </c>
      <c r="E210" s="289">
        <v>953.48333333333358</v>
      </c>
      <c r="F210" s="289">
        <v>931.51666666666677</v>
      </c>
      <c r="G210" s="289">
        <v>895.73333333333358</v>
      </c>
      <c r="H210" s="289">
        <v>1011.2333333333336</v>
      </c>
      <c r="I210" s="289">
        <v>1047.0166666666667</v>
      </c>
      <c r="J210" s="289">
        <v>1068.9833333333336</v>
      </c>
      <c r="K210" s="254">
        <v>1025.05</v>
      </c>
      <c r="L210" s="254">
        <v>967.3</v>
      </c>
      <c r="M210" s="254">
        <v>2.2177199999999999</v>
      </c>
    </row>
    <row r="211" spans="1:13">
      <c r="A211" s="282">
        <v>202</v>
      </c>
      <c r="B211" s="254" t="s">
        <v>118</v>
      </c>
      <c r="C211" s="254">
        <v>9.9</v>
      </c>
      <c r="D211" s="289">
        <v>9.9166666666666661</v>
      </c>
      <c r="E211" s="289">
        <v>9.5833333333333321</v>
      </c>
      <c r="F211" s="289">
        <v>9.2666666666666657</v>
      </c>
      <c r="G211" s="289">
        <v>8.9333333333333318</v>
      </c>
      <c r="H211" s="289">
        <v>10.233333333333333</v>
      </c>
      <c r="I211" s="289">
        <v>10.566666666666665</v>
      </c>
      <c r="J211" s="289">
        <v>10.883333333333333</v>
      </c>
      <c r="K211" s="254">
        <v>10.25</v>
      </c>
      <c r="L211" s="254">
        <v>9.6</v>
      </c>
      <c r="M211" s="254">
        <v>2175.8419699999999</v>
      </c>
    </row>
    <row r="212" spans="1:13">
      <c r="A212" s="282">
        <v>203</v>
      </c>
      <c r="B212" s="254" t="s">
        <v>195</v>
      </c>
      <c r="C212" s="254">
        <v>987</v>
      </c>
      <c r="D212" s="289">
        <v>992.53333333333342</v>
      </c>
      <c r="E212" s="289">
        <v>963.16666666666686</v>
      </c>
      <c r="F212" s="289">
        <v>939.33333333333348</v>
      </c>
      <c r="G212" s="289">
        <v>909.96666666666692</v>
      </c>
      <c r="H212" s="289">
        <v>1016.3666666666668</v>
      </c>
      <c r="I212" s="289">
        <v>1045.7333333333333</v>
      </c>
      <c r="J212" s="289">
        <v>1069.5666666666666</v>
      </c>
      <c r="K212" s="254">
        <v>1021.9</v>
      </c>
      <c r="L212" s="254">
        <v>968.7</v>
      </c>
      <c r="M212" s="254">
        <v>23.932870000000001</v>
      </c>
    </row>
    <row r="213" spans="1:13">
      <c r="A213" s="282">
        <v>204</v>
      </c>
      <c r="B213" s="254" t="s">
        <v>528</v>
      </c>
      <c r="C213" s="254">
        <v>2373.85</v>
      </c>
      <c r="D213" s="289">
        <v>2378.4833333333331</v>
      </c>
      <c r="E213" s="289">
        <v>2343.2666666666664</v>
      </c>
      <c r="F213" s="289">
        <v>2312.6833333333334</v>
      </c>
      <c r="G213" s="289">
        <v>2277.4666666666667</v>
      </c>
      <c r="H213" s="289">
        <v>2409.0666666666662</v>
      </c>
      <c r="I213" s="289">
        <v>2444.2833333333324</v>
      </c>
      <c r="J213" s="289">
        <v>2474.8666666666659</v>
      </c>
      <c r="K213" s="254">
        <v>2413.6999999999998</v>
      </c>
      <c r="L213" s="254">
        <v>2347.9</v>
      </c>
      <c r="M213" s="254">
        <v>0.63997000000000004</v>
      </c>
    </row>
    <row r="214" spans="1:13">
      <c r="A214" s="282">
        <v>205</v>
      </c>
      <c r="B214" s="254" t="s">
        <v>196</v>
      </c>
      <c r="C214" s="289">
        <v>410.15</v>
      </c>
      <c r="D214" s="289">
        <v>412.86666666666662</v>
      </c>
      <c r="E214" s="289">
        <v>401.58333333333326</v>
      </c>
      <c r="F214" s="289">
        <v>393.01666666666665</v>
      </c>
      <c r="G214" s="289">
        <v>381.73333333333329</v>
      </c>
      <c r="H214" s="289">
        <v>421.43333333333322</v>
      </c>
      <c r="I214" s="289">
        <v>432.71666666666664</v>
      </c>
      <c r="J214" s="289">
        <v>441.28333333333319</v>
      </c>
      <c r="K214" s="289">
        <v>424.15</v>
      </c>
      <c r="L214" s="289">
        <v>404.3</v>
      </c>
      <c r="M214" s="289">
        <v>100.82931000000001</v>
      </c>
    </row>
    <row r="215" spans="1:13">
      <c r="A215" s="282">
        <v>206</v>
      </c>
      <c r="B215" s="254" t="s">
        <v>197</v>
      </c>
      <c r="C215" s="289">
        <v>14.9</v>
      </c>
      <c r="D215" s="289">
        <v>15</v>
      </c>
      <c r="E215" s="289">
        <v>14.7</v>
      </c>
      <c r="F215" s="289">
        <v>14.5</v>
      </c>
      <c r="G215" s="289">
        <v>14.2</v>
      </c>
      <c r="H215" s="289">
        <v>15.2</v>
      </c>
      <c r="I215" s="289">
        <v>15.5</v>
      </c>
      <c r="J215" s="289">
        <v>15.7</v>
      </c>
      <c r="K215" s="289">
        <v>15.3</v>
      </c>
      <c r="L215" s="289">
        <v>14.8</v>
      </c>
      <c r="M215" s="289">
        <v>929.68772999999999</v>
      </c>
    </row>
    <row r="216" spans="1:13">
      <c r="A216" s="282">
        <v>207</v>
      </c>
      <c r="B216" s="254" t="s">
        <v>198</v>
      </c>
      <c r="C216" s="289">
        <v>207.1</v>
      </c>
      <c r="D216" s="289">
        <v>208.68333333333331</v>
      </c>
      <c r="E216" s="289">
        <v>202.51666666666662</v>
      </c>
      <c r="F216" s="289">
        <v>197.93333333333331</v>
      </c>
      <c r="G216" s="289">
        <v>191.76666666666662</v>
      </c>
      <c r="H216" s="289">
        <v>213.26666666666662</v>
      </c>
      <c r="I216" s="289">
        <v>219.43333333333331</v>
      </c>
      <c r="J216" s="289">
        <v>224.01666666666662</v>
      </c>
      <c r="K216" s="289">
        <v>214.85</v>
      </c>
      <c r="L216" s="289">
        <v>204.1</v>
      </c>
      <c r="M216" s="289">
        <v>228.59020000000001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1"/>
      <c r="B1" s="571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44274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68" t="s">
        <v>16</v>
      </c>
      <c r="B9" s="569" t="s">
        <v>18</v>
      </c>
      <c r="C9" s="567" t="s">
        <v>19</v>
      </c>
      <c r="D9" s="567" t="s">
        <v>20</v>
      </c>
      <c r="E9" s="567" t="s">
        <v>21</v>
      </c>
      <c r="F9" s="567"/>
      <c r="G9" s="567"/>
      <c r="H9" s="567" t="s">
        <v>22</v>
      </c>
      <c r="I9" s="567"/>
      <c r="J9" s="567"/>
      <c r="K9" s="260"/>
      <c r="L9" s="267"/>
      <c r="M9" s="268"/>
    </row>
    <row r="10" spans="1:15" ht="42.75" customHeight="1">
      <c r="A10" s="563"/>
      <c r="B10" s="565"/>
      <c r="C10" s="570" t="s">
        <v>23</v>
      </c>
      <c r="D10" s="570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27556.45</v>
      </c>
      <c r="D11" s="507">
        <v>27563.716666666664</v>
      </c>
      <c r="E11" s="507">
        <v>26692.733333333326</v>
      </c>
      <c r="F11" s="507">
        <v>25829.016666666663</v>
      </c>
      <c r="G11" s="507">
        <v>24958.033333333326</v>
      </c>
      <c r="H11" s="507">
        <v>28427.433333333327</v>
      </c>
      <c r="I11" s="507">
        <v>29298.416666666664</v>
      </c>
      <c r="J11" s="507">
        <v>30162.133333333328</v>
      </c>
      <c r="K11" s="506">
        <v>28434.7</v>
      </c>
      <c r="L11" s="506">
        <v>26700</v>
      </c>
      <c r="M11" s="506">
        <v>5.5359999999999999E-2</v>
      </c>
    </row>
    <row r="12" spans="1:15" ht="12" customHeight="1">
      <c r="A12" s="254">
        <v>2</v>
      </c>
      <c r="B12" s="509" t="s">
        <v>785</v>
      </c>
      <c r="C12" s="506">
        <v>1427.3</v>
      </c>
      <c r="D12" s="507">
        <v>1437</v>
      </c>
      <c r="E12" s="507">
        <v>1406.45</v>
      </c>
      <c r="F12" s="507">
        <v>1385.6000000000001</v>
      </c>
      <c r="G12" s="507">
        <v>1355.0500000000002</v>
      </c>
      <c r="H12" s="507">
        <v>1457.85</v>
      </c>
      <c r="I12" s="507">
        <v>1488.4</v>
      </c>
      <c r="J12" s="507">
        <v>1509.2499999999998</v>
      </c>
      <c r="K12" s="506">
        <v>1467.55</v>
      </c>
      <c r="L12" s="506">
        <v>1416.15</v>
      </c>
      <c r="M12" s="506">
        <v>0.45465</v>
      </c>
    </row>
    <row r="13" spans="1:15" ht="12" customHeight="1">
      <c r="A13" s="254">
        <v>3</v>
      </c>
      <c r="B13" s="509" t="s">
        <v>816</v>
      </c>
      <c r="C13" s="506">
        <v>1293.9000000000001</v>
      </c>
      <c r="D13" s="507">
        <v>1302.3999999999999</v>
      </c>
      <c r="E13" s="507">
        <v>1276.7999999999997</v>
      </c>
      <c r="F13" s="507">
        <v>1259.6999999999998</v>
      </c>
      <c r="G13" s="507">
        <v>1234.0999999999997</v>
      </c>
      <c r="H13" s="507">
        <v>1319.4999999999998</v>
      </c>
      <c r="I13" s="507">
        <v>1345.0999999999997</v>
      </c>
      <c r="J13" s="507">
        <v>1362.1999999999998</v>
      </c>
      <c r="K13" s="506">
        <v>1328</v>
      </c>
      <c r="L13" s="506">
        <v>1285.3</v>
      </c>
      <c r="M13" s="506">
        <v>0.49664999999999998</v>
      </c>
    </row>
    <row r="14" spans="1:15" ht="12" customHeight="1">
      <c r="A14" s="254">
        <v>4</v>
      </c>
      <c r="B14" s="509" t="s">
        <v>38</v>
      </c>
      <c r="C14" s="506">
        <v>1731.75</v>
      </c>
      <c r="D14" s="507">
        <v>1730.6000000000001</v>
      </c>
      <c r="E14" s="507">
        <v>1712.2000000000003</v>
      </c>
      <c r="F14" s="507">
        <v>1692.65</v>
      </c>
      <c r="G14" s="507">
        <v>1674.2500000000002</v>
      </c>
      <c r="H14" s="507">
        <v>1750.1500000000003</v>
      </c>
      <c r="I14" s="507">
        <v>1768.5500000000004</v>
      </c>
      <c r="J14" s="507">
        <v>1788.1000000000004</v>
      </c>
      <c r="K14" s="506">
        <v>1749</v>
      </c>
      <c r="L14" s="506">
        <v>1711.05</v>
      </c>
      <c r="M14" s="506">
        <v>9.3334399999999995</v>
      </c>
    </row>
    <row r="15" spans="1:15" ht="12" customHeight="1">
      <c r="A15" s="254">
        <v>5</v>
      </c>
      <c r="B15" s="509" t="s">
        <v>285</v>
      </c>
      <c r="C15" s="506">
        <v>1838.9</v>
      </c>
      <c r="D15" s="507">
        <v>1854.6166666666668</v>
      </c>
      <c r="E15" s="507">
        <v>1799.2833333333335</v>
      </c>
      <c r="F15" s="507">
        <v>1759.6666666666667</v>
      </c>
      <c r="G15" s="507">
        <v>1704.3333333333335</v>
      </c>
      <c r="H15" s="507">
        <v>1894.2333333333336</v>
      </c>
      <c r="I15" s="507">
        <v>1949.5666666666666</v>
      </c>
      <c r="J15" s="507">
        <v>1989.1833333333336</v>
      </c>
      <c r="K15" s="506">
        <v>1909.95</v>
      </c>
      <c r="L15" s="506">
        <v>1815</v>
      </c>
      <c r="M15" s="506">
        <v>1.1307</v>
      </c>
    </row>
    <row r="16" spans="1:15" ht="12" customHeight="1">
      <c r="A16" s="254">
        <v>6</v>
      </c>
      <c r="B16" s="509" t="s">
        <v>286</v>
      </c>
      <c r="C16" s="506">
        <v>1219.5999999999999</v>
      </c>
      <c r="D16" s="507">
        <v>1198.4833333333333</v>
      </c>
      <c r="E16" s="507">
        <v>1169.0666666666666</v>
      </c>
      <c r="F16" s="507">
        <v>1118.5333333333333</v>
      </c>
      <c r="G16" s="507">
        <v>1089.1166666666666</v>
      </c>
      <c r="H16" s="507">
        <v>1249.0166666666667</v>
      </c>
      <c r="I16" s="507">
        <v>1278.4333333333332</v>
      </c>
      <c r="J16" s="507">
        <v>1328.9666666666667</v>
      </c>
      <c r="K16" s="506">
        <v>1227.9000000000001</v>
      </c>
      <c r="L16" s="506">
        <v>1147.95</v>
      </c>
      <c r="M16" s="506">
        <v>6.7938799999999997</v>
      </c>
    </row>
    <row r="17" spans="1:13" ht="12" customHeight="1">
      <c r="A17" s="254">
        <v>7</v>
      </c>
      <c r="B17" s="509" t="s">
        <v>222</v>
      </c>
      <c r="C17" s="506">
        <v>1164.9000000000001</v>
      </c>
      <c r="D17" s="507">
        <v>1174.3</v>
      </c>
      <c r="E17" s="507">
        <v>1138.5999999999999</v>
      </c>
      <c r="F17" s="507">
        <v>1112.3</v>
      </c>
      <c r="G17" s="507">
        <v>1076.5999999999999</v>
      </c>
      <c r="H17" s="507">
        <v>1200.5999999999999</v>
      </c>
      <c r="I17" s="507">
        <v>1236.3000000000002</v>
      </c>
      <c r="J17" s="507">
        <v>1262.5999999999999</v>
      </c>
      <c r="K17" s="506">
        <v>1210</v>
      </c>
      <c r="L17" s="506">
        <v>1148</v>
      </c>
      <c r="M17" s="506">
        <v>10.08328</v>
      </c>
    </row>
    <row r="18" spans="1:13" ht="12" customHeight="1">
      <c r="A18" s="254">
        <v>8</v>
      </c>
      <c r="B18" s="509" t="s">
        <v>734</v>
      </c>
      <c r="C18" s="506">
        <v>683.3</v>
      </c>
      <c r="D18" s="507">
        <v>680.1</v>
      </c>
      <c r="E18" s="507">
        <v>671.2</v>
      </c>
      <c r="F18" s="507">
        <v>659.1</v>
      </c>
      <c r="G18" s="507">
        <v>650.20000000000005</v>
      </c>
      <c r="H18" s="507">
        <v>692.2</v>
      </c>
      <c r="I18" s="507">
        <v>701.09999999999991</v>
      </c>
      <c r="J18" s="507">
        <v>713.2</v>
      </c>
      <c r="K18" s="506">
        <v>689</v>
      </c>
      <c r="L18" s="506">
        <v>668</v>
      </c>
      <c r="M18" s="506">
        <v>4.0920800000000002</v>
      </c>
    </row>
    <row r="19" spans="1:13" ht="12" customHeight="1">
      <c r="A19" s="254">
        <v>9</v>
      </c>
      <c r="B19" s="509" t="s">
        <v>735</v>
      </c>
      <c r="C19" s="506">
        <v>1240.75</v>
      </c>
      <c r="D19" s="507">
        <v>1259.0833333333333</v>
      </c>
      <c r="E19" s="507">
        <v>1214.1666666666665</v>
      </c>
      <c r="F19" s="507">
        <v>1187.5833333333333</v>
      </c>
      <c r="G19" s="507">
        <v>1142.6666666666665</v>
      </c>
      <c r="H19" s="507">
        <v>1285.6666666666665</v>
      </c>
      <c r="I19" s="507">
        <v>1330.583333333333</v>
      </c>
      <c r="J19" s="507">
        <v>1357.1666666666665</v>
      </c>
      <c r="K19" s="506">
        <v>1304</v>
      </c>
      <c r="L19" s="506">
        <v>1232.5</v>
      </c>
      <c r="M19" s="506">
        <v>1.19276</v>
      </c>
    </row>
    <row r="20" spans="1:13" ht="12" customHeight="1">
      <c r="A20" s="254">
        <v>10</v>
      </c>
      <c r="B20" s="509" t="s">
        <v>287</v>
      </c>
      <c r="C20" s="506">
        <v>2205.5500000000002</v>
      </c>
      <c r="D20" s="507">
        <v>2214.4333333333334</v>
      </c>
      <c r="E20" s="507">
        <v>2181.1166666666668</v>
      </c>
      <c r="F20" s="507">
        <v>2156.6833333333334</v>
      </c>
      <c r="G20" s="507">
        <v>2123.3666666666668</v>
      </c>
      <c r="H20" s="507">
        <v>2238.8666666666668</v>
      </c>
      <c r="I20" s="507">
        <v>2272.1833333333334</v>
      </c>
      <c r="J20" s="507">
        <v>2296.6166666666668</v>
      </c>
      <c r="K20" s="506">
        <v>2247.75</v>
      </c>
      <c r="L20" s="506">
        <v>2190</v>
      </c>
      <c r="M20" s="506">
        <v>0.46500999999999998</v>
      </c>
    </row>
    <row r="21" spans="1:13" ht="12" customHeight="1">
      <c r="A21" s="254">
        <v>11</v>
      </c>
      <c r="B21" s="509" t="s">
        <v>288</v>
      </c>
      <c r="C21" s="506">
        <v>14484.8</v>
      </c>
      <c r="D21" s="507">
        <v>14556</v>
      </c>
      <c r="E21" s="507">
        <v>14328.8</v>
      </c>
      <c r="F21" s="507">
        <v>14172.8</v>
      </c>
      <c r="G21" s="507">
        <v>13945.599999999999</v>
      </c>
      <c r="H21" s="507">
        <v>14712</v>
      </c>
      <c r="I21" s="507">
        <v>14939.2</v>
      </c>
      <c r="J21" s="507">
        <v>15095.2</v>
      </c>
      <c r="K21" s="506">
        <v>14783.2</v>
      </c>
      <c r="L21" s="506">
        <v>14400</v>
      </c>
      <c r="M21" s="506">
        <v>8.1799999999999998E-2</v>
      </c>
    </row>
    <row r="22" spans="1:13" ht="12" customHeight="1">
      <c r="A22" s="254">
        <v>12</v>
      </c>
      <c r="B22" s="509" t="s">
        <v>40</v>
      </c>
      <c r="C22" s="506">
        <v>871.05</v>
      </c>
      <c r="D22" s="507">
        <v>873.26666666666677</v>
      </c>
      <c r="E22" s="507">
        <v>855.53333333333353</v>
      </c>
      <c r="F22" s="507">
        <v>840.01666666666677</v>
      </c>
      <c r="G22" s="507">
        <v>822.28333333333353</v>
      </c>
      <c r="H22" s="507">
        <v>888.78333333333353</v>
      </c>
      <c r="I22" s="507">
        <v>906.51666666666688</v>
      </c>
      <c r="J22" s="507">
        <v>922.03333333333353</v>
      </c>
      <c r="K22" s="506">
        <v>891</v>
      </c>
      <c r="L22" s="506">
        <v>857.75</v>
      </c>
      <c r="M22" s="506">
        <v>44.65851</v>
      </c>
    </row>
    <row r="23" spans="1:13">
      <c r="A23" s="254">
        <v>13</v>
      </c>
      <c r="B23" s="509" t="s">
        <v>289</v>
      </c>
      <c r="C23" s="506">
        <v>1135.8499999999999</v>
      </c>
      <c r="D23" s="507">
        <v>1146.3166666666666</v>
      </c>
      <c r="E23" s="507">
        <v>1109.6333333333332</v>
      </c>
      <c r="F23" s="507">
        <v>1083.4166666666665</v>
      </c>
      <c r="G23" s="507">
        <v>1046.7333333333331</v>
      </c>
      <c r="H23" s="507">
        <v>1172.5333333333333</v>
      </c>
      <c r="I23" s="507">
        <v>1209.2166666666667</v>
      </c>
      <c r="J23" s="507">
        <v>1235.4333333333334</v>
      </c>
      <c r="K23" s="506">
        <v>1183</v>
      </c>
      <c r="L23" s="506">
        <v>1120.0999999999999</v>
      </c>
      <c r="M23" s="506">
        <v>2.6925500000000002</v>
      </c>
    </row>
    <row r="24" spans="1:13">
      <c r="A24" s="254">
        <v>14</v>
      </c>
      <c r="B24" s="509" t="s">
        <v>41</v>
      </c>
      <c r="C24" s="506">
        <v>679.65</v>
      </c>
      <c r="D24" s="507">
        <v>686.85</v>
      </c>
      <c r="E24" s="507">
        <v>668.2</v>
      </c>
      <c r="F24" s="507">
        <v>656.75</v>
      </c>
      <c r="G24" s="507">
        <v>638.1</v>
      </c>
      <c r="H24" s="507">
        <v>698.30000000000007</v>
      </c>
      <c r="I24" s="507">
        <v>716.94999999999993</v>
      </c>
      <c r="J24" s="507">
        <v>728.40000000000009</v>
      </c>
      <c r="K24" s="506">
        <v>705.5</v>
      </c>
      <c r="L24" s="506">
        <v>675.4</v>
      </c>
      <c r="M24" s="506">
        <v>109.25357</v>
      </c>
    </row>
    <row r="25" spans="1:13">
      <c r="A25" s="254">
        <v>15</v>
      </c>
      <c r="B25" s="509" t="s">
        <v>832</v>
      </c>
      <c r="C25" s="506">
        <v>744.8</v>
      </c>
      <c r="D25" s="507">
        <v>741.93333333333339</v>
      </c>
      <c r="E25" s="507">
        <v>717.86666666666679</v>
      </c>
      <c r="F25" s="507">
        <v>690.93333333333339</v>
      </c>
      <c r="G25" s="507">
        <v>666.86666666666679</v>
      </c>
      <c r="H25" s="507">
        <v>768.86666666666679</v>
      </c>
      <c r="I25" s="507">
        <v>792.93333333333339</v>
      </c>
      <c r="J25" s="507">
        <v>819.86666666666679</v>
      </c>
      <c r="K25" s="506">
        <v>766</v>
      </c>
      <c r="L25" s="506">
        <v>715</v>
      </c>
      <c r="M25" s="506">
        <v>15.852180000000001</v>
      </c>
    </row>
    <row r="26" spans="1:13">
      <c r="A26" s="254">
        <v>16</v>
      </c>
      <c r="B26" s="509" t="s">
        <v>290</v>
      </c>
      <c r="C26" s="506">
        <v>771.2</v>
      </c>
      <c r="D26" s="507">
        <v>767.06666666666661</v>
      </c>
      <c r="E26" s="507">
        <v>749.13333333333321</v>
      </c>
      <c r="F26" s="507">
        <v>727.06666666666661</v>
      </c>
      <c r="G26" s="507">
        <v>709.13333333333321</v>
      </c>
      <c r="H26" s="507">
        <v>789.13333333333321</v>
      </c>
      <c r="I26" s="507">
        <v>807.06666666666661</v>
      </c>
      <c r="J26" s="507">
        <v>829.13333333333321</v>
      </c>
      <c r="K26" s="506">
        <v>785</v>
      </c>
      <c r="L26" s="506">
        <v>745</v>
      </c>
      <c r="M26" s="506">
        <v>9.0185899999999997</v>
      </c>
    </row>
    <row r="27" spans="1:13">
      <c r="A27" s="254">
        <v>17</v>
      </c>
      <c r="B27" s="509" t="s">
        <v>223</v>
      </c>
      <c r="C27" s="506">
        <v>124.6</v>
      </c>
      <c r="D27" s="507">
        <v>125.55</v>
      </c>
      <c r="E27" s="507">
        <v>120.6</v>
      </c>
      <c r="F27" s="507">
        <v>116.6</v>
      </c>
      <c r="G27" s="507">
        <v>111.64999999999999</v>
      </c>
      <c r="H27" s="507">
        <v>129.55000000000001</v>
      </c>
      <c r="I27" s="507">
        <v>134.5</v>
      </c>
      <c r="J27" s="507">
        <v>138.5</v>
      </c>
      <c r="K27" s="506">
        <v>130.5</v>
      </c>
      <c r="L27" s="506">
        <v>121.55</v>
      </c>
      <c r="M27" s="506">
        <v>31.57114</v>
      </c>
    </row>
    <row r="28" spans="1:13">
      <c r="A28" s="254">
        <v>18</v>
      </c>
      <c r="B28" s="509" t="s">
        <v>224</v>
      </c>
      <c r="C28" s="506">
        <v>202.75</v>
      </c>
      <c r="D28" s="507">
        <v>205.61666666666667</v>
      </c>
      <c r="E28" s="507">
        <v>196.23333333333335</v>
      </c>
      <c r="F28" s="507">
        <v>189.71666666666667</v>
      </c>
      <c r="G28" s="507">
        <v>180.33333333333334</v>
      </c>
      <c r="H28" s="507">
        <v>212.13333333333335</v>
      </c>
      <c r="I28" s="507">
        <v>221.51666666666668</v>
      </c>
      <c r="J28" s="507">
        <v>228.03333333333336</v>
      </c>
      <c r="K28" s="506">
        <v>215</v>
      </c>
      <c r="L28" s="506">
        <v>199.1</v>
      </c>
      <c r="M28" s="506">
        <v>30.015139999999999</v>
      </c>
    </row>
    <row r="29" spans="1:13">
      <c r="A29" s="254">
        <v>19</v>
      </c>
      <c r="B29" s="509" t="s">
        <v>291</v>
      </c>
      <c r="C29" s="506">
        <v>366.55</v>
      </c>
      <c r="D29" s="507">
        <v>368.2166666666667</v>
      </c>
      <c r="E29" s="507">
        <v>356.43333333333339</v>
      </c>
      <c r="F29" s="507">
        <v>346.31666666666672</v>
      </c>
      <c r="G29" s="507">
        <v>334.53333333333342</v>
      </c>
      <c r="H29" s="507">
        <v>378.33333333333337</v>
      </c>
      <c r="I29" s="507">
        <v>390.11666666666667</v>
      </c>
      <c r="J29" s="507">
        <v>400.23333333333335</v>
      </c>
      <c r="K29" s="506">
        <v>380</v>
      </c>
      <c r="L29" s="506">
        <v>358.1</v>
      </c>
      <c r="M29" s="506">
        <v>3.0787399999999998</v>
      </c>
    </row>
    <row r="30" spans="1:13">
      <c r="A30" s="254">
        <v>20</v>
      </c>
      <c r="B30" s="509" t="s">
        <v>292</v>
      </c>
      <c r="C30" s="506">
        <v>288.05</v>
      </c>
      <c r="D30" s="507">
        <v>286.83333333333331</v>
      </c>
      <c r="E30" s="507">
        <v>281.21666666666664</v>
      </c>
      <c r="F30" s="507">
        <v>274.38333333333333</v>
      </c>
      <c r="G30" s="507">
        <v>268.76666666666665</v>
      </c>
      <c r="H30" s="507">
        <v>293.66666666666663</v>
      </c>
      <c r="I30" s="507">
        <v>299.2833333333333</v>
      </c>
      <c r="J30" s="507">
        <v>306.11666666666662</v>
      </c>
      <c r="K30" s="506">
        <v>292.45</v>
      </c>
      <c r="L30" s="506">
        <v>280</v>
      </c>
      <c r="M30" s="506">
        <v>3.03525</v>
      </c>
    </row>
    <row r="31" spans="1:13">
      <c r="A31" s="254">
        <v>21</v>
      </c>
      <c r="B31" s="509" t="s">
        <v>736</v>
      </c>
      <c r="C31" s="506">
        <v>5590.8</v>
      </c>
      <c r="D31" s="507">
        <v>5664.333333333333</v>
      </c>
      <c r="E31" s="507">
        <v>5451.4666666666662</v>
      </c>
      <c r="F31" s="507">
        <v>5312.1333333333332</v>
      </c>
      <c r="G31" s="507">
        <v>5099.2666666666664</v>
      </c>
      <c r="H31" s="507">
        <v>5803.6666666666661</v>
      </c>
      <c r="I31" s="507">
        <v>6016.5333333333328</v>
      </c>
      <c r="J31" s="507">
        <v>6155.8666666666659</v>
      </c>
      <c r="K31" s="506">
        <v>5877.2</v>
      </c>
      <c r="L31" s="506">
        <v>5525</v>
      </c>
      <c r="M31" s="506">
        <v>0.66469999999999996</v>
      </c>
    </row>
    <row r="32" spans="1:13">
      <c r="A32" s="254">
        <v>22</v>
      </c>
      <c r="B32" s="509" t="s">
        <v>225</v>
      </c>
      <c r="C32" s="506">
        <v>1783.6</v>
      </c>
      <c r="D32" s="507">
        <v>1785.6666666666667</v>
      </c>
      <c r="E32" s="507">
        <v>1762.9833333333336</v>
      </c>
      <c r="F32" s="507">
        <v>1742.3666666666668</v>
      </c>
      <c r="G32" s="507">
        <v>1719.6833333333336</v>
      </c>
      <c r="H32" s="507">
        <v>1806.2833333333335</v>
      </c>
      <c r="I32" s="507">
        <v>1828.9666666666665</v>
      </c>
      <c r="J32" s="507">
        <v>1849.5833333333335</v>
      </c>
      <c r="K32" s="506">
        <v>1808.35</v>
      </c>
      <c r="L32" s="506">
        <v>1765.05</v>
      </c>
      <c r="M32" s="506">
        <v>0.55722000000000005</v>
      </c>
    </row>
    <row r="33" spans="1:13">
      <c r="A33" s="254">
        <v>23</v>
      </c>
      <c r="B33" s="509" t="s">
        <v>293</v>
      </c>
      <c r="C33" s="506">
        <v>2266.8000000000002</v>
      </c>
      <c r="D33" s="507">
        <v>2284.8333333333335</v>
      </c>
      <c r="E33" s="507">
        <v>2232.916666666667</v>
      </c>
      <c r="F33" s="507">
        <v>2199.0333333333333</v>
      </c>
      <c r="G33" s="507">
        <v>2147.1166666666668</v>
      </c>
      <c r="H33" s="507">
        <v>2318.7166666666672</v>
      </c>
      <c r="I33" s="507">
        <v>2370.6333333333341</v>
      </c>
      <c r="J33" s="507">
        <v>2404.5166666666673</v>
      </c>
      <c r="K33" s="506">
        <v>2336.75</v>
      </c>
      <c r="L33" s="506">
        <v>2250.9499999999998</v>
      </c>
      <c r="M33" s="506">
        <v>9.5479999999999995E-2</v>
      </c>
    </row>
    <row r="34" spans="1:13">
      <c r="A34" s="254">
        <v>24</v>
      </c>
      <c r="B34" s="509" t="s">
        <v>737</v>
      </c>
      <c r="C34" s="506">
        <v>101.5</v>
      </c>
      <c r="D34" s="507">
        <v>101.93333333333334</v>
      </c>
      <c r="E34" s="507">
        <v>99.966666666666669</v>
      </c>
      <c r="F34" s="507">
        <v>98.433333333333337</v>
      </c>
      <c r="G34" s="507">
        <v>96.466666666666669</v>
      </c>
      <c r="H34" s="507">
        <v>103.46666666666667</v>
      </c>
      <c r="I34" s="507">
        <v>105.43333333333334</v>
      </c>
      <c r="J34" s="507">
        <v>106.96666666666667</v>
      </c>
      <c r="K34" s="506">
        <v>103.9</v>
      </c>
      <c r="L34" s="506">
        <v>100.4</v>
      </c>
      <c r="M34" s="506">
        <v>6.4862200000000003</v>
      </c>
    </row>
    <row r="35" spans="1:13">
      <c r="A35" s="254">
        <v>25</v>
      </c>
      <c r="B35" s="509" t="s">
        <v>294</v>
      </c>
      <c r="C35" s="506">
        <v>887.65</v>
      </c>
      <c r="D35" s="507">
        <v>895.04999999999984</v>
      </c>
      <c r="E35" s="507">
        <v>870.14999999999964</v>
      </c>
      <c r="F35" s="507">
        <v>852.64999999999975</v>
      </c>
      <c r="G35" s="507">
        <v>827.74999999999955</v>
      </c>
      <c r="H35" s="507">
        <v>912.54999999999973</v>
      </c>
      <c r="I35" s="507">
        <v>937.45</v>
      </c>
      <c r="J35" s="507">
        <v>954.94999999999982</v>
      </c>
      <c r="K35" s="506">
        <v>919.95</v>
      </c>
      <c r="L35" s="506">
        <v>877.55</v>
      </c>
      <c r="M35" s="506">
        <v>2.18621</v>
      </c>
    </row>
    <row r="36" spans="1:13">
      <c r="A36" s="254">
        <v>26</v>
      </c>
      <c r="B36" s="509" t="s">
        <v>226</v>
      </c>
      <c r="C36" s="506">
        <v>2629.55</v>
      </c>
      <c r="D36" s="507">
        <v>2630.1</v>
      </c>
      <c r="E36" s="507">
        <v>2608.6</v>
      </c>
      <c r="F36" s="507">
        <v>2587.65</v>
      </c>
      <c r="G36" s="507">
        <v>2566.15</v>
      </c>
      <c r="H36" s="507">
        <v>2651.0499999999997</v>
      </c>
      <c r="I36" s="507">
        <v>2672.5499999999997</v>
      </c>
      <c r="J36" s="507">
        <v>2693.4999999999995</v>
      </c>
      <c r="K36" s="506">
        <v>2651.6</v>
      </c>
      <c r="L36" s="506">
        <v>2609.15</v>
      </c>
      <c r="M36" s="506">
        <v>0.85292000000000001</v>
      </c>
    </row>
    <row r="37" spans="1:13">
      <c r="A37" s="254">
        <v>27</v>
      </c>
      <c r="B37" s="509" t="s">
        <v>738</v>
      </c>
      <c r="C37" s="506">
        <v>5445</v>
      </c>
      <c r="D37" s="507">
        <v>5391</v>
      </c>
      <c r="E37" s="507">
        <v>5294</v>
      </c>
      <c r="F37" s="507">
        <v>5143</v>
      </c>
      <c r="G37" s="507">
        <v>5046</v>
      </c>
      <c r="H37" s="507">
        <v>5542</v>
      </c>
      <c r="I37" s="507">
        <v>5639</v>
      </c>
      <c r="J37" s="507">
        <v>5790</v>
      </c>
      <c r="K37" s="506">
        <v>5488</v>
      </c>
      <c r="L37" s="506">
        <v>5240</v>
      </c>
      <c r="M37" s="506">
        <v>0.71711000000000003</v>
      </c>
    </row>
    <row r="38" spans="1:13">
      <c r="A38" s="254">
        <v>28</v>
      </c>
      <c r="B38" s="509" t="s">
        <v>800</v>
      </c>
      <c r="C38" s="506">
        <v>20.149999999999999</v>
      </c>
      <c r="D38" s="507">
        <v>20.45</v>
      </c>
      <c r="E38" s="507">
        <v>19.649999999999999</v>
      </c>
      <c r="F38" s="507">
        <v>19.149999999999999</v>
      </c>
      <c r="G38" s="507">
        <v>18.349999999999998</v>
      </c>
      <c r="H38" s="507">
        <v>20.95</v>
      </c>
      <c r="I38" s="507">
        <v>21.750000000000004</v>
      </c>
      <c r="J38" s="507">
        <v>22.25</v>
      </c>
      <c r="K38" s="506">
        <v>21.25</v>
      </c>
      <c r="L38" s="506">
        <v>19.95</v>
      </c>
      <c r="M38" s="506">
        <v>77.403099999999995</v>
      </c>
    </row>
    <row r="39" spans="1:13">
      <c r="A39" s="254">
        <v>29</v>
      </c>
      <c r="B39" s="509" t="s">
        <v>44</v>
      </c>
      <c r="C39" s="506">
        <v>862.7</v>
      </c>
      <c r="D39" s="507">
        <v>868.16666666666663</v>
      </c>
      <c r="E39" s="507">
        <v>853.13333333333321</v>
      </c>
      <c r="F39" s="507">
        <v>843.56666666666661</v>
      </c>
      <c r="G39" s="507">
        <v>828.53333333333319</v>
      </c>
      <c r="H39" s="507">
        <v>877.73333333333323</v>
      </c>
      <c r="I39" s="507">
        <v>892.76666666666677</v>
      </c>
      <c r="J39" s="507">
        <v>902.33333333333326</v>
      </c>
      <c r="K39" s="506">
        <v>883.2</v>
      </c>
      <c r="L39" s="506">
        <v>858.6</v>
      </c>
      <c r="M39" s="506">
        <v>6.5080799999999996</v>
      </c>
    </row>
    <row r="40" spans="1:13">
      <c r="A40" s="254">
        <v>30</v>
      </c>
      <c r="B40" s="509" t="s">
        <v>296</v>
      </c>
      <c r="C40" s="506">
        <v>3268.8</v>
      </c>
      <c r="D40" s="507">
        <v>3312.9333333333329</v>
      </c>
      <c r="E40" s="507">
        <v>3185.8666666666659</v>
      </c>
      <c r="F40" s="507">
        <v>3102.9333333333329</v>
      </c>
      <c r="G40" s="507">
        <v>2975.8666666666659</v>
      </c>
      <c r="H40" s="507">
        <v>3395.8666666666659</v>
      </c>
      <c r="I40" s="507">
        <v>3522.9333333333325</v>
      </c>
      <c r="J40" s="507">
        <v>3605.8666666666659</v>
      </c>
      <c r="K40" s="506">
        <v>3440</v>
      </c>
      <c r="L40" s="506">
        <v>3230</v>
      </c>
      <c r="M40" s="506">
        <v>0.67669999999999997</v>
      </c>
    </row>
    <row r="41" spans="1:13">
      <c r="A41" s="254">
        <v>31</v>
      </c>
      <c r="B41" s="509" t="s">
        <v>45</v>
      </c>
      <c r="C41" s="506">
        <v>281.05</v>
      </c>
      <c r="D41" s="507">
        <v>281.48333333333335</v>
      </c>
      <c r="E41" s="507">
        <v>277.01666666666671</v>
      </c>
      <c r="F41" s="507">
        <v>272.98333333333335</v>
      </c>
      <c r="G41" s="507">
        <v>268.51666666666671</v>
      </c>
      <c r="H41" s="507">
        <v>285.51666666666671</v>
      </c>
      <c r="I41" s="507">
        <v>289.98333333333341</v>
      </c>
      <c r="J41" s="507">
        <v>294.01666666666671</v>
      </c>
      <c r="K41" s="506">
        <v>285.95</v>
      </c>
      <c r="L41" s="506">
        <v>277.45</v>
      </c>
      <c r="M41" s="506">
        <v>43.533189999999998</v>
      </c>
    </row>
    <row r="42" spans="1:13">
      <c r="A42" s="254">
        <v>32</v>
      </c>
      <c r="B42" s="509" t="s">
        <v>46</v>
      </c>
      <c r="C42" s="506">
        <v>2958.7</v>
      </c>
      <c r="D42" s="507">
        <v>2981.9</v>
      </c>
      <c r="E42" s="507">
        <v>2898.8</v>
      </c>
      <c r="F42" s="507">
        <v>2838.9</v>
      </c>
      <c r="G42" s="507">
        <v>2755.8</v>
      </c>
      <c r="H42" s="507">
        <v>3041.8</v>
      </c>
      <c r="I42" s="507">
        <v>3124.8999999999996</v>
      </c>
      <c r="J42" s="507">
        <v>3184.8</v>
      </c>
      <c r="K42" s="506">
        <v>3065</v>
      </c>
      <c r="L42" s="506">
        <v>2922</v>
      </c>
      <c r="M42" s="506">
        <v>7.89785</v>
      </c>
    </row>
    <row r="43" spans="1:13">
      <c r="A43" s="254">
        <v>33</v>
      </c>
      <c r="B43" s="509" t="s">
        <v>47</v>
      </c>
      <c r="C43" s="506">
        <v>217.05</v>
      </c>
      <c r="D43" s="507">
        <v>217.91666666666666</v>
      </c>
      <c r="E43" s="507">
        <v>207.13333333333333</v>
      </c>
      <c r="F43" s="507">
        <v>197.21666666666667</v>
      </c>
      <c r="G43" s="507">
        <v>186.43333333333334</v>
      </c>
      <c r="H43" s="507">
        <v>227.83333333333331</v>
      </c>
      <c r="I43" s="507">
        <v>238.61666666666667</v>
      </c>
      <c r="J43" s="507">
        <v>248.5333333333333</v>
      </c>
      <c r="K43" s="506">
        <v>228.7</v>
      </c>
      <c r="L43" s="506">
        <v>208</v>
      </c>
      <c r="M43" s="506">
        <v>84.336119999999994</v>
      </c>
    </row>
    <row r="44" spans="1:13">
      <c r="A44" s="254">
        <v>34</v>
      </c>
      <c r="B44" s="509" t="s">
        <v>48</v>
      </c>
      <c r="C44" s="506">
        <v>113.2</v>
      </c>
      <c r="D44" s="507">
        <v>114.43333333333334</v>
      </c>
      <c r="E44" s="507">
        <v>109.06666666666668</v>
      </c>
      <c r="F44" s="507">
        <v>104.93333333333334</v>
      </c>
      <c r="G44" s="507">
        <v>99.566666666666677</v>
      </c>
      <c r="H44" s="507">
        <v>118.56666666666668</v>
      </c>
      <c r="I44" s="507">
        <v>123.93333333333335</v>
      </c>
      <c r="J44" s="507">
        <v>128.06666666666666</v>
      </c>
      <c r="K44" s="506">
        <v>119.8</v>
      </c>
      <c r="L44" s="506">
        <v>110.3</v>
      </c>
      <c r="M44" s="506">
        <v>480.24851000000001</v>
      </c>
    </row>
    <row r="45" spans="1:13">
      <c r="A45" s="254">
        <v>35</v>
      </c>
      <c r="B45" s="509" t="s">
        <v>297</v>
      </c>
      <c r="C45" s="506">
        <v>104.55</v>
      </c>
      <c r="D45" s="507">
        <v>106.21666666666665</v>
      </c>
      <c r="E45" s="507">
        <v>100.63333333333331</v>
      </c>
      <c r="F45" s="507">
        <v>96.716666666666654</v>
      </c>
      <c r="G45" s="507">
        <v>91.133333333333312</v>
      </c>
      <c r="H45" s="507">
        <v>110.13333333333331</v>
      </c>
      <c r="I45" s="507">
        <v>115.71666666666665</v>
      </c>
      <c r="J45" s="507">
        <v>119.63333333333331</v>
      </c>
      <c r="K45" s="506">
        <v>111.8</v>
      </c>
      <c r="L45" s="506">
        <v>102.3</v>
      </c>
      <c r="M45" s="506">
        <v>10.29134</v>
      </c>
    </row>
    <row r="46" spans="1:13">
      <c r="A46" s="254">
        <v>36</v>
      </c>
      <c r="B46" s="509" t="s">
        <v>50</v>
      </c>
      <c r="C46" s="506">
        <v>2404.5500000000002</v>
      </c>
      <c r="D46" s="507">
        <v>2421.1333333333332</v>
      </c>
      <c r="E46" s="507">
        <v>2373.4166666666665</v>
      </c>
      <c r="F46" s="507">
        <v>2342.2833333333333</v>
      </c>
      <c r="G46" s="507">
        <v>2294.5666666666666</v>
      </c>
      <c r="H46" s="507">
        <v>2452.2666666666664</v>
      </c>
      <c r="I46" s="507">
        <v>2499.9833333333336</v>
      </c>
      <c r="J46" s="507">
        <v>2531.1166666666663</v>
      </c>
      <c r="K46" s="506">
        <v>2468.85</v>
      </c>
      <c r="L46" s="506">
        <v>2390</v>
      </c>
      <c r="M46" s="506">
        <v>18.517389999999999</v>
      </c>
    </row>
    <row r="47" spans="1:13">
      <c r="A47" s="254">
        <v>37</v>
      </c>
      <c r="B47" s="509" t="s">
        <v>298</v>
      </c>
      <c r="C47" s="506">
        <v>139.85</v>
      </c>
      <c r="D47" s="507">
        <v>139.53333333333333</v>
      </c>
      <c r="E47" s="507">
        <v>138.31666666666666</v>
      </c>
      <c r="F47" s="507">
        <v>136.78333333333333</v>
      </c>
      <c r="G47" s="507">
        <v>135.56666666666666</v>
      </c>
      <c r="H47" s="507">
        <v>141.06666666666666</v>
      </c>
      <c r="I47" s="507">
        <v>142.2833333333333</v>
      </c>
      <c r="J47" s="507">
        <v>143.81666666666666</v>
      </c>
      <c r="K47" s="506">
        <v>140.75</v>
      </c>
      <c r="L47" s="506">
        <v>138</v>
      </c>
      <c r="M47" s="506">
        <v>1.82175</v>
      </c>
    </row>
    <row r="48" spans="1:13">
      <c r="A48" s="254">
        <v>38</v>
      </c>
      <c r="B48" s="509" t="s">
        <v>299</v>
      </c>
      <c r="C48" s="506">
        <v>3181.7</v>
      </c>
      <c r="D48" s="507">
        <v>3215.25</v>
      </c>
      <c r="E48" s="507">
        <v>3135.5</v>
      </c>
      <c r="F48" s="507">
        <v>3089.3</v>
      </c>
      <c r="G48" s="507">
        <v>3009.55</v>
      </c>
      <c r="H48" s="507">
        <v>3261.45</v>
      </c>
      <c r="I48" s="507">
        <v>3341.2</v>
      </c>
      <c r="J48" s="507">
        <v>3387.3999999999996</v>
      </c>
      <c r="K48" s="506">
        <v>3295</v>
      </c>
      <c r="L48" s="506">
        <v>3169.05</v>
      </c>
      <c r="M48" s="506">
        <v>0.45729999999999998</v>
      </c>
    </row>
    <row r="49" spans="1:13">
      <c r="A49" s="254">
        <v>39</v>
      </c>
      <c r="B49" s="509" t="s">
        <v>300</v>
      </c>
      <c r="C49" s="506">
        <v>1716.2</v>
      </c>
      <c r="D49" s="507">
        <v>1739.0666666666666</v>
      </c>
      <c r="E49" s="507">
        <v>1677.1333333333332</v>
      </c>
      <c r="F49" s="507">
        <v>1638.0666666666666</v>
      </c>
      <c r="G49" s="507">
        <v>1576.1333333333332</v>
      </c>
      <c r="H49" s="507">
        <v>1778.1333333333332</v>
      </c>
      <c r="I49" s="507">
        <v>1840.0666666666666</v>
      </c>
      <c r="J49" s="507">
        <v>1879.1333333333332</v>
      </c>
      <c r="K49" s="506">
        <v>1801</v>
      </c>
      <c r="L49" s="506">
        <v>1700</v>
      </c>
      <c r="M49" s="506">
        <v>4.1861199999999998</v>
      </c>
    </row>
    <row r="50" spans="1:13">
      <c r="A50" s="254">
        <v>40</v>
      </c>
      <c r="B50" s="509" t="s">
        <v>301</v>
      </c>
      <c r="C50" s="506">
        <v>6619.7</v>
      </c>
      <c r="D50" s="507">
        <v>6666.9000000000005</v>
      </c>
      <c r="E50" s="507">
        <v>6532.8000000000011</v>
      </c>
      <c r="F50" s="507">
        <v>6445.9000000000005</v>
      </c>
      <c r="G50" s="507">
        <v>6311.8000000000011</v>
      </c>
      <c r="H50" s="507">
        <v>6753.8000000000011</v>
      </c>
      <c r="I50" s="507">
        <v>6887.9000000000015</v>
      </c>
      <c r="J50" s="507">
        <v>6974.8000000000011</v>
      </c>
      <c r="K50" s="506">
        <v>6801</v>
      </c>
      <c r="L50" s="506">
        <v>6580</v>
      </c>
      <c r="M50" s="506">
        <v>0.15373000000000001</v>
      </c>
    </row>
    <row r="51" spans="1:13">
      <c r="A51" s="254">
        <v>41</v>
      </c>
      <c r="B51" s="509" t="s">
        <v>52</v>
      </c>
      <c r="C51" s="506">
        <v>807.9</v>
      </c>
      <c r="D51" s="507">
        <v>819.31666666666661</v>
      </c>
      <c r="E51" s="507">
        <v>790.73333333333323</v>
      </c>
      <c r="F51" s="507">
        <v>773.56666666666661</v>
      </c>
      <c r="G51" s="507">
        <v>744.98333333333323</v>
      </c>
      <c r="H51" s="507">
        <v>836.48333333333323</v>
      </c>
      <c r="I51" s="507">
        <v>865.06666666666672</v>
      </c>
      <c r="J51" s="507">
        <v>882.23333333333323</v>
      </c>
      <c r="K51" s="506">
        <v>847.9</v>
      </c>
      <c r="L51" s="506">
        <v>802.15</v>
      </c>
      <c r="M51" s="506">
        <v>25.431380000000001</v>
      </c>
    </row>
    <row r="52" spans="1:13">
      <c r="A52" s="254">
        <v>42</v>
      </c>
      <c r="B52" s="509" t="s">
        <v>302</v>
      </c>
      <c r="C52" s="506">
        <v>461.8</v>
      </c>
      <c r="D52" s="507">
        <v>465</v>
      </c>
      <c r="E52" s="507">
        <v>455.8</v>
      </c>
      <c r="F52" s="507">
        <v>449.8</v>
      </c>
      <c r="G52" s="507">
        <v>440.6</v>
      </c>
      <c r="H52" s="507">
        <v>471</v>
      </c>
      <c r="I52" s="507">
        <v>480.20000000000005</v>
      </c>
      <c r="J52" s="507">
        <v>486.2</v>
      </c>
      <c r="K52" s="506">
        <v>474.2</v>
      </c>
      <c r="L52" s="506">
        <v>459</v>
      </c>
      <c r="M52" s="506">
        <v>1.70272</v>
      </c>
    </row>
    <row r="53" spans="1:13">
      <c r="A53" s="254">
        <v>43</v>
      </c>
      <c r="B53" s="509" t="s">
        <v>227</v>
      </c>
      <c r="C53" s="506">
        <v>3034.6</v>
      </c>
      <c r="D53" s="507">
        <v>3029.8333333333335</v>
      </c>
      <c r="E53" s="507">
        <v>2984.7666666666669</v>
      </c>
      <c r="F53" s="507">
        <v>2934.9333333333334</v>
      </c>
      <c r="G53" s="507">
        <v>2889.8666666666668</v>
      </c>
      <c r="H53" s="507">
        <v>3079.666666666667</v>
      </c>
      <c r="I53" s="507">
        <v>3124.7333333333336</v>
      </c>
      <c r="J53" s="507">
        <v>3174.5666666666671</v>
      </c>
      <c r="K53" s="506">
        <v>3074.9</v>
      </c>
      <c r="L53" s="506">
        <v>2980</v>
      </c>
      <c r="M53" s="506">
        <v>3.5485699999999998</v>
      </c>
    </row>
    <row r="54" spans="1:13">
      <c r="A54" s="254">
        <v>44</v>
      </c>
      <c r="B54" s="509" t="s">
        <v>54</v>
      </c>
      <c r="C54" s="506">
        <v>718.75</v>
      </c>
      <c r="D54" s="507">
        <v>723.0333333333333</v>
      </c>
      <c r="E54" s="507">
        <v>702.96666666666658</v>
      </c>
      <c r="F54" s="507">
        <v>687.18333333333328</v>
      </c>
      <c r="G54" s="507">
        <v>667.11666666666656</v>
      </c>
      <c r="H54" s="507">
        <v>738.81666666666661</v>
      </c>
      <c r="I54" s="507">
        <v>758.88333333333321</v>
      </c>
      <c r="J54" s="507">
        <v>774.66666666666663</v>
      </c>
      <c r="K54" s="506">
        <v>743.1</v>
      </c>
      <c r="L54" s="506">
        <v>707.25</v>
      </c>
      <c r="M54" s="506">
        <v>122.61544000000001</v>
      </c>
    </row>
    <row r="55" spans="1:13">
      <c r="A55" s="254">
        <v>45</v>
      </c>
      <c r="B55" s="509" t="s">
        <v>303</v>
      </c>
      <c r="C55" s="506">
        <v>2077.5500000000002</v>
      </c>
      <c r="D55" s="507">
        <v>2118.85</v>
      </c>
      <c r="E55" s="507">
        <v>2018.6999999999998</v>
      </c>
      <c r="F55" s="507">
        <v>1959.85</v>
      </c>
      <c r="G55" s="507">
        <v>1859.6999999999998</v>
      </c>
      <c r="H55" s="507">
        <v>2177.6999999999998</v>
      </c>
      <c r="I55" s="507">
        <v>2277.8500000000004</v>
      </c>
      <c r="J55" s="507">
        <v>2336.6999999999998</v>
      </c>
      <c r="K55" s="506">
        <v>2219</v>
      </c>
      <c r="L55" s="506">
        <v>2060</v>
      </c>
      <c r="M55" s="506">
        <v>0.32556000000000002</v>
      </c>
    </row>
    <row r="56" spans="1:13">
      <c r="A56" s="254">
        <v>46</v>
      </c>
      <c r="B56" s="509" t="s">
        <v>304</v>
      </c>
      <c r="C56" s="506">
        <v>1306.6500000000001</v>
      </c>
      <c r="D56" s="507">
        <v>1329.3999999999999</v>
      </c>
      <c r="E56" s="507">
        <v>1253.9999999999998</v>
      </c>
      <c r="F56" s="507">
        <v>1201.3499999999999</v>
      </c>
      <c r="G56" s="507">
        <v>1125.9499999999998</v>
      </c>
      <c r="H56" s="507">
        <v>1382.0499999999997</v>
      </c>
      <c r="I56" s="507">
        <v>1457.4499999999998</v>
      </c>
      <c r="J56" s="507">
        <v>1510.0999999999997</v>
      </c>
      <c r="K56" s="506">
        <v>1404.8</v>
      </c>
      <c r="L56" s="506">
        <v>1276.75</v>
      </c>
      <c r="M56" s="506">
        <v>9.3526000000000007</v>
      </c>
    </row>
    <row r="57" spans="1:13">
      <c r="A57" s="254">
        <v>47</v>
      </c>
      <c r="B57" s="509" t="s">
        <v>305</v>
      </c>
      <c r="C57" s="506">
        <v>571</v>
      </c>
      <c r="D57" s="507">
        <v>571.73333333333335</v>
      </c>
      <c r="E57" s="507">
        <v>565.4666666666667</v>
      </c>
      <c r="F57" s="507">
        <v>559.93333333333339</v>
      </c>
      <c r="G57" s="507">
        <v>553.66666666666674</v>
      </c>
      <c r="H57" s="507">
        <v>577.26666666666665</v>
      </c>
      <c r="I57" s="507">
        <v>583.5333333333333</v>
      </c>
      <c r="J57" s="507">
        <v>589.06666666666661</v>
      </c>
      <c r="K57" s="506">
        <v>578</v>
      </c>
      <c r="L57" s="506">
        <v>566.20000000000005</v>
      </c>
      <c r="M57" s="506">
        <v>2.3563700000000001</v>
      </c>
    </row>
    <row r="58" spans="1:13">
      <c r="A58" s="254">
        <v>48</v>
      </c>
      <c r="B58" s="509" t="s">
        <v>55</v>
      </c>
      <c r="C58" s="506">
        <v>3664.5</v>
      </c>
      <c r="D58" s="507">
        <v>3640.8166666666671</v>
      </c>
      <c r="E58" s="507">
        <v>3588.6833333333343</v>
      </c>
      <c r="F58" s="507">
        <v>3512.8666666666672</v>
      </c>
      <c r="G58" s="507">
        <v>3460.7333333333345</v>
      </c>
      <c r="H58" s="507">
        <v>3716.6333333333341</v>
      </c>
      <c r="I58" s="507">
        <v>3768.7666666666664</v>
      </c>
      <c r="J58" s="507">
        <v>3844.5833333333339</v>
      </c>
      <c r="K58" s="506">
        <v>3692.95</v>
      </c>
      <c r="L58" s="506">
        <v>3565</v>
      </c>
      <c r="M58" s="506">
        <v>12.856</v>
      </c>
    </row>
    <row r="59" spans="1:13">
      <c r="A59" s="254">
        <v>49</v>
      </c>
      <c r="B59" s="509" t="s">
        <v>306</v>
      </c>
      <c r="C59" s="506">
        <v>269.10000000000002</v>
      </c>
      <c r="D59" s="507">
        <v>266.55</v>
      </c>
      <c r="E59" s="507">
        <v>261</v>
      </c>
      <c r="F59" s="507">
        <v>252.89999999999998</v>
      </c>
      <c r="G59" s="507">
        <v>247.34999999999997</v>
      </c>
      <c r="H59" s="507">
        <v>274.65000000000003</v>
      </c>
      <c r="I59" s="507">
        <v>280.2000000000001</v>
      </c>
      <c r="J59" s="507">
        <v>288.30000000000007</v>
      </c>
      <c r="K59" s="506">
        <v>272.10000000000002</v>
      </c>
      <c r="L59" s="506">
        <v>258.45</v>
      </c>
      <c r="M59" s="506">
        <v>16.109570000000001</v>
      </c>
    </row>
    <row r="60" spans="1:13" ht="12" customHeight="1">
      <c r="A60" s="254">
        <v>50</v>
      </c>
      <c r="B60" s="509" t="s">
        <v>307</v>
      </c>
      <c r="C60" s="506">
        <v>937</v>
      </c>
      <c r="D60" s="507">
        <v>947.66666666666663</v>
      </c>
      <c r="E60" s="507">
        <v>920.33333333333326</v>
      </c>
      <c r="F60" s="507">
        <v>903.66666666666663</v>
      </c>
      <c r="G60" s="507">
        <v>876.33333333333326</v>
      </c>
      <c r="H60" s="507">
        <v>964.33333333333326</v>
      </c>
      <c r="I60" s="507">
        <v>991.66666666666652</v>
      </c>
      <c r="J60" s="507">
        <v>1008.3333333333333</v>
      </c>
      <c r="K60" s="506">
        <v>975</v>
      </c>
      <c r="L60" s="506">
        <v>931</v>
      </c>
      <c r="M60" s="506">
        <v>0.77681</v>
      </c>
    </row>
    <row r="61" spans="1:13">
      <c r="A61" s="254">
        <v>51</v>
      </c>
      <c r="B61" s="509" t="s">
        <v>58</v>
      </c>
      <c r="C61" s="506">
        <v>5371.85</v>
      </c>
      <c r="D61" s="507">
        <v>5407.2833333333338</v>
      </c>
      <c r="E61" s="507">
        <v>5269.5666666666675</v>
      </c>
      <c r="F61" s="507">
        <v>5167.2833333333338</v>
      </c>
      <c r="G61" s="507">
        <v>5029.5666666666675</v>
      </c>
      <c r="H61" s="507">
        <v>5509.5666666666675</v>
      </c>
      <c r="I61" s="507">
        <v>5647.2833333333328</v>
      </c>
      <c r="J61" s="507">
        <v>5749.5666666666675</v>
      </c>
      <c r="K61" s="506">
        <v>5545</v>
      </c>
      <c r="L61" s="506">
        <v>5305</v>
      </c>
      <c r="M61" s="506">
        <v>23.39058</v>
      </c>
    </row>
    <row r="62" spans="1:13">
      <c r="A62" s="254">
        <v>52</v>
      </c>
      <c r="B62" s="509" t="s">
        <v>57</v>
      </c>
      <c r="C62" s="506">
        <v>9430.15</v>
      </c>
      <c r="D62" s="507">
        <v>9512.3833333333332</v>
      </c>
      <c r="E62" s="507">
        <v>9289.7666666666664</v>
      </c>
      <c r="F62" s="507">
        <v>9149.3833333333332</v>
      </c>
      <c r="G62" s="507">
        <v>8926.7666666666664</v>
      </c>
      <c r="H62" s="507">
        <v>9652.7666666666664</v>
      </c>
      <c r="I62" s="507">
        <v>9875.3833333333314</v>
      </c>
      <c r="J62" s="507">
        <v>10015.766666666666</v>
      </c>
      <c r="K62" s="506">
        <v>9735</v>
      </c>
      <c r="L62" s="506">
        <v>9372</v>
      </c>
      <c r="M62" s="506">
        <v>4.0113500000000002</v>
      </c>
    </row>
    <row r="63" spans="1:13">
      <c r="A63" s="254">
        <v>53</v>
      </c>
      <c r="B63" s="509" t="s">
        <v>228</v>
      </c>
      <c r="C63" s="506">
        <v>3537.75</v>
      </c>
      <c r="D63" s="507">
        <v>3536.0166666666664</v>
      </c>
      <c r="E63" s="507">
        <v>3433.0333333333328</v>
      </c>
      <c r="F63" s="507">
        <v>3328.3166666666666</v>
      </c>
      <c r="G63" s="507">
        <v>3225.333333333333</v>
      </c>
      <c r="H63" s="507">
        <v>3640.7333333333327</v>
      </c>
      <c r="I63" s="507">
        <v>3743.7166666666662</v>
      </c>
      <c r="J63" s="507">
        <v>3848.4333333333325</v>
      </c>
      <c r="K63" s="506">
        <v>3639</v>
      </c>
      <c r="L63" s="506">
        <v>3431.3</v>
      </c>
      <c r="M63" s="506">
        <v>0.51932</v>
      </c>
    </row>
    <row r="64" spans="1:13">
      <c r="A64" s="254">
        <v>54</v>
      </c>
      <c r="B64" s="509" t="s">
        <v>59</v>
      </c>
      <c r="C64" s="506">
        <v>1582.65</v>
      </c>
      <c r="D64" s="507">
        <v>1602.7166666666665</v>
      </c>
      <c r="E64" s="507">
        <v>1555.4333333333329</v>
      </c>
      <c r="F64" s="507">
        <v>1528.2166666666665</v>
      </c>
      <c r="G64" s="507">
        <v>1480.9333333333329</v>
      </c>
      <c r="H64" s="507">
        <v>1629.9333333333329</v>
      </c>
      <c r="I64" s="507">
        <v>1677.2166666666662</v>
      </c>
      <c r="J64" s="507">
        <v>1704.4333333333329</v>
      </c>
      <c r="K64" s="506">
        <v>1650</v>
      </c>
      <c r="L64" s="506">
        <v>1575.5</v>
      </c>
      <c r="M64" s="506">
        <v>6.3484699999999998</v>
      </c>
    </row>
    <row r="65" spans="1:13">
      <c r="A65" s="254">
        <v>55</v>
      </c>
      <c r="B65" s="509" t="s">
        <v>308</v>
      </c>
      <c r="C65" s="506">
        <v>134.30000000000001</v>
      </c>
      <c r="D65" s="507">
        <v>135.11666666666667</v>
      </c>
      <c r="E65" s="507">
        <v>129.78333333333336</v>
      </c>
      <c r="F65" s="507">
        <v>125.26666666666668</v>
      </c>
      <c r="G65" s="507">
        <v>119.93333333333337</v>
      </c>
      <c r="H65" s="507">
        <v>139.63333333333335</v>
      </c>
      <c r="I65" s="507">
        <v>144.96666666666667</v>
      </c>
      <c r="J65" s="507">
        <v>149.48333333333335</v>
      </c>
      <c r="K65" s="506">
        <v>140.44999999999999</v>
      </c>
      <c r="L65" s="506">
        <v>130.6</v>
      </c>
      <c r="M65" s="506">
        <v>7.4430899999999998</v>
      </c>
    </row>
    <row r="66" spans="1:13">
      <c r="A66" s="254">
        <v>56</v>
      </c>
      <c r="B66" s="509" t="s">
        <v>309</v>
      </c>
      <c r="C66" s="506">
        <v>201.4</v>
      </c>
      <c r="D66" s="507">
        <v>201.76666666666665</v>
      </c>
      <c r="E66" s="507">
        <v>197.6333333333333</v>
      </c>
      <c r="F66" s="507">
        <v>193.86666666666665</v>
      </c>
      <c r="G66" s="507">
        <v>189.73333333333329</v>
      </c>
      <c r="H66" s="507">
        <v>205.5333333333333</v>
      </c>
      <c r="I66" s="507">
        <v>209.66666666666663</v>
      </c>
      <c r="J66" s="507">
        <v>213.43333333333331</v>
      </c>
      <c r="K66" s="506">
        <v>205.9</v>
      </c>
      <c r="L66" s="506">
        <v>198</v>
      </c>
      <c r="M66" s="506">
        <v>25.819430000000001</v>
      </c>
    </row>
    <row r="67" spans="1:13">
      <c r="A67" s="254">
        <v>57</v>
      </c>
      <c r="B67" s="509" t="s">
        <v>229</v>
      </c>
      <c r="C67" s="506">
        <v>337.7</v>
      </c>
      <c r="D67" s="507">
        <v>337.73333333333329</v>
      </c>
      <c r="E67" s="507">
        <v>332.36666666666656</v>
      </c>
      <c r="F67" s="507">
        <v>327.03333333333325</v>
      </c>
      <c r="G67" s="507">
        <v>321.66666666666652</v>
      </c>
      <c r="H67" s="507">
        <v>343.06666666666661</v>
      </c>
      <c r="I67" s="507">
        <v>348.43333333333328</v>
      </c>
      <c r="J67" s="507">
        <v>353.76666666666665</v>
      </c>
      <c r="K67" s="506">
        <v>343.1</v>
      </c>
      <c r="L67" s="506">
        <v>332.4</v>
      </c>
      <c r="M67" s="506">
        <v>76.458560000000006</v>
      </c>
    </row>
    <row r="68" spans="1:13">
      <c r="A68" s="254">
        <v>58</v>
      </c>
      <c r="B68" s="509" t="s">
        <v>60</v>
      </c>
      <c r="C68" s="506">
        <v>71.95</v>
      </c>
      <c r="D68" s="507">
        <v>73.266666666666666</v>
      </c>
      <c r="E68" s="507">
        <v>69.583333333333329</v>
      </c>
      <c r="F68" s="507">
        <v>67.216666666666669</v>
      </c>
      <c r="G68" s="507">
        <v>63.533333333333331</v>
      </c>
      <c r="H68" s="507">
        <v>75.633333333333326</v>
      </c>
      <c r="I68" s="507">
        <v>79.316666666666663</v>
      </c>
      <c r="J68" s="507">
        <v>81.683333333333323</v>
      </c>
      <c r="K68" s="506">
        <v>76.95</v>
      </c>
      <c r="L68" s="506">
        <v>70.900000000000006</v>
      </c>
      <c r="M68" s="506">
        <v>618.25454000000002</v>
      </c>
    </row>
    <row r="69" spans="1:13">
      <c r="A69" s="254">
        <v>59</v>
      </c>
      <c r="B69" s="509" t="s">
        <v>61</v>
      </c>
      <c r="C69" s="506">
        <v>65.3</v>
      </c>
      <c r="D69" s="507">
        <v>66.683333333333323</v>
      </c>
      <c r="E69" s="507">
        <v>63.266666666666652</v>
      </c>
      <c r="F69" s="507">
        <v>61.233333333333334</v>
      </c>
      <c r="G69" s="507">
        <v>57.816666666666663</v>
      </c>
      <c r="H69" s="507">
        <v>68.71666666666664</v>
      </c>
      <c r="I69" s="507">
        <v>72.133333333333297</v>
      </c>
      <c r="J69" s="507">
        <v>74.166666666666629</v>
      </c>
      <c r="K69" s="506">
        <v>70.099999999999994</v>
      </c>
      <c r="L69" s="506">
        <v>64.650000000000006</v>
      </c>
      <c r="M69" s="506">
        <v>56.56035</v>
      </c>
    </row>
    <row r="70" spans="1:13">
      <c r="A70" s="254">
        <v>60</v>
      </c>
      <c r="B70" s="509" t="s">
        <v>310</v>
      </c>
      <c r="C70" s="506">
        <v>19.3</v>
      </c>
      <c r="D70" s="507">
        <v>19.75</v>
      </c>
      <c r="E70" s="507">
        <v>18.350000000000001</v>
      </c>
      <c r="F70" s="507">
        <v>17.400000000000002</v>
      </c>
      <c r="G70" s="507">
        <v>16.000000000000004</v>
      </c>
      <c r="H70" s="507">
        <v>20.7</v>
      </c>
      <c r="I70" s="507">
        <v>22.099999999999998</v>
      </c>
      <c r="J70" s="507">
        <v>23.049999999999997</v>
      </c>
      <c r="K70" s="506">
        <v>21.15</v>
      </c>
      <c r="L70" s="506">
        <v>18.8</v>
      </c>
      <c r="M70" s="506">
        <v>67.076089999999994</v>
      </c>
    </row>
    <row r="71" spans="1:13">
      <c r="A71" s="254">
        <v>61</v>
      </c>
      <c r="B71" s="509" t="s">
        <v>62</v>
      </c>
      <c r="C71" s="506">
        <v>1470.85</v>
      </c>
      <c r="D71" s="507">
        <v>1472.6333333333332</v>
      </c>
      <c r="E71" s="507">
        <v>1448.2666666666664</v>
      </c>
      <c r="F71" s="507">
        <v>1425.6833333333332</v>
      </c>
      <c r="G71" s="507">
        <v>1401.3166666666664</v>
      </c>
      <c r="H71" s="507">
        <v>1495.2166666666665</v>
      </c>
      <c r="I71" s="507">
        <v>1519.5833333333333</v>
      </c>
      <c r="J71" s="507">
        <v>1542.1666666666665</v>
      </c>
      <c r="K71" s="506">
        <v>1497</v>
      </c>
      <c r="L71" s="506">
        <v>1450.05</v>
      </c>
      <c r="M71" s="506">
        <v>4.9816200000000004</v>
      </c>
    </row>
    <row r="72" spans="1:13">
      <c r="A72" s="254">
        <v>62</v>
      </c>
      <c r="B72" s="509" t="s">
        <v>311</v>
      </c>
      <c r="C72" s="506">
        <v>5063.45</v>
      </c>
      <c r="D72" s="507">
        <v>5090.1833333333334</v>
      </c>
      <c r="E72" s="507">
        <v>5008.2666666666664</v>
      </c>
      <c r="F72" s="507">
        <v>4953.083333333333</v>
      </c>
      <c r="G72" s="507">
        <v>4871.1666666666661</v>
      </c>
      <c r="H72" s="507">
        <v>5145.3666666666668</v>
      </c>
      <c r="I72" s="507">
        <v>5227.2833333333328</v>
      </c>
      <c r="J72" s="507">
        <v>5282.4666666666672</v>
      </c>
      <c r="K72" s="506">
        <v>5172.1000000000004</v>
      </c>
      <c r="L72" s="506">
        <v>5035</v>
      </c>
      <c r="M72" s="506">
        <v>9.3079999999999996E-2</v>
      </c>
    </row>
    <row r="73" spans="1:13">
      <c r="A73" s="254">
        <v>63</v>
      </c>
      <c r="B73" s="509" t="s">
        <v>65</v>
      </c>
      <c r="C73" s="506">
        <v>704.9</v>
      </c>
      <c r="D73" s="507">
        <v>710.91666666666663</v>
      </c>
      <c r="E73" s="507">
        <v>692.88333333333321</v>
      </c>
      <c r="F73" s="507">
        <v>680.86666666666656</v>
      </c>
      <c r="G73" s="507">
        <v>662.83333333333314</v>
      </c>
      <c r="H73" s="507">
        <v>722.93333333333328</v>
      </c>
      <c r="I73" s="507">
        <v>740.96666666666681</v>
      </c>
      <c r="J73" s="507">
        <v>752.98333333333335</v>
      </c>
      <c r="K73" s="506">
        <v>728.95</v>
      </c>
      <c r="L73" s="506">
        <v>698.9</v>
      </c>
      <c r="M73" s="506">
        <v>6.0897800000000002</v>
      </c>
    </row>
    <row r="74" spans="1:13">
      <c r="A74" s="254">
        <v>64</v>
      </c>
      <c r="B74" s="509" t="s">
        <v>312</v>
      </c>
      <c r="C74" s="506">
        <v>342</v>
      </c>
      <c r="D74" s="507">
        <v>344.2166666666667</v>
      </c>
      <c r="E74" s="507">
        <v>335.43333333333339</v>
      </c>
      <c r="F74" s="507">
        <v>328.86666666666667</v>
      </c>
      <c r="G74" s="507">
        <v>320.08333333333337</v>
      </c>
      <c r="H74" s="507">
        <v>350.78333333333342</v>
      </c>
      <c r="I74" s="507">
        <v>359.56666666666672</v>
      </c>
      <c r="J74" s="507">
        <v>366.13333333333344</v>
      </c>
      <c r="K74" s="506">
        <v>353</v>
      </c>
      <c r="L74" s="506">
        <v>337.65</v>
      </c>
      <c r="M74" s="506">
        <v>2.5987300000000002</v>
      </c>
    </row>
    <row r="75" spans="1:13">
      <c r="A75" s="254">
        <v>65</v>
      </c>
      <c r="B75" s="509" t="s">
        <v>64</v>
      </c>
      <c r="C75" s="506">
        <v>129.80000000000001</v>
      </c>
      <c r="D75" s="507">
        <v>131.11666666666667</v>
      </c>
      <c r="E75" s="507">
        <v>126.73333333333335</v>
      </c>
      <c r="F75" s="507">
        <v>123.66666666666669</v>
      </c>
      <c r="G75" s="507">
        <v>119.28333333333336</v>
      </c>
      <c r="H75" s="507">
        <v>134.18333333333334</v>
      </c>
      <c r="I75" s="507">
        <v>138.56666666666666</v>
      </c>
      <c r="J75" s="507">
        <v>141.63333333333333</v>
      </c>
      <c r="K75" s="506">
        <v>135.5</v>
      </c>
      <c r="L75" s="506">
        <v>128.05000000000001</v>
      </c>
      <c r="M75" s="506">
        <v>151.17743999999999</v>
      </c>
    </row>
    <row r="76" spans="1:13" s="13" customFormat="1">
      <c r="A76" s="254">
        <v>66</v>
      </c>
      <c r="B76" s="509" t="s">
        <v>66</v>
      </c>
      <c r="C76" s="506">
        <v>587.1</v>
      </c>
      <c r="D76" s="507">
        <v>591.19999999999993</v>
      </c>
      <c r="E76" s="507">
        <v>577.39999999999986</v>
      </c>
      <c r="F76" s="507">
        <v>567.69999999999993</v>
      </c>
      <c r="G76" s="507">
        <v>553.89999999999986</v>
      </c>
      <c r="H76" s="507">
        <v>600.89999999999986</v>
      </c>
      <c r="I76" s="507">
        <v>614.69999999999982</v>
      </c>
      <c r="J76" s="507">
        <v>624.39999999999986</v>
      </c>
      <c r="K76" s="506">
        <v>605</v>
      </c>
      <c r="L76" s="506">
        <v>581.5</v>
      </c>
      <c r="M76" s="506">
        <v>18.11009</v>
      </c>
    </row>
    <row r="77" spans="1:13" s="13" customFormat="1">
      <c r="A77" s="254">
        <v>67</v>
      </c>
      <c r="B77" s="509" t="s">
        <v>69</v>
      </c>
      <c r="C77" s="506">
        <v>52.1</v>
      </c>
      <c r="D77" s="507">
        <v>52.166666666666664</v>
      </c>
      <c r="E77" s="507">
        <v>50.533333333333331</v>
      </c>
      <c r="F77" s="507">
        <v>48.966666666666669</v>
      </c>
      <c r="G77" s="507">
        <v>47.333333333333336</v>
      </c>
      <c r="H77" s="507">
        <v>53.733333333333327</v>
      </c>
      <c r="I77" s="507">
        <v>55.366666666666667</v>
      </c>
      <c r="J77" s="507">
        <v>56.933333333333323</v>
      </c>
      <c r="K77" s="506">
        <v>53.8</v>
      </c>
      <c r="L77" s="506">
        <v>50.6</v>
      </c>
      <c r="M77" s="506">
        <v>1584.12104</v>
      </c>
    </row>
    <row r="78" spans="1:13" s="13" customFormat="1">
      <c r="A78" s="254">
        <v>68</v>
      </c>
      <c r="B78" s="509" t="s">
        <v>73</v>
      </c>
      <c r="C78" s="506">
        <v>426.9</v>
      </c>
      <c r="D78" s="507">
        <v>429.73333333333335</v>
      </c>
      <c r="E78" s="507">
        <v>420.9666666666667</v>
      </c>
      <c r="F78" s="507">
        <v>415.03333333333336</v>
      </c>
      <c r="G78" s="507">
        <v>406.26666666666671</v>
      </c>
      <c r="H78" s="507">
        <v>435.66666666666669</v>
      </c>
      <c r="I78" s="507">
        <v>444.43333333333334</v>
      </c>
      <c r="J78" s="507">
        <v>450.36666666666667</v>
      </c>
      <c r="K78" s="506">
        <v>438.5</v>
      </c>
      <c r="L78" s="506">
        <v>423.8</v>
      </c>
      <c r="M78" s="506">
        <v>131.80981</v>
      </c>
    </row>
    <row r="79" spans="1:13" s="13" customFormat="1">
      <c r="A79" s="254">
        <v>69</v>
      </c>
      <c r="B79" s="509" t="s">
        <v>739</v>
      </c>
      <c r="C79" s="506">
        <v>9641.15</v>
      </c>
      <c r="D79" s="507">
        <v>9658.7166666666672</v>
      </c>
      <c r="E79" s="507">
        <v>9567.4333333333343</v>
      </c>
      <c r="F79" s="507">
        <v>9493.7166666666672</v>
      </c>
      <c r="G79" s="507">
        <v>9402.4333333333343</v>
      </c>
      <c r="H79" s="507">
        <v>9732.4333333333343</v>
      </c>
      <c r="I79" s="507">
        <v>9823.7166666666672</v>
      </c>
      <c r="J79" s="507">
        <v>9897.4333333333343</v>
      </c>
      <c r="K79" s="506">
        <v>9750</v>
      </c>
      <c r="L79" s="506">
        <v>9585</v>
      </c>
      <c r="M79" s="506">
        <v>1.418E-2</v>
      </c>
    </row>
    <row r="80" spans="1:13" s="13" customFormat="1">
      <c r="A80" s="254">
        <v>70</v>
      </c>
      <c r="B80" s="509" t="s">
        <v>68</v>
      </c>
      <c r="C80" s="506">
        <v>527.20000000000005</v>
      </c>
      <c r="D80" s="507">
        <v>524.91666666666663</v>
      </c>
      <c r="E80" s="507">
        <v>517.63333333333321</v>
      </c>
      <c r="F80" s="507">
        <v>508.06666666666661</v>
      </c>
      <c r="G80" s="507">
        <v>500.78333333333319</v>
      </c>
      <c r="H80" s="507">
        <v>534.48333333333323</v>
      </c>
      <c r="I80" s="507">
        <v>541.76666666666677</v>
      </c>
      <c r="J80" s="507">
        <v>551.33333333333326</v>
      </c>
      <c r="K80" s="506">
        <v>532.20000000000005</v>
      </c>
      <c r="L80" s="506">
        <v>515.35</v>
      </c>
      <c r="M80" s="506">
        <v>122.35615</v>
      </c>
    </row>
    <row r="81" spans="1:13" s="13" customFormat="1">
      <c r="A81" s="254">
        <v>71</v>
      </c>
      <c r="B81" s="509" t="s">
        <v>70</v>
      </c>
      <c r="C81" s="506">
        <v>389.15</v>
      </c>
      <c r="D81" s="507">
        <v>388.45</v>
      </c>
      <c r="E81" s="507">
        <v>383.95</v>
      </c>
      <c r="F81" s="507">
        <v>378.75</v>
      </c>
      <c r="G81" s="507">
        <v>374.25</v>
      </c>
      <c r="H81" s="507">
        <v>393.65</v>
      </c>
      <c r="I81" s="507">
        <v>398.15</v>
      </c>
      <c r="J81" s="507">
        <v>403.34999999999997</v>
      </c>
      <c r="K81" s="506">
        <v>392.95</v>
      </c>
      <c r="L81" s="506">
        <v>383.25</v>
      </c>
      <c r="M81" s="506">
        <v>27.6477</v>
      </c>
    </row>
    <row r="82" spans="1:13" s="13" customFormat="1">
      <c r="A82" s="254">
        <v>72</v>
      </c>
      <c r="B82" s="509" t="s">
        <v>313</v>
      </c>
      <c r="C82" s="506">
        <v>789.1</v>
      </c>
      <c r="D82" s="507">
        <v>803.83333333333337</v>
      </c>
      <c r="E82" s="507">
        <v>765.26666666666677</v>
      </c>
      <c r="F82" s="507">
        <v>741.43333333333339</v>
      </c>
      <c r="G82" s="507">
        <v>702.86666666666679</v>
      </c>
      <c r="H82" s="507">
        <v>827.66666666666674</v>
      </c>
      <c r="I82" s="507">
        <v>866.23333333333335</v>
      </c>
      <c r="J82" s="507">
        <v>890.06666666666672</v>
      </c>
      <c r="K82" s="506">
        <v>842.4</v>
      </c>
      <c r="L82" s="506">
        <v>780</v>
      </c>
      <c r="M82" s="506">
        <v>2.1518999999999999</v>
      </c>
    </row>
    <row r="83" spans="1:13" s="13" customFormat="1">
      <c r="A83" s="254">
        <v>73</v>
      </c>
      <c r="B83" s="509" t="s">
        <v>314</v>
      </c>
      <c r="C83" s="506">
        <v>241.35</v>
      </c>
      <c r="D83" s="507">
        <v>243.56666666666663</v>
      </c>
      <c r="E83" s="507">
        <v>234.93333333333328</v>
      </c>
      <c r="F83" s="507">
        <v>228.51666666666665</v>
      </c>
      <c r="G83" s="507">
        <v>219.8833333333333</v>
      </c>
      <c r="H83" s="507">
        <v>249.98333333333326</v>
      </c>
      <c r="I83" s="507">
        <v>258.61666666666667</v>
      </c>
      <c r="J83" s="507">
        <v>265.03333333333325</v>
      </c>
      <c r="K83" s="506">
        <v>252.2</v>
      </c>
      <c r="L83" s="506">
        <v>237.15</v>
      </c>
      <c r="M83" s="506">
        <v>11.009980000000001</v>
      </c>
    </row>
    <row r="84" spans="1:13" s="13" customFormat="1">
      <c r="A84" s="254">
        <v>74</v>
      </c>
      <c r="B84" s="509" t="s">
        <v>315</v>
      </c>
      <c r="C84" s="506">
        <v>107.95</v>
      </c>
      <c r="D84" s="507">
        <v>108.38333333333333</v>
      </c>
      <c r="E84" s="507">
        <v>103.81666666666665</v>
      </c>
      <c r="F84" s="507">
        <v>99.683333333333323</v>
      </c>
      <c r="G84" s="507">
        <v>95.116666666666646</v>
      </c>
      <c r="H84" s="507">
        <v>112.51666666666665</v>
      </c>
      <c r="I84" s="507">
        <v>117.08333333333331</v>
      </c>
      <c r="J84" s="507">
        <v>121.21666666666665</v>
      </c>
      <c r="K84" s="506">
        <v>112.95</v>
      </c>
      <c r="L84" s="506">
        <v>104.25</v>
      </c>
      <c r="M84" s="506">
        <v>22.338730000000002</v>
      </c>
    </row>
    <row r="85" spans="1:13" s="13" customFormat="1">
      <c r="A85" s="254">
        <v>75</v>
      </c>
      <c r="B85" s="509" t="s">
        <v>316</v>
      </c>
      <c r="C85" s="506">
        <v>5227.3500000000004</v>
      </c>
      <c r="D85" s="507">
        <v>5261.7833333333338</v>
      </c>
      <c r="E85" s="507">
        <v>5139.5666666666675</v>
      </c>
      <c r="F85" s="507">
        <v>5051.7833333333338</v>
      </c>
      <c r="G85" s="507">
        <v>4929.5666666666675</v>
      </c>
      <c r="H85" s="507">
        <v>5349.5666666666675</v>
      </c>
      <c r="I85" s="507">
        <v>5471.7833333333328</v>
      </c>
      <c r="J85" s="507">
        <v>5559.5666666666675</v>
      </c>
      <c r="K85" s="506">
        <v>5384</v>
      </c>
      <c r="L85" s="506">
        <v>5174</v>
      </c>
      <c r="M85" s="506">
        <v>0.19653000000000001</v>
      </c>
    </row>
    <row r="86" spans="1:13" s="13" customFormat="1">
      <c r="A86" s="254">
        <v>76</v>
      </c>
      <c r="B86" s="509" t="s">
        <v>317</v>
      </c>
      <c r="C86" s="506">
        <v>863.05</v>
      </c>
      <c r="D86" s="507">
        <v>872.9</v>
      </c>
      <c r="E86" s="507">
        <v>839.8</v>
      </c>
      <c r="F86" s="507">
        <v>816.55</v>
      </c>
      <c r="G86" s="507">
        <v>783.44999999999993</v>
      </c>
      <c r="H86" s="507">
        <v>896.15</v>
      </c>
      <c r="I86" s="507">
        <v>929.25000000000011</v>
      </c>
      <c r="J86" s="507">
        <v>952.5</v>
      </c>
      <c r="K86" s="506">
        <v>906</v>
      </c>
      <c r="L86" s="506">
        <v>849.65</v>
      </c>
      <c r="M86" s="506">
        <v>0.99856999999999996</v>
      </c>
    </row>
    <row r="87" spans="1:13" s="13" customFormat="1">
      <c r="A87" s="254">
        <v>77</v>
      </c>
      <c r="B87" s="509" t="s">
        <v>230</v>
      </c>
      <c r="C87" s="506">
        <v>1160.05</v>
      </c>
      <c r="D87" s="507">
        <v>1177.3500000000001</v>
      </c>
      <c r="E87" s="507">
        <v>1134.7000000000003</v>
      </c>
      <c r="F87" s="507">
        <v>1109.3500000000001</v>
      </c>
      <c r="G87" s="507">
        <v>1066.7000000000003</v>
      </c>
      <c r="H87" s="507">
        <v>1202.7000000000003</v>
      </c>
      <c r="I87" s="507">
        <v>1245.3500000000004</v>
      </c>
      <c r="J87" s="507">
        <v>1270.7000000000003</v>
      </c>
      <c r="K87" s="506">
        <v>1220</v>
      </c>
      <c r="L87" s="506">
        <v>1152</v>
      </c>
      <c r="M87" s="506">
        <v>1.7379800000000001</v>
      </c>
    </row>
    <row r="88" spans="1:13" s="13" customFormat="1">
      <c r="A88" s="254">
        <v>78</v>
      </c>
      <c r="B88" s="509" t="s">
        <v>318</v>
      </c>
      <c r="C88" s="506">
        <v>75.150000000000006</v>
      </c>
      <c r="D88" s="507">
        <v>75.783333333333331</v>
      </c>
      <c r="E88" s="507">
        <v>72.716666666666669</v>
      </c>
      <c r="F88" s="507">
        <v>70.283333333333331</v>
      </c>
      <c r="G88" s="507">
        <v>67.216666666666669</v>
      </c>
      <c r="H88" s="507">
        <v>78.216666666666669</v>
      </c>
      <c r="I88" s="507">
        <v>81.283333333333331</v>
      </c>
      <c r="J88" s="507">
        <v>83.716666666666669</v>
      </c>
      <c r="K88" s="506">
        <v>78.849999999999994</v>
      </c>
      <c r="L88" s="506">
        <v>73.349999999999994</v>
      </c>
      <c r="M88" s="506">
        <v>34.85145</v>
      </c>
    </row>
    <row r="89" spans="1:13" s="13" customFormat="1">
      <c r="A89" s="254">
        <v>79</v>
      </c>
      <c r="B89" s="509" t="s">
        <v>71</v>
      </c>
      <c r="C89" s="506">
        <v>14218.55</v>
      </c>
      <c r="D89" s="507">
        <v>14405.416666666666</v>
      </c>
      <c r="E89" s="507">
        <v>13965.783333333333</v>
      </c>
      <c r="F89" s="507">
        <v>13713.016666666666</v>
      </c>
      <c r="G89" s="507">
        <v>13273.383333333333</v>
      </c>
      <c r="H89" s="507">
        <v>14658.183333333332</v>
      </c>
      <c r="I89" s="507">
        <v>15097.816666666668</v>
      </c>
      <c r="J89" s="507">
        <v>15350.583333333332</v>
      </c>
      <c r="K89" s="506">
        <v>14845.05</v>
      </c>
      <c r="L89" s="506">
        <v>14152.65</v>
      </c>
      <c r="M89" s="506">
        <v>0.35766999999999999</v>
      </c>
    </row>
    <row r="90" spans="1:13" s="13" customFormat="1">
      <c r="A90" s="254">
        <v>80</v>
      </c>
      <c r="B90" s="509" t="s">
        <v>319</v>
      </c>
      <c r="C90" s="506">
        <v>259.7</v>
      </c>
      <c r="D90" s="507">
        <v>262.11666666666662</v>
      </c>
      <c r="E90" s="507">
        <v>249.58333333333326</v>
      </c>
      <c r="F90" s="507">
        <v>239.46666666666664</v>
      </c>
      <c r="G90" s="507">
        <v>226.93333333333328</v>
      </c>
      <c r="H90" s="507">
        <v>272.23333333333323</v>
      </c>
      <c r="I90" s="507">
        <v>284.76666666666665</v>
      </c>
      <c r="J90" s="507">
        <v>294.88333333333321</v>
      </c>
      <c r="K90" s="506">
        <v>274.64999999999998</v>
      </c>
      <c r="L90" s="506">
        <v>252</v>
      </c>
      <c r="M90" s="506">
        <v>2.1185800000000001</v>
      </c>
    </row>
    <row r="91" spans="1:13" s="13" customFormat="1">
      <c r="A91" s="254">
        <v>81</v>
      </c>
      <c r="B91" s="509" t="s">
        <v>74</v>
      </c>
      <c r="C91" s="506">
        <v>3439.65</v>
      </c>
      <c r="D91" s="507">
        <v>3451.65</v>
      </c>
      <c r="E91" s="507">
        <v>3415.4</v>
      </c>
      <c r="F91" s="507">
        <v>3391.15</v>
      </c>
      <c r="G91" s="507">
        <v>3354.9</v>
      </c>
      <c r="H91" s="507">
        <v>3475.9</v>
      </c>
      <c r="I91" s="507">
        <v>3512.15</v>
      </c>
      <c r="J91" s="507">
        <v>3536.4</v>
      </c>
      <c r="K91" s="506">
        <v>3487.9</v>
      </c>
      <c r="L91" s="506">
        <v>3427.4</v>
      </c>
      <c r="M91" s="506">
        <v>4.30166</v>
      </c>
    </row>
    <row r="92" spans="1:13" s="13" customFormat="1">
      <c r="A92" s="254">
        <v>82</v>
      </c>
      <c r="B92" s="509" t="s">
        <v>320</v>
      </c>
      <c r="C92" s="506">
        <v>439.75</v>
      </c>
      <c r="D92" s="507">
        <v>441.56666666666666</v>
      </c>
      <c r="E92" s="507">
        <v>435.18333333333334</v>
      </c>
      <c r="F92" s="507">
        <v>430.61666666666667</v>
      </c>
      <c r="G92" s="507">
        <v>424.23333333333335</v>
      </c>
      <c r="H92" s="507">
        <v>446.13333333333333</v>
      </c>
      <c r="I92" s="507">
        <v>452.51666666666665</v>
      </c>
      <c r="J92" s="507">
        <v>457.08333333333331</v>
      </c>
      <c r="K92" s="506">
        <v>447.95</v>
      </c>
      <c r="L92" s="506">
        <v>437</v>
      </c>
      <c r="M92" s="506">
        <v>3.2261700000000002</v>
      </c>
    </row>
    <row r="93" spans="1:13" s="13" customFormat="1">
      <c r="A93" s="254">
        <v>83</v>
      </c>
      <c r="B93" s="509" t="s">
        <v>321</v>
      </c>
      <c r="C93" s="506">
        <v>240.8</v>
      </c>
      <c r="D93" s="507">
        <v>242.81666666666669</v>
      </c>
      <c r="E93" s="507">
        <v>235.78333333333339</v>
      </c>
      <c r="F93" s="507">
        <v>230.76666666666671</v>
      </c>
      <c r="G93" s="507">
        <v>223.73333333333341</v>
      </c>
      <c r="H93" s="507">
        <v>247.83333333333337</v>
      </c>
      <c r="I93" s="507">
        <v>254.86666666666667</v>
      </c>
      <c r="J93" s="507">
        <v>259.88333333333333</v>
      </c>
      <c r="K93" s="506">
        <v>249.85</v>
      </c>
      <c r="L93" s="506">
        <v>237.8</v>
      </c>
      <c r="M93" s="506">
        <v>0.79927000000000004</v>
      </c>
    </row>
    <row r="94" spans="1:13" s="13" customFormat="1">
      <c r="A94" s="254">
        <v>84</v>
      </c>
      <c r="B94" s="509" t="s">
        <v>80</v>
      </c>
      <c r="C94" s="506">
        <v>602.70000000000005</v>
      </c>
      <c r="D94" s="507">
        <v>606.18333333333339</v>
      </c>
      <c r="E94" s="507">
        <v>593.66666666666674</v>
      </c>
      <c r="F94" s="507">
        <v>584.63333333333333</v>
      </c>
      <c r="G94" s="507">
        <v>572.11666666666667</v>
      </c>
      <c r="H94" s="507">
        <v>615.21666666666681</v>
      </c>
      <c r="I94" s="507">
        <v>627.73333333333346</v>
      </c>
      <c r="J94" s="507">
        <v>636.76666666666688</v>
      </c>
      <c r="K94" s="506">
        <v>618.70000000000005</v>
      </c>
      <c r="L94" s="506">
        <v>597.15</v>
      </c>
      <c r="M94" s="506">
        <v>2.1173000000000002</v>
      </c>
    </row>
    <row r="95" spans="1:13" s="13" customFormat="1">
      <c r="A95" s="254">
        <v>85</v>
      </c>
      <c r="B95" s="509" t="s">
        <v>322</v>
      </c>
      <c r="C95" s="506">
        <v>1910.35</v>
      </c>
      <c r="D95" s="507">
        <v>1912.3</v>
      </c>
      <c r="E95" s="507">
        <v>1887.25</v>
      </c>
      <c r="F95" s="507">
        <v>1864.15</v>
      </c>
      <c r="G95" s="507">
        <v>1839.1000000000001</v>
      </c>
      <c r="H95" s="507">
        <v>1935.3999999999999</v>
      </c>
      <c r="I95" s="507">
        <v>1960.4499999999996</v>
      </c>
      <c r="J95" s="507">
        <v>1983.5499999999997</v>
      </c>
      <c r="K95" s="506">
        <v>1937.35</v>
      </c>
      <c r="L95" s="506">
        <v>1889.2</v>
      </c>
      <c r="M95" s="506">
        <v>8.3320000000000005E-2</v>
      </c>
    </row>
    <row r="96" spans="1:13" s="13" customFormat="1">
      <c r="A96" s="254">
        <v>86</v>
      </c>
      <c r="B96" s="509" t="s">
        <v>783</v>
      </c>
      <c r="C96" s="506">
        <v>245.25</v>
      </c>
      <c r="D96" s="507">
        <v>247.33333333333334</v>
      </c>
      <c r="E96" s="507">
        <v>240.81666666666669</v>
      </c>
      <c r="F96" s="507">
        <v>236.38333333333335</v>
      </c>
      <c r="G96" s="507">
        <v>229.8666666666667</v>
      </c>
      <c r="H96" s="507">
        <v>251.76666666666668</v>
      </c>
      <c r="I96" s="507">
        <v>258.2833333333333</v>
      </c>
      <c r="J96" s="507">
        <v>262.7166666666667</v>
      </c>
      <c r="K96" s="506">
        <v>253.85</v>
      </c>
      <c r="L96" s="506">
        <v>242.9</v>
      </c>
      <c r="M96" s="506">
        <v>2.3671899999999999</v>
      </c>
    </row>
    <row r="97" spans="1:13" s="13" customFormat="1">
      <c r="A97" s="254">
        <v>87</v>
      </c>
      <c r="B97" s="509" t="s">
        <v>75</v>
      </c>
      <c r="C97" s="506">
        <v>419.75</v>
      </c>
      <c r="D97" s="507">
        <v>423.58333333333331</v>
      </c>
      <c r="E97" s="507">
        <v>414.16666666666663</v>
      </c>
      <c r="F97" s="507">
        <v>408.58333333333331</v>
      </c>
      <c r="G97" s="507">
        <v>399.16666666666663</v>
      </c>
      <c r="H97" s="507">
        <v>429.16666666666663</v>
      </c>
      <c r="I97" s="507">
        <v>438.58333333333326</v>
      </c>
      <c r="J97" s="507">
        <v>444.16666666666663</v>
      </c>
      <c r="K97" s="506">
        <v>433</v>
      </c>
      <c r="L97" s="506">
        <v>418</v>
      </c>
      <c r="M97" s="506">
        <v>17.197099999999999</v>
      </c>
    </row>
    <row r="98" spans="1:13" s="13" customFormat="1">
      <c r="A98" s="254">
        <v>88</v>
      </c>
      <c r="B98" s="509" t="s">
        <v>323</v>
      </c>
      <c r="C98" s="506">
        <v>568.5</v>
      </c>
      <c r="D98" s="507">
        <v>569.7833333333333</v>
      </c>
      <c r="E98" s="507">
        <v>557.31666666666661</v>
      </c>
      <c r="F98" s="507">
        <v>546.13333333333333</v>
      </c>
      <c r="G98" s="507">
        <v>533.66666666666663</v>
      </c>
      <c r="H98" s="507">
        <v>580.96666666666658</v>
      </c>
      <c r="I98" s="507">
        <v>593.43333333333328</v>
      </c>
      <c r="J98" s="507">
        <v>604.61666666666656</v>
      </c>
      <c r="K98" s="506">
        <v>582.25</v>
      </c>
      <c r="L98" s="506">
        <v>558.6</v>
      </c>
      <c r="M98" s="506">
        <v>8.9376599999999993</v>
      </c>
    </row>
    <row r="99" spans="1:13" s="13" customFormat="1">
      <c r="A99" s="254">
        <v>89</v>
      </c>
      <c r="B99" s="509" t="s">
        <v>76</v>
      </c>
      <c r="C99" s="506">
        <v>146.6</v>
      </c>
      <c r="D99" s="507">
        <v>148.16666666666666</v>
      </c>
      <c r="E99" s="507">
        <v>141.5333333333333</v>
      </c>
      <c r="F99" s="507">
        <v>136.46666666666664</v>
      </c>
      <c r="G99" s="507">
        <v>129.83333333333329</v>
      </c>
      <c r="H99" s="507">
        <v>153.23333333333332</v>
      </c>
      <c r="I99" s="507">
        <v>159.8666666666667</v>
      </c>
      <c r="J99" s="507">
        <v>164.93333333333334</v>
      </c>
      <c r="K99" s="506">
        <v>154.80000000000001</v>
      </c>
      <c r="L99" s="506">
        <v>143.1</v>
      </c>
      <c r="M99" s="506">
        <v>202.62103999999999</v>
      </c>
    </row>
    <row r="100" spans="1:13" s="13" customFormat="1">
      <c r="A100" s="254">
        <v>90</v>
      </c>
      <c r="B100" s="509" t="s">
        <v>324</v>
      </c>
      <c r="C100" s="506">
        <v>432.15</v>
      </c>
      <c r="D100" s="507">
        <v>435.7</v>
      </c>
      <c r="E100" s="507">
        <v>425.45</v>
      </c>
      <c r="F100" s="507">
        <v>418.75</v>
      </c>
      <c r="G100" s="507">
        <v>408.5</v>
      </c>
      <c r="H100" s="507">
        <v>442.4</v>
      </c>
      <c r="I100" s="507">
        <v>452.65</v>
      </c>
      <c r="J100" s="507">
        <v>459.34999999999997</v>
      </c>
      <c r="K100" s="506">
        <v>445.95</v>
      </c>
      <c r="L100" s="506">
        <v>429</v>
      </c>
      <c r="M100" s="506">
        <v>2.3232699999999999</v>
      </c>
    </row>
    <row r="101" spans="1:13">
      <c r="A101" s="254">
        <v>91</v>
      </c>
      <c r="B101" s="509" t="s">
        <v>325</v>
      </c>
      <c r="C101" s="506">
        <v>353.9</v>
      </c>
      <c r="D101" s="507">
        <v>357.9666666666667</v>
      </c>
      <c r="E101" s="507">
        <v>345.93333333333339</v>
      </c>
      <c r="F101" s="507">
        <v>337.9666666666667</v>
      </c>
      <c r="G101" s="507">
        <v>325.93333333333339</v>
      </c>
      <c r="H101" s="507">
        <v>365.93333333333339</v>
      </c>
      <c r="I101" s="507">
        <v>377.9666666666667</v>
      </c>
      <c r="J101" s="507">
        <v>385.93333333333339</v>
      </c>
      <c r="K101" s="506">
        <v>370</v>
      </c>
      <c r="L101" s="506">
        <v>350</v>
      </c>
      <c r="M101" s="506">
        <v>0.93079000000000001</v>
      </c>
    </row>
    <row r="102" spans="1:13">
      <c r="A102" s="254">
        <v>92</v>
      </c>
      <c r="B102" s="509" t="s">
        <v>326</v>
      </c>
      <c r="C102" s="506">
        <v>481.45</v>
      </c>
      <c r="D102" s="507">
        <v>488.2833333333333</v>
      </c>
      <c r="E102" s="507">
        <v>469.16666666666663</v>
      </c>
      <c r="F102" s="507">
        <v>456.88333333333333</v>
      </c>
      <c r="G102" s="507">
        <v>437.76666666666665</v>
      </c>
      <c r="H102" s="507">
        <v>500.56666666666661</v>
      </c>
      <c r="I102" s="507">
        <v>519.68333333333328</v>
      </c>
      <c r="J102" s="507">
        <v>531.96666666666658</v>
      </c>
      <c r="K102" s="506">
        <v>507.4</v>
      </c>
      <c r="L102" s="506">
        <v>476</v>
      </c>
      <c r="M102" s="506">
        <v>1.5470200000000001</v>
      </c>
    </row>
    <row r="103" spans="1:13">
      <c r="A103" s="254">
        <v>93</v>
      </c>
      <c r="B103" s="509" t="s">
        <v>77</v>
      </c>
      <c r="C103" s="506">
        <v>122.55</v>
      </c>
      <c r="D103" s="507">
        <v>123.35000000000001</v>
      </c>
      <c r="E103" s="507">
        <v>120.40000000000002</v>
      </c>
      <c r="F103" s="507">
        <v>118.25000000000001</v>
      </c>
      <c r="G103" s="507">
        <v>115.30000000000003</v>
      </c>
      <c r="H103" s="507">
        <v>125.50000000000001</v>
      </c>
      <c r="I103" s="507">
        <v>128.44999999999999</v>
      </c>
      <c r="J103" s="507">
        <v>130.60000000000002</v>
      </c>
      <c r="K103" s="506">
        <v>126.3</v>
      </c>
      <c r="L103" s="506">
        <v>121.2</v>
      </c>
      <c r="M103" s="506">
        <v>11.09118</v>
      </c>
    </row>
    <row r="104" spans="1:13">
      <c r="A104" s="254">
        <v>94</v>
      </c>
      <c r="B104" s="509" t="s">
        <v>327</v>
      </c>
      <c r="C104" s="506">
        <v>1524.05</v>
      </c>
      <c r="D104" s="507">
        <v>1534.1666666666667</v>
      </c>
      <c r="E104" s="507">
        <v>1496.3333333333335</v>
      </c>
      <c r="F104" s="507">
        <v>1468.6166666666668</v>
      </c>
      <c r="G104" s="507">
        <v>1430.7833333333335</v>
      </c>
      <c r="H104" s="507">
        <v>1561.8833333333334</v>
      </c>
      <c r="I104" s="507">
        <v>1599.7166666666669</v>
      </c>
      <c r="J104" s="507">
        <v>1627.4333333333334</v>
      </c>
      <c r="K104" s="506">
        <v>1572</v>
      </c>
      <c r="L104" s="506">
        <v>1506.45</v>
      </c>
      <c r="M104" s="506">
        <v>1.64001</v>
      </c>
    </row>
    <row r="105" spans="1:13">
      <c r="A105" s="254">
        <v>95</v>
      </c>
      <c r="B105" s="509" t="s">
        <v>328</v>
      </c>
      <c r="C105" s="506">
        <v>17.100000000000001</v>
      </c>
      <c r="D105" s="507">
        <v>17.500000000000004</v>
      </c>
      <c r="E105" s="507">
        <v>16.700000000000006</v>
      </c>
      <c r="F105" s="507">
        <v>16.300000000000004</v>
      </c>
      <c r="G105" s="507">
        <v>15.500000000000007</v>
      </c>
      <c r="H105" s="507">
        <v>17.900000000000006</v>
      </c>
      <c r="I105" s="507">
        <v>18.700000000000003</v>
      </c>
      <c r="J105" s="507">
        <v>19.100000000000005</v>
      </c>
      <c r="K105" s="506">
        <v>18.3</v>
      </c>
      <c r="L105" s="506">
        <v>17.100000000000001</v>
      </c>
      <c r="M105" s="506">
        <v>88.790030000000002</v>
      </c>
    </row>
    <row r="106" spans="1:13">
      <c r="A106" s="254">
        <v>96</v>
      </c>
      <c r="B106" s="509" t="s">
        <v>329</v>
      </c>
      <c r="C106" s="506">
        <v>603.20000000000005</v>
      </c>
      <c r="D106" s="507">
        <v>609.25000000000011</v>
      </c>
      <c r="E106" s="507">
        <v>587.1500000000002</v>
      </c>
      <c r="F106" s="507">
        <v>571.10000000000014</v>
      </c>
      <c r="G106" s="507">
        <v>549.00000000000023</v>
      </c>
      <c r="H106" s="507">
        <v>625.30000000000018</v>
      </c>
      <c r="I106" s="507">
        <v>647.40000000000009</v>
      </c>
      <c r="J106" s="507">
        <v>663.45000000000016</v>
      </c>
      <c r="K106" s="506">
        <v>631.35</v>
      </c>
      <c r="L106" s="506">
        <v>593.20000000000005</v>
      </c>
      <c r="M106" s="506">
        <v>11.242010000000001</v>
      </c>
    </row>
    <row r="107" spans="1:13">
      <c r="A107" s="254">
        <v>97</v>
      </c>
      <c r="B107" s="509" t="s">
        <v>330</v>
      </c>
      <c r="C107" s="506">
        <v>304.64999999999998</v>
      </c>
      <c r="D107" s="507">
        <v>305.38333333333333</v>
      </c>
      <c r="E107" s="507">
        <v>299.26666666666665</v>
      </c>
      <c r="F107" s="507">
        <v>293.88333333333333</v>
      </c>
      <c r="G107" s="507">
        <v>287.76666666666665</v>
      </c>
      <c r="H107" s="507">
        <v>310.76666666666665</v>
      </c>
      <c r="I107" s="507">
        <v>316.88333333333333</v>
      </c>
      <c r="J107" s="507">
        <v>322.26666666666665</v>
      </c>
      <c r="K107" s="506">
        <v>311.5</v>
      </c>
      <c r="L107" s="506">
        <v>300</v>
      </c>
      <c r="M107" s="506">
        <v>1.15219</v>
      </c>
    </row>
    <row r="108" spans="1:13">
      <c r="A108" s="254">
        <v>98</v>
      </c>
      <c r="B108" s="509" t="s">
        <v>79</v>
      </c>
      <c r="C108" s="506">
        <v>476.8</v>
      </c>
      <c r="D108" s="507">
        <v>481.93333333333334</v>
      </c>
      <c r="E108" s="507">
        <v>466.86666666666667</v>
      </c>
      <c r="F108" s="507">
        <v>456.93333333333334</v>
      </c>
      <c r="G108" s="507">
        <v>441.86666666666667</v>
      </c>
      <c r="H108" s="507">
        <v>491.86666666666667</v>
      </c>
      <c r="I108" s="507">
        <v>506.93333333333339</v>
      </c>
      <c r="J108" s="507">
        <v>516.86666666666667</v>
      </c>
      <c r="K108" s="506">
        <v>497</v>
      </c>
      <c r="L108" s="506">
        <v>472</v>
      </c>
      <c r="M108" s="506">
        <v>2.9091900000000002</v>
      </c>
    </row>
    <row r="109" spans="1:13">
      <c r="A109" s="254">
        <v>99</v>
      </c>
      <c r="B109" s="509" t="s">
        <v>331</v>
      </c>
      <c r="C109" s="506">
        <v>3886.1</v>
      </c>
      <c r="D109" s="507">
        <v>3890.25</v>
      </c>
      <c r="E109" s="507">
        <v>3766.85</v>
      </c>
      <c r="F109" s="507">
        <v>3647.6</v>
      </c>
      <c r="G109" s="507">
        <v>3524.2</v>
      </c>
      <c r="H109" s="507">
        <v>4009.5</v>
      </c>
      <c r="I109" s="507">
        <v>4132.8999999999996</v>
      </c>
      <c r="J109" s="507">
        <v>4252.1499999999996</v>
      </c>
      <c r="K109" s="506">
        <v>4013.65</v>
      </c>
      <c r="L109" s="506">
        <v>3771</v>
      </c>
      <c r="M109" s="506">
        <v>6.7919999999999994E-2</v>
      </c>
    </row>
    <row r="110" spans="1:13">
      <c r="A110" s="254">
        <v>100</v>
      </c>
      <c r="B110" s="509" t="s">
        <v>332</v>
      </c>
      <c r="C110" s="506">
        <v>159.35</v>
      </c>
      <c r="D110" s="507">
        <v>160.95000000000002</v>
      </c>
      <c r="E110" s="507">
        <v>153.50000000000003</v>
      </c>
      <c r="F110" s="507">
        <v>147.65</v>
      </c>
      <c r="G110" s="507">
        <v>140.20000000000002</v>
      </c>
      <c r="H110" s="507">
        <v>166.80000000000004</v>
      </c>
      <c r="I110" s="507">
        <v>174.25000000000003</v>
      </c>
      <c r="J110" s="507">
        <v>180.10000000000005</v>
      </c>
      <c r="K110" s="506">
        <v>168.4</v>
      </c>
      <c r="L110" s="506">
        <v>155.1</v>
      </c>
      <c r="M110" s="506">
        <v>2.9115099999999998</v>
      </c>
    </row>
    <row r="111" spans="1:13">
      <c r="A111" s="254">
        <v>101</v>
      </c>
      <c r="B111" s="509" t="s">
        <v>333</v>
      </c>
      <c r="C111" s="506">
        <v>217.05</v>
      </c>
      <c r="D111" s="507">
        <v>220.4666666666667</v>
      </c>
      <c r="E111" s="507">
        <v>210.28333333333339</v>
      </c>
      <c r="F111" s="507">
        <v>203.51666666666668</v>
      </c>
      <c r="G111" s="507">
        <v>193.33333333333337</v>
      </c>
      <c r="H111" s="507">
        <v>227.23333333333341</v>
      </c>
      <c r="I111" s="507">
        <v>237.41666666666669</v>
      </c>
      <c r="J111" s="507">
        <v>244.18333333333342</v>
      </c>
      <c r="K111" s="506">
        <v>230.65</v>
      </c>
      <c r="L111" s="506">
        <v>213.7</v>
      </c>
      <c r="M111" s="506">
        <v>9.7987300000000008</v>
      </c>
    </row>
    <row r="112" spans="1:13">
      <c r="A112" s="254">
        <v>102</v>
      </c>
      <c r="B112" s="509" t="s">
        <v>334</v>
      </c>
      <c r="C112" s="506">
        <v>105.25</v>
      </c>
      <c r="D112" s="507">
        <v>106.71666666666665</v>
      </c>
      <c r="E112" s="507">
        <v>100.98333333333331</v>
      </c>
      <c r="F112" s="507">
        <v>96.716666666666654</v>
      </c>
      <c r="G112" s="507">
        <v>90.983333333333306</v>
      </c>
      <c r="H112" s="507">
        <v>110.98333333333331</v>
      </c>
      <c r="I112" s="507">
        <v>116.71666666666665</v>
      </c>
      <c r="J112" s="507">
        <v>120.98333333333331</v>
      </c>
      <c r="K112" s="506">
        <v>112.45</v>
      </c>
      <c r="L112" s="506">
        <v>102.45</v>
      </c>
      <c r="M112" s="506">
        <v>10.09487</v>
      </c>
    </row>
    <row r="113" spans="1:13">
      <c r="A113" s="254">
        <v>103</v>
      </c>
      <c r="B113" s="509" t="s">
        <v>335</v>
      </c>
      <c r="C113" s="506">
        <v>596.4</v>
      </c>
      <c r="D113" s="507">
        <v>597.86666666666667</v>
      </c>
      <c r="E113" s="507">
        <v>586.73333333333335</v>
      </c>
      <c r="F113" s="507">
        <v>577.06666666666672</v>
      </c>
      <c r="G113" s="507">
        <v>565.93333333333339</v>
      </c>
      <c r="H113" s="507">
        <v>607.5333333333333</v>
      </c>
      <c r="I113" s="507">
        <v>618.66666666666674</v>
      </c>
      <c r="J113" s="507">
        <v>628.33333333333326</v>
      </c>
      <c r="K113" s="506">
        <v>609</v>
      </c>
      <c r="L113" s="506">
        <v>588.20000000000005</v>
      </c>
      <c r="M113" s="506">
        <v>0.70121999999999995</v>
      </c>
    </row>
    <row r="114" spans="1:13">
      <c r="A114" s="254">
        <v>104</v>
      </c>
      <c r="B114" s="509" t="s">
        <v>81</v>
      </c>
      <c r="C114" s="506">
        <v>527.65</v>
      </c>
      <c r="D114" s="507">
        <v>528</v>
      </c>
      <c r="E114" s="507">
        <v>516.04999999999995</v>
      </c>
      <c r="F114" s="507">
        <v>504.44999999999993</v>
      </c>
      <c r="G114" s="507">
        <v>492.49999999999989</v>
      </c>
      <c r="H114" s="507">
        <v>539.6</v>
      </c>
      <c r="I114" s="507">
        <v>551.55000000000007</v>
      </c>
      <c r="J114" s="507">
        <v>563.15000000000009</v>
      </c>
      <c r="K114" s="506">
        <v>539.95000000000005</v>
      </c>
      <c r="L114" s="506">
        <v>516.4</v>
      </c>
      <c r="M114" s="506">
        <v>23.183869999999999</v>
      </c>
    </row>
    <row r="115" spans="1:13">
      <c r="A115" s="254">
        <v>105</v>
      </c>
      <c r="B115" s="509" t="s">
        <v>82</v>
      </c>
      <c r="C115" s="506">
        <v>755.15</v>
      </c>
      <c r="D115" s="507">
        <v>761.48333333333323</v>
      </c>
      <c r="E115" s="507">
        <v>744.51666666666642</v>
      </c>
      <c r="F115" s="507">
        <v>733.88333333333321</v>
      </c>
      <c r="G115" s="507">
        <v>716.9166666666664</v>
      </c>
      <c r="H115" s="507">
        <v>772.11666666666645</v>
      </c>
      <c r="I115" s="507">
        <v>789.08333333333337</v>
      </c>
      <c r="J115" s="507">
        <v>799.71666666666647</v>
      </c>
      <c r="K115" s="506">
        <v>778.45</v>
      </c>
      <c r="L115" s="506">
        <v>750.85</v>
      </c>
      <c r="M115" s="506">
        <v>28.94624</v>
      </c>
    </row>
    <row r="116" spans="1:13">
      <c r="A116" s="254">
        <v>106</v>
      </c>
      <c r="B116" s="509" t="s">
        <v>231</v>
      </c>
      <c r="C116" s="506">
        <v>167.3</v>
      </c>
      <c r="D116" s="507">
        <v>166.85</v>
      </c>
      <c r="E116" s="507">
        <v>160.5</v>
      </c>
      <c r="F116" s="507">
        <v>153.70000000000002</v>
      </c>
      <c r="G116" s="507">
        <v>147.35000000000002</v>
      </c>
      <c r="H116" s="507">
        <v>173.64999999999998</v>
      </c>
      <c r="I116" s="507">
        <v>179.99999999999994</v>
      </c>
      <c r="J116" s="507">
        <v>186.79999999999995</v>
      </c>
      <c r="K116" s="506">
        <v>173.2</v>
      </c>
      <c r="L116" s="506">
        <v>160.05000000000001</v>
      </c>
      <c r="M116" s="506">
        <v>40.381619999999998</v>
      </c>
    </row>
    <row r="117" spans="1:13">
      <c r="A117" s="254">
        <v>107</v>
      </c>
      <c r="B117" s="509" t="s">
        <v>83</v>
      </c>
      <c r="C117" s="506">
        <v>137.05000000000001</v>
      </c>
      <c r="D117" s="507">
        <v>138.33333333333334</v>
      </c>
      <c r="E117" s="507">
        <v>134.91666666666669</v>
      </c>
      <c r="F117" s="507">
        <v>132.78333333333333</v>
      </c>
      <c r="G117" s="507">
        <v>129.36666666666667</v>
      </c>
      <c r="H117" s="507">
        <v>140.4666666666667</v>
      </c>
      <c r="I117" s="507">
        <v>143.88333333333338</v>
      </c>
      <c r="J117" s="507">
        <v>146.01666666666671</v>
      </c>
      <c r="K117" s="506">
        <v>141.75</v>
      </c>
      <c r="L117" s="506">
        <v>136.19999999999999</v>
      </c>
      <c r="M117" s="506">
        <v>144.0145</v>
      </c>
    </row>
    <row r="118" spans="1:13">
      <c r="A118" s="254">
        <v>108</v>
      </c>
      <c r="B118" s="509" t="s">
        <v>336</v>
      </c>
      <c r="C118" s="506">
        <v>360.3</v>
      </c>
      <c r="D118" s="507">
        <v>361.98333333333335</v>
      </c>
      <c r="E118" s="507">
        <v>355.16666666666669</v>
      </c>
      <c r="F118" s="507">
        <v>350.03333333333336</v>
      </c>
      <c r="G118" s="507">
        <v>343.2166666666667</v>
      </c>
      <c r="H118" s="507">
        <v>367.11666666666667</v>
      </c>
      <c r="I118" s="507">
        <v>373.93333333333328</v>
      </c>
      <c r="J118" s="507">
        <v>379.06666666666666</v>
      </c>
      <c r="K118" s="506">
        <v>368.8</v>
      </c>
      <c r="L118" s="506">
        <v>356.85</v>
      </c>
      <c r="M118" s="506">
        <v>1.86981</v>
      </c>
    </row>
    <row r="119" spans="1:13">
      <c r="A119" s="254">
        <v>109</v>
      </c>
      <c r="B119" s="509" t="s">
        <v>823</v>
      </c>
      <c r="C119" s="506">
        <v>2874.4</v>
      </c>
      <c r="D119" s="507">
        <v>2901.7333333333336</v>
      </c>
      <c r="E119" s="507">
        <v>2813.5166666666673</v>
      </c>
      <c r="F119" s="507">
        <v>2752.6333333333337</v>
      </c>
      <c r="G119" s="507">
        <v>2664.4166666666674</v>
      </c>
      <c r="H119" s="507">
        <v>2962.6166666666672</v>
      </c>
      <c r="I119" s="507">
        <v>3050.8333333333335</v>
      </c>
      <c r="J119" s="507">
        <v>3111.7166666666672</v>
      </c>
      <c r="K119" s="506">
        <v>2989.95</v>
      </c>
      <c r="L119" s="506">
        <v>2840.85</v>
      </c>
      <c r="M119" s="506">
        <v>4.6805300000000001</v>
      </c>
    </row>
    <row r="120" spans="1:13">
      <c r="A120" s="254">
        <v>110</v>
      </c>
      <c r="B120" s="509" t="s">
        <v>84</v>
      </c>
      <c r="C120" s="506">
        <v>1573.7</v>
      </c>
      <c r="D120" s="507">
        <v>1580.0833333333333</v>
      </c>
      <c r="E120" s="507">
        <v>1558.6166666666666</v>
      </c>
      <c r="F120" s="507">
        <v>1543.5333333333333</v>
      </c>
      <c r="G120" s="507">
        <v>1522.0666666666666</v>
      </c>
      <c r="H120" s="507">
        <v>1595.1666666666665</v>
      </c>
      <c r="I120" s="507">
        <v>1616.6333333333332</v>
      </c>
      <c r="J120" s="507">
        <v>1631.7166666666665</v>
      </c>
      <c r="K120" s="506">
        <v>1601.55</v>
      </c>
      <c r="L120" s="506">
        <v>1565</v>
      </c>
      <c r="M120" s="506">
        <v>2.5883099999999999</v>
      </c>
    </row>
    <row r="121" spans="1:13">
      <c r="A121" s="254">
        <v>111</v>
      </c>
      <c r="B121" s="509" t="s">
        <v>85</v>
      </c>
      <c r="C121" s="506">
        <v>545.70000000000005</v>
      </c>
      <c r="D121" s="507">
        <v>543.80000000000007</v>
      </c>
      <c r="E121" s="507">
        <v>529.80000000000018</v>
      </c>
      <c r="F121" s="507">
        <v>513.90000000000009</v>
      </c>
      <c r="G121" s="507">
        <v>499.9000000000002</v>
      </c>
      <c r="H121" s="507">
        <v>559.70000000000016</v>
      </c>
      <c r="I121" s="507">
        <v>573.69999999999993</v>
      </c>
      <c r="J121" s="507">
        <v>589.60000000000014</v>
      </c>
      <c r="K121" s="506">
        <v>557.79999999999995</v>
      </c>
      <c r="L121" s="506">
        <v>527.9</v>
      </c>
      <c r="M121" s="506">
        <v>40.991579999999999</v>
      </c>
    </row>
    <row r="122" spans="1:13">
      <c r="A122" s="254">
        <v>112</v>
      </c>
      <c r="B122" s="509" t="s">
        <v>232</v>
      </c>
      <c r="C122" s="506">
        <v>747.55</v>
      </c>
      <c r="D122" s="507">
        <v>753.9</v>
      </c>
      <c r="E122" s="507">
        <v>733.65</v>
      </c>
      <c r="F122" s="507">
        <v>719.75</v>
      </c>
      <c r="G122" s="507">
        <v>699.5</v>
      </c>
      <c r="H122" s="507">
        <v>767.8</v>
      </c>
      <c r="I122" s="507">
        <v>788.05</v>
      </c>
      <c r="J122" s="507">
        <v>801.94999999999993</v>
      </c>
      <c r="K122" s="506">
        <v>774.15</v>
      </c>
      <c r="L122" s="506">
        <v>740</v>
      </c>
      <c r="M122" s="506">
        <v>1.9526699999999999</v>
      </c>
    </row>
    <row r="123" spans="1:13">
      <c r="A123" s="254">
        <v>113</v>
      </c>
      <c r="B123" s="509" t="s">
        <v>337</v>
      </c>
      <c r="C123" s="506">
        <v>680.35</v>
      </c>
      <c r="D123" s="507">
        <v>684.2833333333333</v>
      </c>
      <c r="E123" s="507">
        <v>664.06666666666661</v>
      </c>
      <c r="F123" s="507">
        <v>647.7833333333333</v>
      </c>
      <c r="G123" s="507">
        <v>627.56666666666661</v>
      </c>
      <c r="H123" s="507">
        <v>700.56666666666661</v>
      </c>
      <c r="I123" s="507">
        <v>720.7833333333333</v>
      </c>
      <c r="J123" s="507">
        <v>737.06666666666661</v>
      </c>
      <c r="K123" s="506">
        <v>704.5</v>
      </c>
      <c r="L123" s="506">
        <v>668</v>
      </c>
      <c r="M123" s="506">
        <v>2.9972699999999999</v>
      </c>
    </row>
    <row r="124" spans="1:13">
      <c r="A124" s="254">
        <v>114</v>
      </c>
      <c r="B124" s="509" t="s">
        <v>233</v>
      </c>
      <c r="C124" s="506">
        <v>379.95</v>
      </c>
      <c r="D124" s="507">
        <v>385.93333333333334</v>
      </c>
      <c r="E124" s="507">
        <v>371.2166666666667</v>
      </c>
      <c r="F124" s="507">
        <v>362.48333333333335</v>
      </c>
      <c r="G124" s="507">
        <v>347.76666666666671</v>
      </c>
      <c r="H124" s="507">
        <v>394.66666666666669</v>
      </c>
      <c r="I124" s="507">
        <v>409.38333333333327</v>
      </c>
      <c r="J124" s="507">
        <v>418.11666666666667</v>
      </c>
      <c r="K124" s="506">
        <v>400.65</v>
      </c>
      <c r="L124" s="506">
        <v>377.2</v>
      </c>
      <c r="M124" s="506">
        <v>24.866379999999999</v>
      </c>
    </row>
    <row r="125" spans="1:13">
      <c r="A125" s="254">
        <v>115</v>
      </c>
      <c r="B125" s="509" t="s">
        <v>86</v>
      </c>
      <c r="C125" s="506">
        <v>858.3</v>
      </c>
      <c r="D125" s="507">
        <v>859.44999999999993</v>
      </c>
      <c r="E125" s="507">
        <v>846.89999999999986</v>
      </c>
      <c r="F125" s="507">
        <v>835.49999999999989</v>
      </c>
      <c r="G125" s="507">
        <v>822.94999999999982</v>
      </c>
      <c r="H125" s="507">
        <v>870.84999999999991</v>
      </c>
      <c r="I125" s="507">
        <v>883.39999999999986</v>
      </c>
      <c r="J125" s="507">
        <v>894.8</v>
      </c>
      <c r="K125" s="506">
        <v>872</v>
      </c>
      <c r="L125" s="506">
        <v>848.05</v>
      </c>
      <c r="M125" s="506">
        <v>18.221150000000002</v>
      </c>
    </row>
    <row r="126" spans="1:13">
      <c r="A126" s="254">
        <v>116</v>
      </c>
      <c r="B126" s="509" t="s">
        <v>338</v>
      </c>
      <c r="C126" s="506">
        <v>660.85</v>
      </c>
      <c r="D126" s="507">
        <v>660.21666666666658</v>
      </c>
      <c r="E126" s="507">
        <v>638.18333333333317</v>
      </c>
      <c r="F126" s="507">
        <v>615.51666666666654</v>
      </c>
      <c r="G126" s="507">
        <v>593.48333333333312</v>
      </c>
      <c r="H126" s="507">
        <v>682.88333333333321</v>
      </c>
      <c r="I126" s="507">
        <v>704.91666666666674</v>
      </c>
      <c r="J126" s="507">
        <v>727.58333333333326</v>
      </c>
      <c r="K126" s="506">
        <v>682.25</v>
      </c>
      <c r="L126" s="506">
        <v>637.54999999999995</v>
      </c>
      <c r="M126" s="506">
        <v>7.0558699999999996</v>
      </c>
    </row>
    <row r="127" spans="1:13">
      <c r="A127" s="254">
        <v>117</v>
      </c>
      <c r="B127" s="509" t="s">
        <v>339</v>
      </c>
      <c r="C127" s="506">
        <v>94.05</v>
      </c>
      <c r="D127" s="507">
        <v>94.466666666666654</v>
      </c>
      <c r="E127" s="507">
        <v>91.883333333333312</v>
      </c>
      <c r="F127" s="507">
        <v>89.716666666666654</v>
      </c>
      <c r="G127" s="507">
        <v>87.133333333333312</v>
      </c>
      <c r="H127" s="507">
        <v>96.633333333333312</v>
      </c>
      <c r="I127" s="507">
        <v>99.216666666666654</v>
      </c>
      <c r="J127" s="507">
        <v>101.38333333333331</v>
      </c>
      <c r="K127" s="506">
        <v>97.05</v>
      </c>
      <c r="L127" s="506">
        <v>92.3</v>
      </c>
      <c r="M127" s="506">
        <v>1.6919</v>
      </c>
    </row>
    <row r="128" spans="1:13">
      <c r="A128" s="254">
        <v>118</v>
      </c>
      <c r="B128" s="509" t="s">
        <v>340</v>
      </c>
      <c r="C128" s="506">
        <v>106.85</v>
      </c>
      <c r="D128" s="507">
        <v>108.73333333333335</v>
      </c>
      <c r="E128" s="507">
        <v>104.51666666666669</v>
      </c>
      <c r="F128" s="507">
        <v>102.18333333333335</v>
      </c>
      <c r="G128" s="507">
        <v>97.966666666666697</v>
      </c>
      <c r="H128" s="507">
        <v>111.06666666666669</v>
      </c>
      <c r="I128" s="507">
        <v>115.28333333333333</v>
      </c>
      <c r="J128" s="507">
        <v>117.61666666666669</v>
      </c>
      <c r="K128" s="506">
        <v>112.95</v>
      </c>
      <c r="L128" s="506">
        <v>106.4</v>
      </c>
      <c r="M128" s="506">
        <v>9.3544199999999993</v>
      </c>
    </row>
    <row r="129" spans="1:13">
      <c r="A129" s="254">
        <v>119</v>
      </c>
      <c r="B129" s="509" t="s">
        <v>341</v>
      </c>
      <c r="C129" s="506">
        <v>525.1</v>
      </c>
      <c r="D129" s="507">
        <v>531.70000000000005</v>
      </c>
      <c r="E129" s="507">
        <v>513.70000000000005</v>
      </c>
      <c r="F129" s="507">
        <v>502.29999999999995</v>
      </c>
      <c r="G129" s="507">
        <v>484.29999999999995</v>
      </c>
      <c r="H129" s="507">
        <v>543.10000000000014</v>
      </c>
      <c r="I129" s="507">
        <v>561.10000000000014</v>
      </c>
      <c r="J129" s="507">
        <v>572.50000000000023</v>
      </c>
      <c r="K129" s="506">
        <v>549.70000000000005</v>
      </c>
      <c r="L129" s="506">
        <v>520.29999999999995</v>
      </c>
      <c r="M129" s="506">
        <v>0.74692000000000003</v>
      </c>
    </row>
    <row r="130" spans="1:13">
      <c r="A130" s="254">
        <v>120</v>
      </c>
      <c r="B130" s="509" t="s">
        <v>92</v>
      </c>
      <c r="C130" s="506">
        <v>288.2</v>
      </c>
      <c r="D130" s="507">
        <v>289.7833333333333</v>
      </c>
      <c r="E130" s="507">
        <v>281.21666666666658</v>
      </c>
      <c r="F130" s="507">
        <v>274.23333333333329</v>
      </c>
      <c r="G130" s="507">
        <v>265.66666666666657</v>
      </c>
      <c r="H130" s="507">
        <v>296.76666666666659</v>
      </c>
      <c r="I130" s="507">
        <v>305.33333333333331</v>
      </c>
      <c r="J130" s="507">
        <v>312.31666666666661</v>
      </c>
      <c r="K130" s="506">
        <v>298.35000000000002</v>
      </c>
      <c r="L130" s="506">
        <v>282.8</v>
      </c>
      <c r="M130" s="506">
        <v>108.48676</v>
      </c>
    </row>
    <row r="131" spans="1:13">
      <c r="A131" s="254">
        <v>121</v>
      </c>
      <c r="B131" s="509" t="s">
        <v>87</v>
      </c>
      <c r="C131" s="506">
        <v>521.9</v>
      </c>
      <c r="D131" s="507">
        <v>523.81666666666661</v>
      </c>
      <c r="E131" s="507">
        <v>517.68333333333317</v>
      </c>
      <c r="F131" s="507">
        <v>513.46666666666658</v>
      </c>
      <c r="G131" s="507">
        <v>507.33333333333314</v>
      </c>
      <c r="H131" s="507">
        <v>528.03333333333319</v>
      </c>
      <c r="I131" s="507">
        <v>534.16666666666663</v>
      </c>
      <c r="J131" s="507">
        <v>538.38333333333321</v>
      </c>
      <c r="K131" s="506">
        <v>529.95000000000005</v>
      </c>
      <c r="L131" s="506">
        <v>519.6</v>
      </c>
      <c r="M131" s="506">
        <v>13.338010000000001</v>
      </c>
    </row>
    <row r="132" spans="1:13">
      <c r="A132" s="254">
        <v>122</v>
      </c>
      <c r="B132" s="509" t="s">
        <v>234</v>
      </c>
      <c r="C132" s="506">
        <v>1572.5</v>
      </c>
      <c r="D132" s="507">
        <v>1558.9166666666667</v>
      </c>
      <c r="E132" s="507">
        <v>1528.8333333333335</v>
      </c>
      <c r="F132" s="507">
        <v>1485.1666666666667</v>
      </c>
      <c r="G132" s="507">
        <v>1455.0833333333335</v>
      </c>
      <c r="H132" s="507">
        <v>1602.5833333333335</v>
      </c>
      <c r="I132" s="507">
        <v>1632.666666666667</v>
      </c>
      <c r="J132" s="507">
        <v>1676.3333333333335</v>
      </c>
      <c r="K132" s="506">
        <v>1589</v>
      </c>
      <c r="L132" s="506">
        <v>1515.25</v>
      </c>
      <c r="M132" s="506">
        <v>3.8644500000000002</v>
      </c>
    </row>
    <row r="133" spans="1:13">
      <c r="A133" s="254">
        <v>123</v>
      </c>
      <c r="B133" s="509" t="s">
        <v>342</v>
      </c>
      <c r="C133" s="506">
        <v>1484.35</v>
      </c>
      <c r="D133" s="507">
        <v>1503.1666666666667</v>
      </c>
      <c r="E133" s="507">
        <v>1441.4333333333334</v>
      </c>
      <c r="F133" s="507">
        <v>1398.5166666666667</v>
      </c>
      <c r="G133" s="507">
        <v>1336.7833333333333</v>
      </c>
      <c r="H133" s="507">
        <v>1546.0833333333335</v>
      </c>
      <c r="I133" s="507">
        <v>1607.8166666666666</v>
      </c>
      <c r="J133" s="507">
        <v>1650.7333333333336</v>
      </c>
      <c r="K133" s="506">
        <v>1564.9</v>
      </c>
      <c r="L133" s="506">
        <v>1460.25</v>
      </c>
      <c r="M133" s="506">
        <v>11.49967</v>
      </c>
    </row>
    <row r="134" spans="1:13">
      <c r="A134" s="254">
        <v>124</v>
      </c>
      <c r="B134" s="509" t="s">
        <v>343</v>
      </c>
      <c r="C134" s="506">
        <v>175.75</v>
      </c>
      <c r="D134" s="507">
        <v>180.26666666666665</v>
      </c>
      <c r="E134" s="507">
        <v>168.1333333333333</v>
      </c>
      <c r="F134" s="507">
        <v>160.51666666666665</v>
      </c>
      <c r="G134" s="507">
        <v>148.3833333333333</v>
      </c>
      <c r="H134" s="507">
        <v>187.8833333333333</v>
      </c>
      <c r="I134" s="507">
        <v>200.01666666666662</v>
      </c>
      <c r="J134" s="507">
        <v>207.6333333333333</v>
      </c>
      <c r="K134" s="506">
        <v>192.4</v>
      </c>
      <c r="L134" s="506">
        <v>172.65</v>
      </c>
      <c r="M134" s="506">
        <v>60.778860000000002</v>
      </c>
    </row>
    <row r="135" spans="1:13">
      <c r="A135" s="254">
        <v>125</v>
      </c>
      <c r="B135" s="509" t="s">
        <v>834</v>
      </c>
      <c r="C135" s="506">
        <v>267.3</v>
      </c>
      <c r="D135" s="507">
        <v>272.53333333333336</v>
      </c>
      <c r="E135" s="507">
        <v>257.36666666666673</v>
      </c>
      <c r="F135" s="507">
        <v>247.43333333333339</v>
      </c>
      <c r="G135" s="507">
        <v>232.26666666666677</v>
      </c>
      <c r="H135" s="507">
        <v>282.4666666666667</v>
      </c>
      <c r="I135" s="507">
        <v>297.63333333333333</v>
      </c>
      <c r="J135" s="507">
        <v>307.56666666666666</v>
      </c>
      <c r="K135" s="506">
        <v>287.7</v>
      </c>
      <c r="L135" s="506">
        <v>262.60000000000002</v>
      </c>
      <c r="M135" s="506">
        <v>25.03276</v>
      </c>
    </row>
    <row r="136" spans="1:13">
      <c r="A136" s="254">
        <v>126</v>
      </c>
      <c r="B136" s="509" t="s">
        <v>740</v>
      </c>
      <c r="C136" s="506">
        <v>707.85</v>
      </c>
      <c r="D136" s="507">
        <v>714.26666666666677</v>
      </c>
      <c r="E136" s="507">
        <v>698.53333333333353</v>
      </c>
      <c r="F136" s="507">
        <v>689.21666666666681</v>
      </c>
      <c r="G136" s="507">
        <v>673.48333333333358</v>
      </c>
      <c r="H136" s="507">
        <v>723.58333333333348</v>
      </c>
      <c r="I136" s="507">
        <v>739.31666666666683</v>
      </c>
      <c r="J136" s="507">
        <v>748.63333333333344</v>
      </c>
      <c r="K136" s="506">
        <v>730</v>
      </c>
      <c r="L136" s="506">
        <v>704.95</v>
      </c>
      <c r="M136" s="506">
        <v>0.35144999999999998</v>
      </c>
    </row>
    <row r="137" spans="1:13">
      <c r="A137" s="254">
        <v>127</v>
      </c>
      <c r="B137" s="509" t="s">
        <v>345</v>
      </c>
      <c r="C137" s="506">
        <v>613.4</v>
      </c>
      <c r="D137" s="507">
        <v>624.31666666666672</v>
      </c>
      <c r="E137" s="507">
        <v>590.63333333333344</v>
      </c>
      <c r="F137" s="507">
        <v>567.86666666666667</v>
      </c>
      <c r="G137" s="507">
        <v>534.18333333333339</v>
      </c>
      <c r="H137" s="507">
        <v>647.08333333333348</v>
      </c>
      <c r="I137" s="507">
        <v>680.76666666666665</v>
      </c>
      <c r="J137" s="507">
        <v>703.53333333333353</v>
      </c>
      <c r="K137" s="506">
        <v>658</v>
      </c>
      <c r="L137" s="506">
        <v>601.54999999999995</v>
      </c>
      <c r="M137" s="506">
        <v>4.9200999999999997</v>
      </c>
    </row>
    <row r="138" spans="1:13">
      <c r="A138" s="254">
        <v>128</v>
      </c>
      <c r="B138" s="509" t="s">
        <v>89</v>
      </c>
      <c r="C138" s="506">
        <v>10.1</v>
      </c>
      <c r="D138" s="507">
        <v>10.133333333333333</v>
      </c>
      <c r="E138" s="507">
        <v>9.6666666666666661</v>
      </c>
      <c r="F138" s="507">
        <v>9.2333333333333325</v>
      </c>
      <c r="G138" s="507">
        <v>8.7666666666666657</v>
      </c>
      <c r="H138" s="507">
        <v>10.566666666666666</v>
      </c>
      <c r="I138" s="507">
        <v>11.033333333333335</v>
      </c>
      <c r="J138" s="507">
        <v>11.466666666666667</v>
      </c>
      <c r="K138" s="506">
        <v>10.6</v>
      </c>
      <c r="L138" s="506">
        <v>9.6999999999999993</v>
      </c>
      <c r="M138" s="506">
        <v>49.369010000000003</v>
      </c>
    </row>
    <row r="139" spans="1:13">
      <c r="A139" s="254">
        <v>129</v>
      </c>
      <c r="B139" s="509" t="s">
        <v>346</v>
      </c>
      <c r="C139" s="506">
        <v>117.2</v>
      </c>
      <c r="D139" s="507">
        <v>118.78333333333335</v>
      </c>
      <c r="E139" s="507">
        <v>114.56666666666669</v>
      </c>
      <c r="F139" s="507">
        <v>111.93333333333335</v>
      </c>
      <c r="G139" s="507">
        <v>107.7166666666667</v>
      </c>
      <c r="H139" s="507">
        <v>121.41666666666669</v>
      </c>
      <c r="I139" s="507">
        <v>125.63333333333335</v>
      </c>
      <c r="J139" s="507">
        <v>128.26666666666668</v>
      </c>
      <c r="K139" s="506">
        <v>123</v>
      </c>
      <c r="L139" s="506">
        <v>116.15</v>
      </c>
      <c r="M139" s="506">
        <v>4.1192799999999998</v>
      </c>
    </row>
    <row r="140" spans="1:13">
      <c r="A140" s="254">
        <v>130</v>
      </c>
      <c r="B140" s="509" t="s">
        <v>90</v>
      </c>
      <c r="C140" s="506">
        <v>3272.9</v>
      </c>
      <c r="D140" s="507">
        <v>3308.9833333333336</v>
      </c>
      <c r="E140" s="507">
        <v>3219.0166666666673</v>
      </c>
      <c r="F140" s="507">
        <v>3165.1333333333337</v>
      </c>
      <c r="G140" s="507">
        <v>3075.1666666666674</v>
      </c>
      <c r="H140" s="507">
        <v>3362.8666666666672</v>
      </c>
      <c r="I140" s="507">
        <v>3452.8333333333335</v>
      </c>
      <c r="J140" s="507">
        <v>3506.7166666666672</v>
      </c>
      <c r="K140" s="506">
        <v>3398.95</v>
      </c>
      <c r="L140" s="506">
        <v>3255.1</v>
      </c>
      <c r="M140" s="506">
        <v>6.2294099999999997</v>
      </c>
    </row>
    <row r="141" spans="1:13">
      <c r="A141" s="254">
        <v>131</v>
      </c>
      <c r="B141" s="509" t="s">
        <v>347</v>
      </c>
      <c r="C141" s="506">
        <v>4240.3</v>
      </c>
      <c r="D141" s="507">
        <v>4267.6333333333332</v>
      </c>
      <c r="E141" s="507">
        <v>4077.5666666666666</v>
      </c>
      <c r="F141" s="507">
        <v>3914.833333333333</v>
      </c>
      <c r="G141" s="507">
        <v>3724.7666666666664</v>
      </c>
      <c r="H141" s="507">
        <v>4430.3666666666668</v>
      </c>
      <c r="I141" s="507">
        <v>4620.4333333333325</v>
      </c>
      <c r="J141" s="507">
        <v>4783.166666666667</v>
      </c>
      <c r="K141" s="506">
        <v>4457.7</v>
      </c>
      <c r="L141" s="506">
        <v>4104.8999999999996</v>
      </c>
      <c r="M141" s="506">
        <v>9.2677999999999994</v>
      </c>
    </row>
    <row r="142" spans="1:13">
      <c r="A142" s="254">
        <v>132</v>
      </c>
      <c r="B142" s="509" t="s">
        <v>348</v>
      </c>
      <c r="C142" s="506">
        <v>2418.5500000000002</v>
      </c>
      <c r="D142" s="507">
        <v>2437.2833333333333</v>
      </c>
      <c r="E142" s="507">
        <v>2353.2666666666664</v>
      </c>
      <c r="F142" s="507">
        <v>2287.9833333333331</v>
      </c>
      <c r="G142" s="507">
        <v>2203.9666666666662</v>
      </c>
      <c r="H142" s="507">
        <v>2502.5666666666666</v>
      </c>
      <c r="I142" s="507">
        <v>2586.5833333333339</v>
      </c>
      <c r="J142" s="507">
        <v>2651.8666666666668</v>
      </c>
      <c r="K142" s="506">
        <v>2521.3000000000002</v>
      </c>
      <c r="L142" s="506">
        <v>2372</v>
      </c>
      <c r="M142" s="506">
        <v>1.5941000000000001</v>
      </c>
    </row>
    <row r="143" spans="1:13">
      <c r="A143" s="254">
        <v>133</v>
      </c>
      <c r="B143" s="509" t="s">
        <v>93</v>
      </c>
      <c r="C143" s="506">
        <v>4212.75</v>
      </c>
      <c r="D143" s="507">
        <v>4262.0999999999995</v>
      </c>
      <c r="E143" s="507">
        <v>4145.6999999999989</v>
      </c>
      <c r="F143" s="507">
        <v>4078.6499999999996</v>
      </c>
      <c r="G143" s="507">
        <v>3962.2499999999991</v>
      </c>
      <c r="H143" s="507">
        <v>4329.1499999999987</v>
      </c>
      <c r="I143" s="507">
        <v>4445.5499999999984</v>
      </c>
      <c r="J143" s="507">
        <v>4512.5999999999985</v>
      </c>
      <c r="K143" s="506">
        <v>4378.5</v>
      </c>
      <c r="L143" s="506">
        <v>4195.05</v>
      </c>
      <c r="M143" s="506">
        <v>12.109069999999999</v>
      </c>
    </row>
    <row r="144" spans="1:13">
      <c r="A144" s="254">
        <v>134</v>
      </c>
      <c r="B144" s="509" t="s">
        <v>349</v>
      </c>
      <c r="C144" s="506">
        <v>340.2</v>
      </c>
      <c r="D144" s="507">
        <v>342.18333333333334</v>
      </c>
      <c r="E144" s="507">
        <v>335.7166666666667</v>
      </c>
      <c r="F144" s="507">
        <v>331.23333333333335</v>
      </c>
      <c r="G144" s="507">
        <v>324.76666666666671</v>
      </c>
      <c r="H144" s="507">
        <v>346.66666666666669</v>
      </c>
      <c r="I144" s="507">
        <v>353.13333333333327</v>
      </c>
      <c r="J144" s="507">
        <v>357.61666666666667</v>
      </c>
      <c r="K144" s="506">
        <v>348.65</v>
      </c>
      <c r="L144" s="506">
        <v>337.7</v>
      </c>
      <c r="M144" s="506">
        <v>1.2165900000000001</v>
      </c>
    </row>
    <row r="145" spans="1:13">
      <c r="A145" s="254">
        <v>135</v>
      </c>
      <c r="B145" s="509" t="s">
        <v>350</v>
      </c>
      <c r="C145" s="506">
        <v>99.3</v>
      </c>
      <c r="D145" s="507">
        <v>100.33333333333333</v>
      </c>
      <c r="E145" s="507">
        <v>97.516666666666652</v>
      </c>
      <c r="F145" s="507">
        <v>95.73333333333332</v>
      </c>
      <c r="G145" s="507">
        <v>92.916666666666643</v>
      </c>
      <c r="H145" s="507">
        <v>102.11666666666666</v>
      </c>
      <c r="I145" s="507">
        <v>104.93333333333335</v>
      </c>
      <c r="J145" s="507">
        <v>106.71666666666667</v>
      </c>
      <c r="K145" s="506">
        <v>103.15</v>
      </c>
      <c r="L145" s="506">
        <v>98.55</v>
      </c>
      <c r="M145" s="506">
        <v>6.33005</v>
      </c>
    </row>
    <row r="146" spans="1:13">
      <c r="A146" s="254">
        <v>136</v>
      </c>
      <c r="B146" s="509" t="s">
        <v>835</v>
      </c>
      <c r="C146" s="506">
        <v>217.4</v>
      </c>
      <c r="D146" s="507">
        <v>221.21666666666667</v>
      </c>
      <c r="E146" s="507">
        <v>212.43333333333334</v>
      </c>
      <c r="F146" s="507">
        <v>207.46666666666667</v>
      </c>
      <c r="G146" s="507">
        <v>198.68333333333334</v>
      </c>
      <c r="H146" s="507">
        <v>226.18333333333334</v>
      </c>
      <c r="I146" s="507">
        <v>234.9666666666667</v>
      </c>
      <c r="J146" s="507">
        <v>239.93333333333334</v>
      </c>
      <c r="K146" s="506">
        <v>230</v>
      </c>
      <c r="L146" s="506">
        <v>216.25</v>
      </c>
      <c r="M146" s="506">
        <v>4.1329399999999996</v>
      </c>
    </row>
    <row r="147" spans="1:13">
      <c r="A147" s="254">
        <v>137</v>
      </c>
      <c r="B147" s="509" t="s">
        <v>742</v>
      </c>
      <c r="C147" s="506">
        <v>1820.5</v>
      </c>
      <c r="D147" s="507">
        <v>1830.7166666666665</v>
      </c>
      <c r="E147" s="507">
        <v>1784.7833333333328</v>
      </c>
      <c r="F147" s="507">
        <v>1749.0666666666664</v>
      </c>
      <c r="G147" s="507">
        <v>1703.1333333333328</v>
      </c>
      <c r="H147" s="507">
        <v>1866.4333333333329</v>
      </c>
      <c r="I147" s="507">
        <v>1912.3666666666668</v>
      </c>
      <c r="J147" s="507">
        <v>1948.083333333333</v>
      </c>
      <c r="K147" s="506">
        <v>1876.65</v>
      </c>
      <c r="L147" s="506">
        <v>1795</v>
      </c>
      <c r="M147" s="506">
        <v>5.0180000000000002E-2</v>
      </c>
    </row>
    <row r="148" spans="1:13">
      <c r="A148" s="254">
        <v>138</v>
      </c>
      <c r="B148" s="509" t="s">
        <v>235</v>
      </c>
      <c r="C148" s="506">
        <v>80.150000000000006</v>
      </c>
      <c r="D148" s="507">
        <v>80.916666666666671</v>
      </c>
      <c r="E148" s="507">
        <v>79.38333333333334</v>
      </c>
      <c r="F148" s="507">
        <v>78.616666666666674</v>
      </c>
      <c r="G148" s="507">
        <v>77.083333333333343</v>
      </c>
      <c r="H148" s="507">
        <v>81.683333333333337</v>
      </c>
      <c r="I148" s="507">
        <v>83.216666666666669</v>
      </c>
      <c r="J148" s="507">
        <v>83.983333333333334</v>
      </c>
      <c r="K148" s="506">
        <v>82.45</v>
      </c>
      <c r="L148" s="506">
        <v>80.150000000000006</v>
      </c>
      <c r="M148" s="506">
        <v>118.17252999999999</v>
      </c>
    </row>
    <row r="149" spans="1:13">
      <c r="A149" s="254">
        <v>139</v>
      </c>
      <c r="B149" s="509" t="s">
        <v>94</v>
      </c>
      <c r="C149" s="506">
        <v>2664.6</v>
      </c>
      <c r="D149" s="507">
        <v>2665.85</v>
      </c>
      <c r="E149" s="507">
        <v>2633.75</v>
      </c>
      <c r="F149" s="507">
        <v>2602.9</v>
      </c>
      <c r="G149" s="507">
        <v>2570.8000000000002</v>
      </c>
      <c r="H149" s="507">
        <v>2696.7</v>
      </c>
      <c r="I149" s="507">
        <v>2728.7999999999993</v>
      </c>
      <c r="J149" s="507">
        <v>2759.6499999999996</v>
      </c>
      <c r="K149" s="506">
        <v>2697.95</v>
      </c>
      <c r="L149" s="506">
        <v>2635</v>
      </c>
      <c r="M149" s="506">
        <v>10.66</v>
      </c>
    </row>
    <row r="150" spans="1:13">
      <c r="A150" s="254">
        <v>140</v>
      </c>
      <c r="B150" s="509" t="s">
        <v>351</v>
      </c>
      <c r="C150" s="506">
        <v>191.7</v>
      </c>
      <c r="D150" s="507">
        <v>193.35</v>
      </c>
      <c r="E150" s="507">
        <v>187.35</v>
      </c>
      <c r="F150" s="507">
        <v>183</v>
      </c>
      <c r="G150" s="507">
        <v>177</v>
      </c>
      <c r="H150" s="507">
        <v>197.7</v>
      </c>
      <c r="I150" s="507">
        <v>203.7</v>
      </c>
      <c r="J150" s="507">
        <v>208.04999999999998</v>
      </c>
      <c r="K150" s="506">
        <v>199.35</v>
      </c>
      <c r="L150" s="506">
        <v>189</v>
      </c>
      <c r="M150" s="506">
        <v>1.09284</v>
      </c>
    </row>
    <row r="151" spans="1:13">
      <c r="A151" s="254">
        <v>141</v>
      </c>
      <c r="B151" s="509" t="s">
        <v>236</v>
      </c>
      <c r="C151" s="506">
        <v>484.75</v>
      </c>
      <c r="D151" s="507">
        <v>483.25</v>
      </c>
      <c r="E151" s="507">
        <v>471.5</v>
      </c>
      <c r="F151" s="507">
        <v>458.25</v>
      </c>
      <c r="G151" s="507">
        <v>446.5</v>
      </c>
      <c r="H151" s="507">
        <v>496.5</v>
      </c>
      <c r="I151" s="507">
        <v>508.25</v>
      </c>
      <c r="J151" s="507">
        <v>521.5</v>
      </c>
      <c r="K151" s="506">
        <v>495</v>
      </c>
      <c r="L151" s="506">
        <v>470</v>
      </c>
      <c r="M151" s="506">
        <v>4.7108400000000001</v>
      </c>
    </row>
    <row r="152" spans="1:13">
      <c r="A152" s="254">
        <v>142</v>
      </c>
      <c r="B152" s="509" t="s">
        <v>237</v>
      </c>
      <c r="C152" s="506">
        <v>1418.9</v>
      </c>
      <c r="D152" s="507">
        <v>1412.3166666666666</v>
      </c>
      <c r="E152" s="507">
        <v>1397.0833333333333</v>
      </c>
      <c r="F152" s="507">
        <v>1375.2666666666667</v>
      </c>
      <c r="G152" s="507">
        <v>1360.0333333333333</v>
      </c>
      <c r="H152" s="507">
        <v>1434.1333333333332</v>
      </c>
      <c r="I152" s="507">
        <v>1449.3666666666668</v>
      </c>
      <c r="J152" s="507">
        <v>1471.1833333333332</v>
      </c>
      <c r="K152" s="506">
        <v>1427.55</v>
      </c>
      <c r="L152" s="506">
        <v>1390.5</v>
      </c>
      <c r="M152" s="506">
        <v>1.01583</v>
      </c>
    </row>
    <row r="153" spans="1:13">
      <c r="A153" s="254">
        <v>143</v>
      </c>
      <c r="B153" s="509" t="s">
        <v>238</v>
      </c>
      <c r="C153" s="506">
        <v>76.349999999999994</v>
      </c>
      <c r="D153" s="507">
        <v>76.733333333333334</v>
      </c>
      <c r="E153" s="507">
        <v>74.966666666666669</v>
      </c>
      <c r="F153" s="507">
        <v>73.583333333333329</v>
      </c>
      <c r="G153" s="507">
        <v>71.816666666666663</v>
      </c>
      <c r="H153" s="507">
        <v>78.116666666666674</v>
      </c>
      <c r="I153" s="507">
        <v>79.883333333333354</v>
      </c>
      <c r="J153" s="507">
        <v>81.26666666666668</v>
      </c>
      <c r="K153" s="506">
        <v>78.5</v>
      </c>
      <c r="L153" s="506">
        <v>75.349999999999994</v>
      </c>
      <c r="M153" s="506">
        <v>26.67737</v>
      </c>
    </row>
    <row r="154" spans="1:13">
      <c r="A154" s="254">
        <v>144</v>
      </c>
      <c r="B154" s="509" t="s">
        <v>95</v>
      </c>
      <c r="C154" s="506">
        <v>85.25</v>
      </c>
      <c r="D154" s="507">
        <v>84.966666666666669</v>
      </c>
      <c r="E154" s="507">
        <v>81.433333333333337</v>
      </c>
      <c r="F154" s="507">
        <v>77.616666666666674</v>
      </c>
      <c r="G154" s="507">
        <v>74.083333333333343</v>
      </c>
      <c r="H154" s="507">
        <v>88.783333333333331</v>
      </c>
      <c r="I154" s="507">
        <v>92.316666666666663</v>
      </c>
      <c r="J154" s="507">
        <v>96.133333333333326</v>
      </c>
      <c r="K154" s="506">
        <v>88.5</v>
      </c>
      <c r="L154" s="506">
        <v>81.150000000000006</v>
      </c>
      <c r="M154" s="506">
        <v>22.467469999999999</v>
      </c>
    </row>
    <row r="155" spans="1:13">
      <c r="A155" s="254">
        <v>145</v>
      </c>
      <c r="B155" s="509" t="s">
        <v>352</v>
      </c>
      <c r="C155" s="506">
        <v>594.4</v>
      </c>
      <c r="D155" s="507">
        <v>598.01666666666665</v>
      </c>
      <c r="E155" s="507">
        <v>581.58333333333326</v>
      </c>
      <c r="F155" s="507">
        <v>568.76666666666665</v>
      </c>
      <c r="G155" s="507">
        <v>552.33333333333326</v>
      </c>
      <c r="H155" s="507">
        <v>610.83333333333326</v>
      </c>
      <c r="I155" s="507">
        <v>627.26666666666665</v>
      </c>
      <c r="J155" s="507">
        <v>640.08333333333326</v>
      </c>
      <c r="K155" s="506">
        <v>614.45000000000005</v>
      </c>
      <c r="L155" s="506">
        <v>585.20000000000005</v>
      </c>
      <c r="M155" s="506">
        <v>1.40293</v>
      </c>
    </row>
    <row r="156" spans="1:13">
      <c r="A156" s="254">
        <v>146</v>
      </c>
      <c r="B156" s="509" t="s">
        <v>96</v>
      </c>
      <c r="C156" s="506">
        <v>1319.45</v>
      </c>
      <c r="D156" s="507">
        <v>1323.2833333333335</v>
      </c>
      <c r="E156" s="507">
        <v>1298.166666666667</v>
      </c>
      <c r="F156" s="507">
        <v>1276.8833333333334</v>
      </c>
      <c r="G156" s="507">
        <v>1251.7666666666669</v>
      </c>
      <c r="H156" s="507">
        <v>1344.5666666666671</v>
      </c>
      <c r="I156" s="507">
        <v>1369.6833333333334</v>
      </c>
      <c r="J156" s="507">
        <v>1390.9666666666672</v>
      </c>
      <c r="K156" s="506">
        <v>1348.4</v>
      </c>
      <c r="L156" s="506">
        <v>1302</v>
      </c>
      <c r="M156" s="506">
        <v>11.205069999999999</v>
      </c>
    </row>
    <row r="157" spans="1:13">
      <c r="A157" s="254">
        <v>147</v>
      </c>
      <c r="B157" s="509" t="s">
        <v>97</v>
      </c>
      <c r="C157" s="506">
        <v>188.4</v>
      </c>
      <c r="D157" s="507">
        <v>190.43333333333331</v>
      </c>
      <c r="E157" s="507">
        <v>184.66666666666663</v>
      </c>
      <c r="F157" s="507">
        <v>180.93333333333331</v>
      </c>
      <c r="G157" s="507">
        <v>175.16666666666663</v>
      </c>
      <c r="H157" s="507">
        <v>194.16666666666663</v>
      </c>
      <c r="I157" s="507">
        <v>199.93333333333334</v>
      </c>
      <c r="J157" s="507">
        <v>203.66666666666663</v>
      </c>
      <c r="K157" s="506">
        <v>196.2</v>
      </c>
      <c r="L157" s="506">
        <v>186.7</v>
      </c>
      <c r="M157" s="506">
        <v>49.974980000000002</v>
      </c>
    </row>
    <row r="158" spans="1:13">
      <c r="A158" s="254">
        <v>148</v>
      </c>
      <c r="B158" s="509" t="s">
        <v>354</v>
      </c>
      <c r="C158" s="506">
        <v>277.35000000000002</v>
      </c>
      <c r="D158" s="507">
        <v>280.81666666666666</v>
      </c>
      <c r="E158" s="507">
        <v>271.63333333333333</v>
      </c>
      <c r="F158" s="507">
        <v>265.91666666666669</v>
      </c>
      <c r="G158" s="507">
        <v>256.73333333333335</v>
      </c>
      <c r="H158" s="507">
        <v>286.5333333333333</v>
      </c>
      <c r="I158" s="507">
        <v>295.71666666666658</v>
      </c>
      <c r="J158" s="507">
        <v>301.43333333333328</v>
      </c>
      <c r="K158" s="506">
        <v>290</v>
      </c>
      <c r="L158" s="506">
        <v>275.10000000000002</v>
      </c>
      <c r="M158" s="506">
        <v>1.53288</v>
      </c>
    </row>
    <row r="159" spans="1:13">
      <c r="A159" s="254">
        <v>149</v>
      </c>
      <c r="B159" s="509" t="s">
        <v>98</v>
      </c>
      <c r="C159" s="506">
        <v>77.75</v>
      </c>
      <c r="D159" s="507">
        <v>78.850000000000009</v>
      </c>
      <c r="E159" s="507">
        <v>75.600000000000023</v>
      </c>
      <c r="F159" s="507">
        <v>73.450000000000017</v>
      </c>
      <c r="G159" s="507">
        <v>70.200000000000031</v>
      </c>
      <c r="H159" s="507">
        <v>81.000000000000014</v>
      </c>
      <c r="I159" s="507">
        <v>84.249999999999986</v>
      </c>
      <c r="J159" s="507">
        <v>86.4</v>
      </c>
      <c r="K159" s="506">
        <v>82.1</v>
      </c>
      <c r="L159" s="506">
        <v>76.7</v>
      </c>
      <c r="M159" s="506">
        <v>240.59774999999999</v>
      </c>
    </row>
    <row r="160" spans="1:13">
      <c r="A160" s="254">
        <v>150</v>
      </c>
      <c r="B160" s="509" t="s">
        <v>355</v>
      </c>
      <c r="C160" s="506">
        <v>2219.5</v>
      </c>
      <c r="D160" s="507">
        <v>2237.7000000000003</v>
      </c>
      <c r="E160" s="507">
        <v>2180.6000000000004</v>
      </c>
      <c r="F160" s="507">
        <v>2141.7000000000003</v>
      </c>
      <c r="G160" s="507">
        <v>2084.6000000000004</v>
      </c>
      <c r="H160" s="507">
        <v>2276.6000000000004</v>
      </c>
      <c r="I160" s="507">
        <v>2333.6999999999998</v>
      </c>
      <c r="J160" s="507">
        <v>2372.6000000000004</v>
      </c>
      <c r="K160" s="506">
        <v>2294.8000000000002</v>
      </c>
      <c r="L160" s="506">
        <v>2198.8000000000002</v>
      </c>
      <c r="M160" s="506">
        <v>0.21848000000000001</v>
      </c>
    </row>
    <row r="161" spans="1:13">
      <c r="A161" s="254">
        <v>151</v>
      </c>
      <c r="B161" s="509" t="s">
        <v>356</v>
      </c>
      <c r="C161" s="506">
        <v>385.35</v>
      </c>
      <c r="D161" s="507">
        <v>386.7</v>
      </c>
      <c r="E161" s="507">
        <v>373.9</v>
      </c>
      <c r="F161" s="507">
        <v>362.45</v>
      </c>
      <c r="G161" s="507">
        <v>349.65</v>
      </c>
      <c r="H161" s="507">
        <v>398.15</v>
      </c>
      <c r="I161" s="507">
        <v>410.95000000000005</v>
      </c>
      <c r="J161" s="507">
        <v>422.4</v>
      </c>
      <c r="K161" s="506">
        <v>399.5</v>
      </c>
      <c r="L161" s="506">
        <v>375.25</v>
      </c>
      <c r="M161" s="506">
        <v>3.3823699999999999</v>
      </c>
    </row>
    <row r="162" spans="1:13">
      <c r="A162" s="254">
        <v>152</v>
      </c>
      <c r="B162" s="509" t="s">
        <v>357</v>
      </c>
      <c r="C162" s="506">
        <v>617.4</v>
      </c>
      <c r="D162" s="507">
        <v>617.63333333333333</v>
      </c>
      <c r="E162" s="507">
        <v>606.76666666666665</v>
      </c>
      <c r="F162" s="507">
        <v>596.13333333333333</v>
      </c>
      <c r="G162" s="507">
        <v>585.26666666666665</v>
      </c>
      <c r="H162" s="507">
        <v>628.26666666666665</v>
      </c>
      <c r="I162" s="507">
        <v>639.13333333333321</v>
      </c>
      <c r="J162" s="507">
        <v>649.76666666666665</v>
      </c>
      <c r="K162" s="506">
        <v>628.5</v>
      </c>
      <c r="L162" s="506">
        <v>607</v>
      </c>
      <c r="M162" s="506">
        <v>0.52620999999999996</v>
      </c>
    </row>
    <row r="163" spans="1:13">
      <c r="A163" s="254">
        <v>153</v>
      </c>
      <c r="B163" s="509" t="s">
        <v>358</v>
      </c>
      <c r="C163" s="506">
        <v>110.95</v>
      </c>
      <c r="D163" s="507">
        <v>112.56666666666668</v>
      </c>
      <c r="E163" s="507">
        <v>106.48333333333335</v>
      </c>
      <c r="F163" s="507">
        <v>102.01666666666667</v>
      </c>
      <c r="G163" s="507">
        <v>95.933333333333337</v>
      </c>
      <c r="H163" s="507">
        <v>117.03333333333336</v>
      </c>
      <c r="I163" s="507">
        <v>123.1166666666667</v>
      </c>
      <c r="J163" s="507">
        <v>127.58333333333337</v>
      </c>
      <c r="K163" s="506">
        <v>118.65</v>
      </c>
      <c r="L163" s="506">
        <v>108.1</v>
      </c>
      <c r="M163" s="506">
        <v>82.355930000000001</v>
      </c>
    </row>
    <row r="164" spans="1:13">
      <c r="A164" s="254">
        <v>154</v>
      </c>
      <c r="B164" s="509" t="s">
        <v>359</v>
      </c>
      <c r="C164" s="506">
        <v>188.45</v>
      </c>
      <c r="D164" s="507">
        <v>189.54999999999998</v>
      </c>
      <c r="E164" s="507">
        <v>185.39999999999998</v>
      </c>
      <c r="F164" s="507">
        <v>182.35</v>
      </c>
      <c r="G164" s="507">
        <v>178.2</v>
      </c>
      <c r="H164" s="507">
        <v>192.59999999999997</v>
      </c>
      <c r="I164" s="507">
        <v>196.75</v>
      </c>
      <c r="J164" s="507">
        <v>199.79999999999995</v>
      </c>
      <c r="K164" s="506">
        <v>193.7</v>
      </c>
      <c r="L164" s="506">
        <v>186.5</v>
      </c>
      <c r="M164" s="506">
        <v>71.629450000000006</v>
      </c>
    </row>
    <row r="165" spans="1:13">
      <c r="A165" s="254">
        <v>155</v>
      </c>
      <c r="B165" s="509" t="s">
        <v>239</v>
      </c>
      <c r="C165" s="506">
        <v>7.1</v>
      </c>
      <c r="D165" s="507">
        <v>7.2333333333333334</v>
      </c>
      <c r="E165" s="507">
        <v>6.916666666666667</v>
      </c>
      <c r="F165" s="507">
        <v>6.7333333333333334</v>
      </c>
      <c r="G165" s="507">
        <v>6.416666666666667</v>
      </c>
      <c r="H165" s="507">
        <v>7.416666666666667</v>
      </c>
      <c r="I165" s="507">
        <v>7.7333333333333334</v>
      </c>
      <c r="J165" s="507">
        <v>7.916666666666667</v>
      </c>
      <c r="K165" s="506">
        <v>7.55</v>
      </c>
      <c r="L165" s="506">
        <v>7.05</v>
      </c>
      <c r="M165" s="506">
        <v>39.906379999999999</v>
      </c>
    </row>
    <row r="166" spans="1:13">
      <c r="A166" s="254">
        <v>156</v>
      </c>
      <c r="B166" s="509" t="s">
        <v>240</v>
      </c>
      <c r="C166" s="506">
        <v>62.1</v>
      </c>
      <c r="D166" s="507">
        <v>62.983333333333327</v>
      </c>
      <c r="E166" s="507">
        <v>59.666666666666657</v>
      </c>
      <c r="F166" s="507">
        <v>57.233333333333327</v>
      </c>
      <c r="G166" s="507">
        <v>53.916666666666657</v>
      </c>
      <c r="H166" s="507">
        <v>65.416666666666657</v>
      </c>
      <c r="I166" s="507">
        <v>68.733333333333334</v>
      </c>
      <c r="J166" s="507">
        <v>71.166666666666657</v>
      </c>
      <c r="K166" s="506">
        <v>66.3</v>
      </c>
      <c r="L166" s="506">
        <v>60.55</v>
      </c>
      <c r="M166" s="506">
        <v>38.547330000000002</v>
      </c>
    </row>
    <row r="167" spans="1:13">
      <c r="A167" s="254">
        <v>157</v>
      </c>
      <c r="B167" s="509" t="s">
        <v>99</v>
      </c>
      <c r="C167" s="506">
        <v>135.1</v>
      </c>
      <c r="D167" s="507">
        <v>136.43333333333331</v>
      </c>
      <c r="E167" s="507">
        <v>131.06666666666661</v>
      </c>
      <c r="F167" s="507">
        <v>127.0333333333333</v>
      </c>
      <c r="G167" s="507">
        <v>121.6666666666666</v>
      </c>
      <c r="H167" s="507">
        <v>140.46666666666661</v>
      </c>
      <c r="I167" s="507">
        <v>145.83333333333334</v>
      </c>
      <c r="J167" s="507">
        <v>149.86666666666662</v>
      </c>
      <c r="K167" s="506">
        <v>141.80000000000001</v>
      </c>
      <c r="L167" s="506">
        <v>132.4</v>
      </c>
      <c r="M167" s="506">
        <v>179.63293999999999</v>
      </c>
    </row>
    <row r="168" spans="1:13">
      <c r="A168" s="254">
        <v>158</v>
      </c>
      <c r="B168" s="509" t="s">
        <v>360</v>
      </c>
      <c r="C168" s="506">
        <v>262.39999999999998</v>
      </c>
      <c r="D168" s="507">
        <v>260.40000000000003</v>
      </c>
      <c r="E168" s="507">
        <v>238.50000000000006</v>
      </c>
      <c r="F168" s="507">
        <v>214.60000000000002</v>
      </c>
      <c r="G168" s="507">
        <v>192.70000000000005</v>
      </c>
      <c r="H168" s="507">
        <v>284.30000000000007</v>
      </c>
      <c r="I168" s="507">
        <v>306.20000000000005</v>
      </c>
      <c r="J168" s="507">
        <v>330.10000000000008</v>
      </c>
      <c r="K168" s="506">
        <v>282.3</v>
      </c>
      <c r="L168" s="506">
        <v>236.5</v>
      </c>
      <c r="M168" s="506">
        <v>1.5360499999999999</v>
      </c>
    </row>
    <row r="169" spans="1:13">
      <c r="A169" s="254">
        <v>159</v>
      </c>
      <c r="B169" s="509" t="s">
        <v>361</v>
      </c>
      <c r="C169" s="506">
        <v>228.5</v>
      </c>
      <c r="D169" s="507">
        <v>232.85</v>
      </c>
      <c r="E169" s="507">
        <v>217.7</v>
      </c>
      <c r="F169" s="507">
        <v>206.9</v>
      </c>
      <c r="G169" s="507">
        <v>191.75</v>
      </c>
      <c r="H169" s="507">
        <v>243.64999999999998</v>
      </c>
      <c r="I169" s="507">
        <v>258.8</v>
      </c>
      <c r="J169" s="507">
        <v>269.59999999999997</v>
      </c>
      <c r="K169" s="506">
        <v>248</v>
      </c>
      <c r="L169" s="506">
        <v>222.05</v>
      </c>
      <c r="M169" s="506">
        <v>4.8421599999999998</v>
      </c>
    </row>
    <row r="170" spans="1:13">
      <c r="A170" s="254">
        <v>160</v>
      </c>
      <c r="B170" s="509" t="s">
        <v>744</v>
      </c>
      <c r="C170" s="506">
        <v>4187.8999999999996</v>
      </c>
      <c r="D170" s="507">
        <v>4228.916666666667</v>
      </c>
      <c r="E170" s="507">
        <v>4077.8333333333339</v>
      </c>
      <c r="F170" s="507">
        <v>3967.7666666666673</v>
      </c>
      <c r="G170" s="507">
        <v>3816.6833333333343</v>
      </c>
      <c r="H170" s="507">
        <v>4338.9833333333336</v>
      </c>
      <c r="I170" s="507">
        <v>4490.0666666666675</v>
      </c>
      <c r="J170" s="507">
        <v>4600.1333333333332</v>
      </c>
      <c r="K170" s="506">
        <v>4380</v>
      </c>
      <c r="L170" s="506">
        <v>4118.8500000000004</v>
      </c>
      <c r="M170" s="506">
        <v>0.85184000000000004</v>
      </c>
    </row>
    <row r="171" spans="1:13">
      <c r="A171" s="254">
        <v>161</v>
      </c>
      <c r="B171" s="509" t="s">
        <v>102</v>
      </c>
      <c r="C171" s="506">
        <v>25.35</v>
      </c>
      <c r="D171" s="507">
        <v>25.633333333333336</v>
      </c>
      <c r="E171" s="507">
        <v>24.466666666666672</v>
      </c>
      <c r="F171" s="507">
        <v>23.583333333333336</v>
      </c>
      <c r="G171" s="507">
        <v>22.416666666666671</v>
      </c>
      <c r="H171" s="507">
        <v>26.516666666666673</v>
      </c>
      <c r="I171" s="507">
        <v>27.683333333333337</v>
      </c>
      <c r="J171" s="507">
        <v>28.566666666666674</v>
      </c>
      <c r="K171" s="506">
        <v>26.8</v>
      </c>
      <c r="L171" s="506">
        <v>24.75</v>
      </c>
      <c r="M171" s="506">
        <v>243.58167</v>
      </c>
    </row>
    <row r="172" spans="1:13">
      <c r="A172" s="254">
        <v>162</v>
      </c>
      <c r="B172" s="509" t="s">
        <v>362</v>
      </c>
      <c r="C172" s="506">
        <v>2359.65</v>
      </c>
      <c r="D172" s="507">
        <v>2344.2166666666667</v>
      </c>
      <c r="E172" s="507">
        <v>2308.4333333333334</v>
      </c>
      <c r="F172" s="507">
        <v>2257.2166666666667</v>
      </c>
      <c r="G172" s="507">
        <v>2221.4333333333334</v>
      </c>
      <c r="H172" s="507">
        <v>2395.4333333333334</v>
      </c>
      <c r="I172" s="507">
        <v>2431.2166666666672</v>
      </c>
      <c r="J172" s="507">
        <v>2482.4333333333334</v>
      </c>
      <c r="K172" s="506">
        <v>2380</v>
      </c>
      <c r="L172" s="506">
        <v>2293</v>
      </c>
      <c r="M172" s="506">
        <v>0.14460000000000001</v>
      </c>
    </row>
    <row r="173" spans="1:13">
      <c r="A173" s="254">
        <v>163</v>
      </c>
      <c r="B173" s="509" t="s">
        <v>745</v>
      </c>
      <c r="C173" s="506">
        <v>189.9</v>
      </c>
      <c r="D173" s="507">
        <v>193.29999999999998</v>
      </c>
      <c r="E173" s="507">
        <v>185.59999999999997</v>
      </c>
      <c r="F173" s="507">
        <v>181.29999999999998</v>
      </c>
      <c r="G173" s="507">
        <v>173.59999999999997</v>
      </c>
      <c r="H173" s="507">
        <v>197.59999999999997</v>
      </c>
      <c r="I173" s="507">
        <v>205.29999999999995</v>
      </c>
      <c r="J173" s="507">
        <v>209.59999999999997</v>
      </c>
      <c r="K173" s="506">
        <v>201</v>
      </c>
      <c r="L173" s="506">
        <v>189</v>
      </c>
      <c r="M173" s="506">
        <v>1.59484</v>
      </c>
    </row>
    <row r="174" spans="1:13">
      <c r="A174" s="254">
        <v>164</v>
      </c>
      <c r="B174" s="509" t="s">
        <v>363</v>
      </c>
      <c r="C174" s="506">
        <v>2361.6</v>
      </c>
      <c r="D174" s="507">
        <v>2367.5666666666671</v>
      </c>
      <c r="E174" s="507">
        <v>2277.1333333333341</v>
      </c>
      <c r="F174" s="507">
        <v>2192.666666666667</v>
      </c>
      <c r="G174" s="507">
        <v>2102.233333333334</v>
      </c>
      <c r="H174" s="507">
        <v>2452.0333333333342</v>
      </c>
      <c r="I174" s="507">
        <v>2542.4666666666676</v>
      </c>
      <c r="J174" s="507">
        <v>2626.9333333333343</v>
      </c>
      <c r="K174" s="506">
        <v>2458</v>
      </c>
      <c r="L174" s="506">
        <v>2283.1</v>
      </c>
      <c r="M174" s="506">
        <v>0.23189000000000001</v>
      </c>
    </row>
    <row r="175" spans="1:13">
      <c r="A175" s="254">
        <v>165</v>
      </c>
      <c r="B175" s="509" t="s">
        <v>241</v>
      </c>
      <c r="C175" s="506">
        <v>225.85</v>
      </c>
      <c r="D175" s="507">
        <v>227.78333333333333</v>
      </c>
      <c r="E175" s="507">
        <v>217.56666666666666</v>
      </c>
      <c r="F175" s="507">
        <v>209.28333333333333</v>
      </c>
      <c r="G175" s="507">
        <v>199.06666666666666</v>
      </c>
      <c r="H175" s="507">
        <v>236.06666666666666</v>
      </c>
      <c r="I175" s="507">
        <v>246.2833333333333</v>
      </c>
      <c r="J175" s="507">
        <v>254.56666666666666</v>
      </c>
      <c r="K175" s="506">
        <v>238</v>
      </c>
      <c r="L175" s="506">
        <v>219.5</v>
      </c>
      <c r="M175" s="506">
        <v>20.790939999999999</v>
      </c>
    </row>
    <row r="176" spans="1:13">
      <c r="A176" s="254">
        <v>166</v>
      </c>
      <c r="B176" s="509" t="s">
        <v>364</v>
      </c>
      <c r="C176" s="506">
        <v>5607.15</v>
      </c>
      <c r="D176" s="507">
        <v>5612.3666666666659</v>
      </c>
      <c r="E176" s="507">
        <v>5576.7833333333319</v>
      </c>
      <c r="F176" s="507">
        <v>5546.4166666666661</v>
      </c>
      <c r="G176" s="507">
        <v>5510.8333333333321</v>
      </c>
      <c r="H176" s="507">
        <v>5642.7333333333318</v>
      </c>
      <c r="I176" s="507">
        <v>5678.3166666666657</v>
      </c>
      <c r="J176" s="507">
        <v>5708.6833333333316</v>
      </c>
      <c r="K176" s="506">
        <v>5647.95</v>
      </c>
      <c r="L176" s="506">
        <v>5582</v>
      </c>
      <c r="M176" s="506">
        <v>6.898E-2</v>
      </c>
    </row>
    <row r="177" spans="1:13">
      <c r="A177" s="254">
        <v>167</v>
      </c>
      <c r="B177" s="509" t="s">
        <v>365</v>
      </c>
      <c r="C177" s="506">
        <v>1402.75</v>
      </c>
      <c r="D177" s="507">
        <v>1409.2333333333333</v>
      </c>
      <c r="E177" s="507">
        <v>1383.5166666666667</v>
      </c>
      <c r="F177" s="507">
        <v>1364.2833333333333</v>
      </c>
      <c r="G177" s="507">
        <v>1338.5666666666666</v>
      </c>
      <c r="H177" s="507">
        <v>1428.4666666666667</v>
      </c>
      <c r="I177" s="507">
        <v>1454.1833333333334</v>
      </c>
      <c r="J177" s="507">
        <v>1473.4166666666667</v>
      </c>
      <c r="K177" s="506">
        <v>1434.95</v>
      </c>
      <c r="L177" s="506">
        <v>1390</v>
      </c>
      <c r="M177" s="506">
        <v>0.24156</v>
      </c>
    </row>
    <row r="178" spans="1:13">
      <c r="A178" s="254">
        <v>168</v>
      </c>
      <c r="B178" s="509" t="s">
        <v>100</v>
      </c>
      <c r="C178" s="506">
        <v>455.8</v>
      </c>
      <c r="D178" s="507">
        <v>455.31666666666661</v>
      </c>
      <c r="E178" s="507">
        <v>447.13333333333321</v>
      </c>
      <c r="F178" s="507">
        <v>438.46666666666658</v>
      </c>
      <c r="G178" s="507">
        <v>430.28333333333319</v>
      </c>
      <c r="H178" s="507">
        <v>463.98333333333323</v>
      </c>
      <c r="I178" s="507">
        <v>472.16666666666663</v>
      </c>
      <c r="J178" s="507">
        <v>480.83333333333326</v>
      </c>
      <c r="K178" s="506">
        <v>463.5</v>
      </c>
      <c r="L178" s="506">
        <v>446.65</v>
      </c>
      <c r="M178" s="506">
        <v>25.391249999999999</v>
      </c>
    </row>
    <row r="179" spans="1:13">
      <c r="A179" s="254">
        <v>169</v>
      </c>
      <c r="B179" s="509" t="s">
        <v>366</v>
      </c>
      <c r="C179" s="506">
        <v>882.85</v>
      </c>
      <c r="D179" s="507">
        <v>882.85</v>
      </c>
      <c r="E179" s="507">
        <v>874</v>
      </c>
      <c r="F179" s="507">
        <v>865.15</v>
      </c>
      <c r="G179" s="507">
        <v>856.3</v>
      </c>
      <c r="H179" s="507">
        <v>891.7</v>
      </c>
      <c r="I179" s="507">
        <v>900.55000000000018</v>
      </c>
      <c r="J179" s="507">
        <v>909.40000000000009</v>
      </c>
      <c r="K179" s="506">
        <v>891.7</v>
      </c>
      <c r="L179" s="506">
        <v>874</v>
      </c>
      <c r="M179" s="506">
        <v>0.53908999999999996</v>
      </c>
    </row>
    <row r="180" spans="1:13">
      <c r="A180" s="254">
        <v>170</v>
      </c>
      <c r="B180" s="509" t="s">
        <v>242</v>
      </c>
      <c r="C180" s="506">
        <v>486.3</v>
      </c>
      <c r="D180" s="507">
        <v>486.51666666666665</v>
      </c>
      <c r="E180" s="507">
        <v>480.0333333333333</v>
      </c>
      <c r="F180" s="507">
        <v>473.76666666666665</v>
      </c>
      <c r="G180" s="507">
        <v>467.2833333333333</v>
      </c>
      <c r="H180" s="507">
        <v>492.7833333333333</v>
      </c>
      <c r="I180" s="507">
        <v>499.26666666666665</v>
      </c>
      <c r="J180" s="507">
        <v>505.5333333333333</v>
      </c>
      <c r="K180" s="506">
        <v>493</v>
      </c>
      <c r="L180" s="506">
        <v>480.25</v>
      </c>
      <c r="M180" s="506">
        <v>1.22678</v>
      </c>
    </row>
    <row r="181" spans="1:13">
      <c r="A181" s="254">
        <v>171</v>
      </c>
      <c r="B181" s="509" t="s">
        <v>103</v>
      </c>
      <c r="C181" s="506">
        <v>660.45</v>
      </c>
      <c r="D181" s="507">
        <v>659.5333333333333</v>
      </c>
      <c r="E181" s="507">
        <v>655.06666666666661</v>
      </c>
      <c r="F181" s="507">
        <v>649.68333333333328</v>
      </c>
      <c r="G181" s="507">
        <v>645.21666666666658</v>
      </c>
      <c r="H181" s="507">
        <v>664.91666666666663</v>
      </c>
      <c r="I181" s="507">
        <v>669.38333333333333</v>
      </c>
      <c r="J181" s="507">
        <v>674.76666666666665</v>
      </c>
      <c r="K181" s="506">
        <v>664</v>
      </c>
      <c r="L181" s="506">
        <v>654.15</v>
      </c>
      <c r="M181" s="506">
        <v>22.453970000000002</v>
      </c>
    </row>
    <row r="182" spans="1:13">
      <c r="A182" s="254">
        <v>172</v>
      </c>
      <c r="B182" s="509" t="s">
        <v>243</v>
      </c>
      <c r="C182" s="506">
        <v>508.15</v>
      </c>
      <c r="D182" s="507">
        <v>507.56666666666661</v>
      </c>
      <c r="E182" s="507">
        <v>498.58333333333326</v>
      </c>
      <c r="F182" s="507">
        <v>489.01666666666665</v>
      </c>
      <c r="G182" s="507">
        <v>480.0333333333333</v>
      </c>
      <c r="H182" s="507">
        <v>517.13333333333321</v>
      </c>
      <c r="I182" s="507">
        <v>526.11666666666656</v>
      </c>
      <c r="J182" s="507">
        <v>535.68333333333317</v>
      </c>
      <c r="K182" s="506">
        <v>516.54999999999995</v>
      </c>
      <c r="L182" s="506">
        <v>498</v>
      </c>
      <c r="M182" s="506">
        <v>3.18377</v>
      </c>
    </row>
    <row r="183" spans="1:13">
      <c r="A183" s="254">
        <v>173</v>
      </c>
      <c r="B183" s="509" t="s">
        <v>244</v>
      </c>
      <c r="C183" s="506">
        <v>1346.05</v>
      </c>
      <c r="D183" s="507">
        <v>1365.1333333333334</v>
      </c>
      <c r="E183" s="507">
        <v>1312.2666666666669</v>
      </c>
      <c r="F183" s="507">
        <v>1278.4833333333333</v>
      </c>
      <c r="G183" s="507">
        <v>1225.6166666666668</v>
      </c>
      <c r="H183" s="507">
        <v>1398.916666666667</v>
      </c>
      <c r="I183" s="507">
        <v>1451.7833333333333</v>
      </c>
      <c r="J183" s="507">
        <v>1485.5666666666671</v>
      </c>
      <c r="K183" s="506">
        <v>1418</v>
      </c>
      <c r="L183" s="506">
        <v>1331.35</v>
      </c>
      <c r="M183" s="506">
        <v>9.1150599999999997</v>
      </c>
    </row>
    <row r="184" spans="1:13">
      <c r="A184" s="254">
        <v>174</v>
      </c>
      <c r="B184" s="509" t="s">
        <v>367</v>
      </c>
      <c r="C184" s="506">
        <v>305.8</v>
      </c>
      <c r="D184" s="507">
        <v>311.83333333333331</v>
      </c>
      <c r="E184" s="507">
        <v>296.96666666666664</v>
      </c>
      <c r="F184" s="507">
        <v>288.13333333333333</v>
      </c>
      <c r="G184" s="507">
        <v>273.26666666666665</v>
      </c>
      <c r="H184" s="507">
        <v>320.66666666666663</v>
      </c>
      <c r="I184" s="507">
        <v>335.5333333333333</v>
      </c>
      <c r="J184" s="507">
        <v>344.36666666666662</v>
      </c>
      <c r="K184" s="506">
        <v>326.7</v>
      </c>
      <c r="L184" s="506">
        <v>303</v>
      </c>
      <c r="M184" s="506">
        <v>39.016280000000002</v>
      </c>
    </row>
    <row r="185" spans="1:13">
      <c r="A185" s="254">
        <v>175</v>
      </c>
      <c r="B185" s="509" t="s">
        <v>245</v>
      </c>
      <c r="C185" s="506">
        <v>518.9</v>
      </c>
      <c r="D185" s="507">
        <v>511.16666666666669</v>
      </c>
      <c r="E185" s="507">
        <v>498.33333333333337</v>
      </c>
      <c r="F185" s="507">
        <v>477.76666666666671</v>
      </c>
      <c r="G185" s="507">
        <v>464.93333333333339</v>
      </c>
      <c r="H185" s="507">
        <v>531.73333333333335</v>
      </c>
      <c r="I185" s="507">
        <v>544.56666666666672</v>
      </c>
      <c r="J185" s="507">
        <v>565.13333333333333</v>
      </c>
      <c r="K185" s="506">
        <v>524</v>
      </c>
      <c r="L185" s="506">
        <v>490.6</v>
      </c>
      <c r="M185" s="506">
        <v>24.735749999999999</v>
      </c>
    </row>
    <row r="186" spans="1:13">
      <c r="A186" s="254">
        <v>176</v>
      </c>
      <c r="B186" s="509" t="s">
        <v>104</v>
      </c>
      <c r="C186" s="506">
        <v>1387.8</v>
      </c>
      <c r="D186" s="507">
        <v>1386.5666666666666</v>
      </c>
      <c r="E186" s="507">
        <v>1373.2333333333331</v>
      </c>
      <c r="F186" s="507">
        <v>1358.6666666666665</v>
      </c>
      <c r="G186" s="507">
        <v>1345.333333333333</v>
      </c>
      <c r="H186" s="507">
        <v>1401.1333333333332</v>
      </c>
      <c r="I186" s="507">
        <v>1414.4666666666667</v>
      </c>
      <c r="J186" s="507">
        <v>1429.0333333333333</v>
      </c>
      <c r="K186" s="506">
        <v>1399.9</v>
      </c>
      <c r="L186" s="506">
        <v>1372</v>
      </c>
      <c r="M186" s="506">
        <v>17.90541</v>
      </c>
    </row>
    <row r="187" spans="1:13">
      <c r="A187" s="254">
        <v>177</v>
      </c>
      <c r="B187" s="509" t="s">
        <v>368</v>
      </c>
      <c r="C187" s="506">
        <v>314.85000000000002</v>
      </c>
      <c r="D187" s="507">
        <v>317.2166666666667</v>
      </c>
      <c r="E187" s="507">
        <v>307.63333333333338</v>
      </c>
      <c r="F187" s="507">
        <v>300.41666666666669</v>
      </c>
      <c r="G187" s="507">
        <v>290.83333333333337</v>
      </c>
      <c r="H187" s="507">
        <v>324.43333333333339</v>
      </c>
      <c r="I187" s="507">
        <v>334.01666666666665</v>
      </c>
      <c r="J187" s="507">
        <v>341.23333333333341</v>
      </c>
      <c r="K187" s="506">
        <v>326.8</v>
      </c>
      <c r="L187" s="506">
        <v>310</v>
      </c>
      <c r="M187" s="506">
        <v>1.8171299999999999</v>
      </c>
    </row>
    <row r="188" spans="1:13">
      <c r="A188" s="254">
        <v>178</v>
      </c>
      <c r="B188" s="509" t="s">
        <v>369</v>
      </c>
      <c r="C188" s="506">
        <v>126.65</v>
      </c>
      <c r="D188" s="507">
        <v>127.03333333333335</v>
      </c>
      <c r="E188" s="507">
        <v>122.3666666666667</v>
      </c>
      <c r="F188" s="507">
        <v>118.08333333333336</v>
      </c>
      <c r="G188" s="507">
        <v>113.41666666666671</v>
      </c>
      <c r="H188" s="507">
        <v>131.31666666666669</v>
      </c>
      <c r="I188" s="507">
        <v>135.98333333333335</v>
      </c>
      <c r="J188" s="507">
        <v>140.26666666666668</v>
      </c>
      <c r="K188" s="506">
        <v>131.69999999999999</v>
      </c>
      <c r="L188" s="506">
        <v>122.75</v>
      </c>
      <c r="M188" s="506">
        <v>19.506029999999999</v>
      </c>
    </row>
    <row r="189" spans="1:13">
      <c r="A189" s="254">
        <v>179</v>
      </c>
      <c r="B189" s="509" t="s">
        <v>370</v>
      </c>
      <c r="C189" s="506">
        <v>864.6</v>
      </c>
      <c r="D189" s="507">
        <v>879.19999999999993</v>
      </c>
      <c r="E189" s="507">
        <v>836.39999999999986</v>
      </c>
      <c r="F189" s="507">
        <v>808.19999999999993</v>
      </c>
      <c r="G189" s="507">
        <v>765.39999999999986</v>
      </c>
      <c r="H189" s="507">
        <v>907.39999999999986</v>
      </c>
      <c r="I189" s="507">
        <v>950.19999999999982</v>
      </c>
      <c r="J189" s="507">
        <v>978.39999999999986</v>
      </c>
      <c r="K189" s="506">
        <v>922</v>
      </c>
      <c r="L189" s="506">
        <v>851</v>
      </c>
      <c r="M189" s="506">
        <v>0.30696000000000001</v>
      </c>
    </row>
    <row r="190" spans="1:13">
      <c r="A190" s="254">
        <v>180</v>
      </c>
      <c r="B190" s="509" t="s">
        <v>371</v>
      </c>
      <c r="C190" s="506">
        <v>341.9</v>
      </c>
      <c r="D190" s="507">
        <v>342.16666666666669</v>
      </c>
      <c r="E190" s="507">
        <v>335.98333333333335</v>
      </c>
      <c r="F190" s="507">
        <v>330.06666666666666</v>
      </c>
      <c r="G190" s="507">
        <v>323.88333333333333</v>
      </c>
      <c r="H190" s="507">
        <v>348.08333333333337</v>
      </c>
      <c r="I190" s="507">
        <v>354.26666666666665</v>
      </c>
      <c r="J190" s="507">
        <v>360.18333333333339</v>
      </c>
      <c r="K190" s="506">
        <v>348.35</v>
      </c>
      <c r="L190" s="506">
        <v>336.25</v>
      </c>
      <c r="M190" s="506">
        <v>1.59968</v>
      </c>
    </row>
    <row r="191" spans="1:13">
      <c r="A191" s="254">
        <v>181</v>
      </c>
      <c r="B191" s="509" t="s">
        <v>743</v>
      </c>
      <c r="C191" s="506">
        <v>131.80000000000001</v>
      </c>
      <c r="D191" s="507">
        <v>134.04999999999998</v>
      </c>
      <c r="E191" s="507">
        <v>127.84999999999997</v>
      </c>
      <c r="F191" s="507">
        <v>123.89999999999998</v>
      </c>
      <c r="G191" s="507">
        <v>117.69999999999996</v>
      </c>
      <c r="H191" s="507">
        <v>137.99999999999997</v>
      </c>
      <c r="I191" s="507">
        <v>144.19999999999996</v>
      </c>
      <c r="J191" s="507">
        <v>148.14999999999998</v>
      </c>
      <c r="K191" s="506">
        <v>140.25</v>
      </c>
      <c r="L191" s="506">
        <v>130.1</v>
      </c>
      <c r="M191" s="506">
        <v>3.2038899999999999</v>
      </c>
    </row>
    <row r="192" spans="1:13">
      <c r="A192" s="254">
        <v>182</v>
      </c>
      <c r="B192" s="509" t="s">
        <v>773</v>
      </c>
      <c r="C192" s="506">
        <v>581.75</v>
      </c>
      <c r="D192" s="507">
        <v>590.61666666666667</v>
      </c>
      <c r="E192" s="507">
        <v>566.23333333333335</v>
      </c>
      <c r="F192" s="507">
        <v>550.7166666666667</v>
      </c>
      <c r="G192" s="507">
        <v>526.33333333333337</v>
      </c>
      <c r="H192" s="507">
        <v>606.13333333333333</v>
      </c>
      <c r="I192" s="507">
        <v>630.51666666666677</v>
      </c>
      <c r="J192" s="507">
        <v>646.0333333333333</v>
      </c>
      <c r="K192" s="506">
        <v>615</v>
      </c>
      <c r="L192" s="506">
        <v>575.1</v>
      </c>
      <c r="M192" s="506">
        <v>0.36776999999999999</v>
      </c>
    </row>
    <row r="193" spans="1:13">
      <c r="A193" s="254">
        <v>183</v>
      </c>
      <c r="B193" s="509" t="s">
        <v>372</v>
      </c>
      <c r="C193" s="506">
        <v>516.25</v>
      </c>
      <c r="D193" s="507">
        <v>516.56666666666672</v>
      </c>
      <c r="E193" s="507">
        <v>505.18333333333339</v>
      </c>
      <c r="F193" s="507">
        <v>494.11666666666667</v>
      </c>
      <c r="G193" s="507">
        <v>482.73333333333335</v>
      </c>
      <c r="H193" s="507">
        <v>527.63333333333344</v>
      </c>
      <c r="I193" s="507">
        <v>539.01666666666688</v>
      </c>
      <c r="J193" s="507">
        <v>550.08333333333348</v>
      </c>
      <c r="K193" s="506">
        <v>527.95000000000005</v>
      </c>
      <c r="L193" s="506">
        <v>505.5</v>
      </c>
      <c r="M193" s="506">
        <v>12.096880000000001</v>
      </c>
    </row>
    <row r="194" spans="1:13">
      <c r="A194" s="254">
        <v>184</v>
      </c>
      <c r="B194" s="509" t="s">
        <v>373</v>
      </c>
      <c r="C194" s="506">
        <v>55.65</v>
      </c>
      <c r="D194" s="507">
        <v>56.166666666666664</v>
      </c>
      <c r="E194" s="507">
        <v>54.533333333333331</v>
      </c>
      <c r="F194" s="507">
        <v>53.416666666666664</v>
      </c>
      <c r="G194" s="507">
        <v>51.783333333333331</v>
      </c>
      <c r="H194" s="507">
        <v>57.283333333333331</v>
      </c>
      <c r="I194" s="507">
        <v>58.916666666666671</v>
      </c>
      <c r="J194" s="507">
        <v>60.033333333333331</v>
      </c>
      <c r="K194" s="506">
        <v>57.8</v>
      </c>
      <c r="L194" s="506">
        <v>55.05</v>
      </c>
      <c r="M194" s="506">
        <v>12.62308</v>
      </c>
    </row>
    <row r="195" spans="1:13">
      <c r="A195" s="254">
        <v>185</v>
      </c>
      <c r="B195" s="509" t="s">
        <v>374</v>
      </c>
      <c r="C195" s="506">
        <v>302.85000000000002</v>
      </c>
      <c r="D195" s="507">
        <v>303.55</v>
      </c>
      <c r="E195" s="507">
        <v>294.35000000000002</v>
      </c>
      <c r="F195" s="507">
        <v>285.85000000000002</v>
      </c>
      <c r="G195" s="507">
        <v>276.65000000000003</v>
      </c>
      <c r="H195" s="507">
        <v>312.05</v>
      </c>
      <c r="I195" s="507">
        <v>321.24999999999994</v>
      </c>
      <c r="J195" s="507">
        <v>329.75</v>
      </c>
      <c r="K195" s="506">
        <v>312.75</v>
      </c>
      <c r="L195" s="506">
        <v>295.05</v>
      </c>
      <c r="M195" s="506">
        <v>11.0741</v>
      </c>
    </row>
    <row r="196" spans="1:13">
      <c r="A196" s="254">
        <v>186</v>
      </c>
      <c r="B196" s="509" t="s">
        <v>375</v>
      </c>
      <c r="C196" s="506">
        <v>96.85</v>
      </c>
      <c r="D196" s="507">
        <v>98.116666666666674</v>
      </c>
      <c r="E196" s="507">
        <v>93.733333333333348</v>
      </c>
      <c r="F196" s="507">
        <v>90.616666666666674</v>
      </c>
      <c r="G196" s="507">
        <v>86.233333333333348</v>
      </c>
      <c r="H196" s="507">
        <v>101.23333333333335</v>
      </c>
      <c r="I196" s="507">
        <v>105.61666666666667</v>
      </c>
      <c r="J196" s="507">
        <v>108.73333333333335</v>
      </c>
      <c r="K196" s="506">
        <v>102.5</v>
      </c>
      <c r="L196" s="506">
        <v>95</v>
      </c>
      <c r="M196" s="506">
        <v>5.1621699999999997</v>
      </c>
    </row>
    <row r="197" spans="1:13">
      <c r="A197" s="254">
        <v>187</v>
      </c>
      <c r="B197" s="509" t="s">
        <v>376</v>
      </c>
      <c r="C197" s="506">
        <v>84</v>
      </c>
      <c r="D197" s="507">
        <v>85.016666666666666</v>
      </c>
      <c r="E197" s="507">
        <v>81.383333333333326</v>
      </c>
      <c r="F197" s="507">
        <v>78.766666666666666</v>
      </c>
      <c r="G197" s="507">
        <v>75.133333333333326</v>
      </c>
      <c r="H197" s="507">
        <v>87.633333333333326</v>
      </c>
      <c r="I197" s="507">
        <v>91.26666666666668</v>
      </c>
      <c r="J197" s="507">
        <v>93.883333333333326</v>
      </c>
      <c r="K197" s="506">
        <v>88.65</v>
      </c>
      <c r="L197" s="506">
        <v>82.4</v>
      </c>
      <c r="M197" s="506">
        <v>19.15973</v>
      </c>
    </row>
    <row r="198" spans="1:13">
      <c r="A198" s="254">
        <v>188</v>
      </c>
      <c r="B198" s="509" t="s">
        <v>246</v>
      </c>
      <c r="C198" s="506">
        <v>261.05</v>
      </c>
      <c r="D198" s="507">
        <v>263.36666666666667</v>
      </c>
      <c r="E198" s="507">
        <v>254.33333333333337</v>
      </c>
      <c r="F198" s="507">
        <v>247.61666666666667</v>
      </c>
      <c r="G198" s="507">
        <v>238.58333333333337</v>
      </c>
      <c r="H198" s="507">
        <v>270.08333333333337</v>
      </c>
      <c r="I198" s="507">
        <v>279.11666666666667</v>
      </c>
      <c r="J198" s="507">
        <v>285.83333333333337</v>
      </c>
      <c r="K198" s="506">
        <v>272.39999999999998</v>
      </c>
      <c r="L198" s="506">
        <v>256.64999999999998</v>
      </c>
      <c r="M198" s="506">
        <v>9.7490799999999993</v>
      </c>
    </row>
    <row r="199" spans="1:13">
      <c r="A199" s="254">
        <v>189</v>
      </c>
      <c r="B199" s="509" t="s">
        <v>377</v>
      </c>
      <c r="C199" s="506">
        <v>714.8</v>
      </c>
      <c r="D199" s="507">
        <v>720.86666666666667</v>
      </c>
      <c r="E199" s="507">
        <v>696.7833333333333</v>
      </c>
      <c r="F199" s="507">
        <v>678.76666666666665</v>
      </c>
      <c r="G199" s="507">
        <v>654.68333333333328</v>
      </c>
      <c r="H199" s="507">
        <v>738.88333333333333</v>
      </c>
      <c r="I199" s="507">
        <v>762.96666666666658</v>
      </c>
      <c r="J199" s="507">
        <v>780.98333333333335</v>
      </c>
      <c r="K199" s="506">
        <v>744.95</v>
      </c>
      <c r="L199" s="506">
        <v>702.85</v>
      </c>
      <c r="M199" s="506">
        <v>0.37981999999999999</v>
      </c>
    </row>
    <row r="200" spans="1:13">
      <c r="A200" s="254">
        <v>190</v>
      </c>
      <c r="B200" s="509" t="s">
        <v>247</v>
      </c>
      <c r="C200" s="506">
        <v>1564.4</v>
      </c>
      <c r="D200" s="507">
        <v>1554.2333333333333</v>
      </c>
      <c r="E200" s="507">
        <v>1503.8666666666668</v>
      </c>
      <c r="F200" s="507">
        <v>1443.3333333333335</v>
      </c>
      <c r="G200" s="507">
        <v>1392.9666666666669</v>
      </c>
      <c r="H200" s="507">
        <v>1614.7666666666667</v>
      </c>
      <c r="I200" s="507">
        <v>1665.133333333333</v>
      </c>
      <c r="J200" s="507">
        <v>1725.6666666666665</v>
      </c>
      <c r="K200" s="506">
        <v>1604.6</v>
      </c>
      <c r="L200" s="506">
        <v>1493.7</v>
      </c>
      <c r="M200" s="506">
        <v>5.8000699999999998</v>
      </c>
    </row>
    <row r="201" spans="1:13">
      <c r="A201" s="254">
        <v>191</v>
      </c>
      <c r="B201" s="509" t="s">
        <v>107</v>
      </c>
      <c r="C201" s="506">
        <v>947.75</v>
      </c>
      <c r="D201" s="507">
        <v>959.9666666666667</v>
      </c>
      <c r="E201" s="507">
        <v>920.18333333333339</v>
      </c>
      <c r="F201" s="507">
        <v>892.61666666666667</v>
      </c>
      <c r="G201" s="507">
        <v>852.83333333333337</v>
      </c>
      <c r="H201" s="507">
        <v>987.53333333333342</v>
      </c>
      <c r="I201" s="507">
        <v>1027.3166666666666</v>
      </c>
      <c r="J201" s="507">
        <v>1054.8833333333334</v>
      </c>
      <c r="K201" s="506">
        <v>999.75</v>
      </c>
      <c r="L201" s="506">
        <v>932.4</v>
      </c>
      <c r="M201" s="506">
        <v>82.695660000000004</v>
      </c>
    </row>
    <row r="202" spans="1:13">
      <c r="A202" s="254">
        <v>192</v>
      </c>
      <c r="B202" s="509" t="s">
        <v>248</v>
      </c>
      <c r="C202" s="506">
        <v>2845.6</v>
      </c>
      <c r="D202" s="507">
        <v>2876.1</v>
      </c>
      <c r="E202" s="507">
        <v>2807.5</v>
      </c>
      <c r="F202" s="507">
        <v>2769.4</v>
      </c>
      <c r="G202" s="507">
        <v>2700.8</v>
      </c>
      <c r="H202" s="507">
        <v>2914.2</v>
      </c>
      <c r="I202" s="507">
        <v>2982.7999999999993</v>
      </c>
      <c r="J202" s="507">
        <v>3020.8999999999996</v>
      </c>
      <c r="K202" s="506">
        <v>2944.7</v>
      </c>
      <c r="L202" s="506">
        <v>2838</v>
      </c>
      <c r="M202" s="506">
        <v>2.5433699999999999</v>
      </c>
    </row>
    <row r="203" spans="1:13">
      <c r="A203" s="254">
        <v>193</v>
      </c>
      <c r="B203" s="509" t="s">
        <v>109</v>
      </c>
      <c r="C203" s="506">
        <v>1491</v>
      </c>
      <c r="D203" s="507">
        <v>1498.0666666666668</v>
      </c>
      <c r="E203" s="507">
        <v>1474.0833333333337</v>
      </c>
      <c r="F203" s="507">
        <v>1457.166666666667</v>
      </c>
      <c r="G203" s="507">
        <v>1433.1833333333338</v>
      </c>
      <c r="H203" s="507">
        <v>1514.9833333333336</v>
      </c>
      <c r="I203" s="507">
        <v>1538.9666666666667</v>
      </c>
      <c r="J203" s="507">
        <v>1555.8833333333334</v>
      </c>
      <c r="K203" s="506">
        <v>1522.05</v>
      </c>
      <c r="L203" s="506">
        <v>1481.15</v>
      </c>
      <c r="M203" s="506">
        <v>90.327699999999993</v>
      </c>
    </row>
    <row r="204" spans="1:13">
      <c r="A204" s="254">
        <v>194</v>
      </c>
      <c r="B204" s="509" t="s">
        <v>249</v>
      </c>
      <c r="C204" s="506">
        <v>680.85</v>
      </c>
      <c r="D204" s="507">
        <v>685.06666666666661</v>
      </c>
      <c r="E204" s="507">
        <v>670.88333333333321</v>
      </c>
      <c r="F204" s="507">
        <v>660.91666666666663</v>
      </c>
      <c r="G204" s="507">
        <v>646.73333333333323</v>
      </c>
      <c r="H204" s="507">
        <v>695.03333333333319</v>
      </c>
      <c r="I204" s="507">
        <v>709.21666666666658</v>
      </c>
      <c r="J204" s="507">
        <v>719.18333333333317</v>
      </c>
      <c r="K204" s="506">
        <v>699.25</v>
      </c>
      <c r="L204" s="506">
        <v>675.1</v>
      </c>
      <c r="M204" s="506">
        <v>21.244209999999999</v>
      </c>
    </row>
    <row r="205" spans="1:13">
      <c r="A205" s="254">
        <v>195</v>
      </c>
      <c r="B205" s="509" t="s">
        <v>382</v>
      </c>
      <c r="C205" s="506">
        <v>26.45</v>
      </c>
      <c r="D205" s="507">
        <v>26.716666666666669</v>
      </c>
      <c r="E205" s="507">
        <v>25.633333333333336</v>
      </c>
      <c r="F205" s="507">
        <v>24.816666666666666</v>
      </c>
      <c r="G205" s="507">
        <v>23.733333333333334</v>
      </c>
      <c r="H205" s="507">
        <v>27.533333333333339</v>
      </c>
      <c r="I205" s="507">
        <v>28.616666666666667</v>
      </c>
      <c r="J205" s="507">
        <v>29.433333333333341</v>
      </c>
      <c r="K205" s="506">
        <v>27.8</v>
      </c>
      <c r="L205" s="506">
        <v>25.9</v>
      </c>
      <c r="M205" s="506">
        <v>95.441779999999994</v>
      </c>
    </row>
    <row r="206" spans="1:13">
      <c r="A206" s="254">
        <v>196</v>
      </c>
      <c r="B206" s="509" t="s">
        <v>378</v>
      </c>
      <c r="C206" s="506">
        <v>29.75</v>
      </c>
      <c r="D206" s="507">
        <v>30.133333333333336</v>
      </c>
      <c r="E206" s="507">
        <v>29.016666666666673</v>
      </c>
      <c r="F206" s="507">
        <v>28.283333333333335</v>
      </c>
      <c r="G206" s="507">
        <v>27.166666666666671</v>
      </c>
      <c r="H206" s="507">
        <v>30.866666666666674</v>
      </c>
      <c r="I206" s="507">
        <v>31.983333333333341</v>
      </c>
      <c r="J206" s="507">
        <v>32.716666666666676</v>
      </c>
      <c r="K206" s="506">
        <v>31.25</v>
      </c>
      <c r="L206" s="506">
        <v>29.4</v>
      </c>
      <c r="M206" s="506">
        <v>5.1695900000000004</v>
      </c>
    </row>
    <row r="207" spans="1:13">
      <c r="A207" s="254">
        <v>197</v>
      </c>
      <c r="B207" s="509" t="s">
        <v>379</v>
      </c>
      <c r="C207" s="506">
        <v>741</v>
      </c>
      <c r="D207" s="507">
        <v>738.7833333333333</v>
      </c>
      <c r="E207" s="507">
        <v>732.21666666666658</v>
      </c>
      <c r="F207" s="507">
        <v>723.43333333333328</v>
      </c>
      <c r="G207" s="507">
        <v>716.86666666666656</v>
      </c>
      <c r="H207" s="507">
        <v>747.56666666666661</v>
      </c>
      <c r="I207" s="507">
        <v>754.13333333333321</v>
      </c>
      <c r="J207" s="507">
        <v>762.91666666666663</v>
      </c>
      <c r="K207" s="506">
        <v>745.35</v>
      </c>
      <c r="L207" s="506">
        <v>730</v>
      </c>
      <c r="M207" s="506">
        <v>0.29509999999999997</v>
      </c>
    </row>
    <row r="208" spans="1:13">
      <c r="A208" s="254">
        <v>198</v>
      </c>
      <c r="B208" s="509" t="s">
        <v>105</v>
      </c>
      <c r="C208" s="506">
        <v>1024.05</v>
      </c>
      <c r="D208" s="507">
        <v>1036.7</v>
      </c>
      <c r="E208" s="507">
        <v>1002.45</v>
      </c>
      <c r="F208" s="507">
        <v>980.85</v>
      </c>
      <c r="G208" s="507">
        <v>946.6</v>
      </c>
      <c r="H208" s="507">
        <v>1058.3000000000002</v>
      </c>
      <c r="I208" s="507">
        <v>1092.5500000000002</v>
      </c>
      <c r="J208" s="507">
        <v>1114.1500000000001</v>
      </c>
      <c r="K208" s="506">
        <v>1070.95</v>
      </c>
      <c r="L208" s="506">
        <v>1015.1</v>
      </c>
      <c r="M208" s="506">
        <v>23.392119999999998</v>
      </c>
    </row>
    <row r="209" spans="1:13">
      <c r="A209" s="254">
        <v>199</v>
      </c>
      <c r="B209" s="509" t="s">
        <v>380</v>
      </c>
      <c r="C209" s="506">
        <v>217.2</v>
      </c>
      <c r="D209" s="507">
        <v>219.95000000000002</v>
      </c>
      <c r="E209" s="507">
        <v>213.50000000000003</v>
      </c>
      <c r="F209" s="507">
        <v>209.8</v>
      </c>
      <c r="G209" s="507">
        <v>203.35000000000002</v>
      </c>
      <c r="H209" s="507">
        <v>223.65000000000003</v>
      </c>
      <c r="I209" s="507">
        <v>230.10000000000002</v>
      </c>
      <c r="J209" s="507">
        <v>233.80000000000004</v>
      </c>
      <c r="K209" s="506">
        <v>226.4</v>
      </c>
      <c r="L209" s="506">
        <v>216.25</v>
      </c>
      <c r="M209" s="506">
        <v>2.77339</v>
      </c>
    </row>
    <row r="210" spans="1:13">
      <c r="A210" s="254">
        <v>200</v>
      </c>
      <c r="B210" s="509" t="s">
        <v>381</v>
      </c>
      <c r="C210" s="506">
        <v>317.45</v>
      </c>
      <c r="D210" s="507">
        <v>318.33333333333331</v>
      </c>
      <c r="E210" s="507">
        <v>309.41666666666663</v>
      </c>
      <c r="F210" s="507">
        <v>301.38333333333333</v>
      </c>
      <c r="G210" s="507">
        <v>292.46666666666664</v>
      </c>
      <c r="H210" s="507">
        <v>326.36666666666662</v>
      </c>
      <c r="I210" s="507">
        <v>335.28333333333325</v>
      </c>
      <c r="J210" s="507">
        <v>343.31666666666661</v>
      </c>
      <c r="K210" s="506">
        <v>327.25</v>
      </c>
      <c r="L210" s="506">
        <v>310.3</v>
      </c>
      <c r="M210" s="506">
        <v>1.3673500000000001</v>
      </c>
    </row>
    <row r="211" spans="1:13">
      <c r="A211" s="254">
        <v>201</v>
      </c>
      <c r="B211" s="509" t="s">
        <v>110</v>
      </c>
      <c r="C211" s="506">
        <v>3107.2</v>
      </c>
      <c r="D211" s="507">
        <v>3132.4</v>
      </c>
      <c r="E211" s="507">
        <v>3047.1000000000004</v>
      </c>
      <c r="F211" s="507">
        <v>2987.0000000000005</v>
      </c>
      <c r="G211" s="507">
        <v>2901.7000000000007</v>
      </c>
      <c r="H211" s="507">
        <v>3192.5</v>
      </c>
      <c r="I211" s="507">
        <v>3277.8</v>
      </c>
      <c r="J211" s="507">
        <v>3337.8999999999996</v>
      </c>
      <c r="K211" s="506">
        <v>3217.7</v>
      </c>
      <c r="L211" s="506">
        <v>3072.3</v>
      </c>
      <c r="M211" s="506">
        <v>14.720969999999999</v>
      </c>
    </row>
    <row r="212" spans="1:13">
      <c r="A212" s="254">
        <v>202</v>
      </c>
      <c r="B212" s="509" t="s">
        <v>383</v>
      </c>
      <c r="C212" s="506">
        <v>42.5</v>
      </c>
      <c r="D212" s="507">
        <v>42.833333333333336</v>
      </c>
      <c r="E212" s="507">
        <v>41.466666666666669</v>
      </c>
      <c r="F212" s="507">
        <v>40.43333333333333</v>
      </c>
      <c r="G212" s="507">
        <v>39.066666666666663</v>
      </c>
      <c r="H212" s="507">
        <v>43.866666666666674</v>
      </c>
      <c r="I212" s="507">
        <v>45.233333333333334</v>
      </c>
      <c r="J212" s="507">
        <v>46.26666666666668</v>
      </c>
      <c r="K212" s="506">
        <v>44.2</v>
      </c>
      <c r="L212" s="506">
        <v>41.8</v>
      </c>
      <c r="M212" s="506">
        <v>74.676630000000003</v>
      </c>
    </row>
    <row r="213" spans="1:13">
      <c r="A213" s="254">
        <v>203</v>
      </c>
      <c r="B213" s="509" t="s">
        <v>112</v>
      </c>
      <c r="C213" s="506">
        <v>331.8</v>
      </c>
      <c r="D213" s="507">
        <v>333.88333333333333</v>
      </c>
      <c r="E213" s="507">
        <v>327.26666666666665</v>
      </c>
      <c r="F213" s="507">
        <v>322.73333333333335</v>
      </c>
      <c r="G213" s="507">
        <v>316.11666666666667</v>
      </c>
      <c r="H213" s="507">
        <v>338.41666666666663</v>
      </c>
      <c r="I213" s="507">
        <v>345.0333333333333</v>
      </c>
      <c r="J213" s="507">
        <v>349.56666666666661</v>
      </c>
      <c r="K213" s="506">
        <v>340.5</v>
      </c>
      <c r="L213" s="506">
        <v>329.35</v>
      </c>
      <c r="M213" s="506">
        <v>237.44146000000001</v>
      </c>
    </row>
    <row r="214" spans="1:13">
      <c r="A214" s="254">
        <v>204</v>
      </c>
      <c r="B214" s="509" t="s">
        <v>384</v>
      </c>
      <c r="C214" s="506">
        <v>1030.8499999999999</v>
      </c>
      <c r="D214" s="507">
        <v>1037.0833333333333</v>
      </c>
      <c r="E214" s="507">
        <v>1018.7666666666664</v>
      </c>
      <c r="F214" s="507">
        <v>1006.6833333333332</v>
      </c>
      <c r="G214" s="507">
        <v>988.36666666666633</v>
      </c>
      <c r="H214" s="507">
        <v>1049.1666666666665</v>
      </c>
      <c r="I214" s="507">
        <v>1067.4833333333336</v>
      </c>
      <c r="J214" s="507">
        <v>1079.5666666666666</v>
      </c>
      <c r="K214" s="506">
        <v>1055.4000000000001</v>
      </c>
      <c r="L214" s="506">
        <v>1025</v>
      </c>
      <c r="M214" s="506">
        <v>2.3329399999999998</v>
      </c>
    </row>
    <row r="215" spans="1:13">
      <c r="A215" s="254">
        <v>205</v>
      </c>
      <c r="B215" s="509" t="s">
        <v>385</v>
      </c>
      <c r="C215" s="506">
        <v>119.95</v>
      </c>
      <c r="D215" s="507">
        <v>122.31666666666666</v>
      </c>
      <c r="E215" s="507">
        <v>116.63333333333333</v>
      </c>
      <c r="F215" s="507">
        <v>113.31666666666666</v>
      </c>
      <c r="G215" s="507">
        <v>107.63333333333333</v>
      </c>
      <c r="H215" s="507">
        <v>125.63333333333333</v>
      </c>
      <c r="I215" s="507">
        <v>131.31666666666666</v>
      </c>
      <c r="J215" s="507">
        <v>134.63333333333333</v>
      </c>
      <c r="K215" s="506">
        <v>128</v>
      </c>
      <c r="L215" s="506">
        <v>119</v>
      </c>
      <c r="M215" s="506">
        <v>43.922359999999998</v>
      </c>
    </row>
    <row r="216" spans="1:13">
      <c r="A216" s="254">
        <v>206</v>
      </c>
      <c r="B216" s="509" t="s">
        <v>113</v>
      </c>
      <c r="C216" s="506">
        <v>233.65</v>
      </c>
      <c r="D216" s="507">
        <v>235.01666666666665</v>
      </c>
      <c r="E216" s="507">
        <v>230.1333333333333</v>
      </c>
      <c r="F216" s="507">
        <v>226.61666666666665</v>
      </c>
      <c r="G216" s="507">
        <v>221.73333333333329</v>
      </c>
      <c r="H216" s="507">
        <v>238.5333333333333</v>
      </c>
      <c r="I216" s="507">
        <v>243.41666666666663</v>
      </c>
      <c r="J216" s="507">
        <v>246.93333333333331</v>
      </c>
      <c r="K216" s="506">
        <v>239.9</v>
      </c>
      <c r="L216" s="506">
        <v>231.5</v>
      </c>
      <c r="M216" s="506">
        <v>73.975949999999997</v>
      </c>
    </row>
    <row r="217" spans="1:13">
      <c r="A217" s="254">
        <v>207</v>
      </c>
      <c r="B217" s="509" t="s">
        <v>114</v>
      </c>
      <c r="C217" s="506">
        <v>2215.1999999999998</v>
      </c>
      <c r="D217" s="507">
        <v>2223.3666666666668</v>
      </c>
      <c r="E217" s="507">
        <v>2196.8333333333335</v>
      </c>
      <c r="F217" s="507">
        <v>2178.4666666666667</v>
      </c>
      <c r="G217" s="507">
        <v>2151.9333333333334</v>
      </c>
      <c r="H217" s="507">
        <v>2241.7333333333336</v>
      </c>
      <c r="I217" s="507">
        <v>2268.2666666666664</v>
      </c>
      <c r="J217" s="507">
        <v>2286.6333333333337</v>
      </c>
      <c r="K217" s="506">
        <v>2249.9</v>
      </c>
      <c r="L217" s="506">
        <v>2205</v>
      </c>
      <c r="M217" s="506">
        <v>25.97091</v>
      </c>
    </row>
    <row r="218" spans="1:13">
      <c r="A218" s="254">
        <v>208</v>
      </c>
      <c r="B218" s="509" t="s">
        <v>250</v>
      </c>
      <c r="C218" s="506">
        <v>286.35000000000002</v>
      </c>
      <c r="D218" s="507">
        <v>289.31666666666666</v>
      </c>
      <c r="E218" s="507">
        <v>280.13333333333333</v>
      </c>
      <c r="F218" s="507">
        <v>273.91666666666669</v>
      </c>
      <c r="G218" s="507">
        <v>264.73333333333335</v>
      </c>
      <c r="H218" s="507">
        <v>295.5333333333333</v>
      </c>
      <c r="I218" s="507">
        <v>304.71666666666658</v>
      </c>
      <c r="J218" s="507">
        <v>310.93333333333328</v>
      </c>
      <c r="K218" s="506">
        <v>298.5</v>
      </c>
      <c r="L218" s="506">
        <v>283.10000000000002</v>
      </c>
      <c r="M218" s="506">
        <v>9.0947600000000008</v>
      </c>
    </row>
    <row r="219" spans="1:13">
      <c r="A219" s="254">
        <v>209</v>
      </c>
      <c r="B219" s="509" t="s">
        <v>386</v>
      </c>
      <c r="C219" s="506">
        <v>45057.25</v>
      </c>
      <c r="D219" s="507">
        <v>45657.266666666663</v>
      </c>
      <c r="E219" s="507">
        <v>43200.133333333324</v>
      </c>
      <c r="F219" s="507">
        <v>41343.016666666663</v>
      </c>
      <c r="G219" s="507">
        <v>38885.883333333324</v>
      </c>
      <c r="H219" s="507">
        <v>47514.383333333324</v>
      </c>
      <c r="I219" s="507">
        <v>49971.516666666656</v>
      </c>
      <c r="J219" s="507">
        <v>51828.633333333324</v>
      </c>
      <c r="K219" s="506">
        <v>48114.400000000001</v>
      </c>
      <c r="L219" s="506">
        <v>43800.15</v>
      </c>
      <c r="M219" s="506">
        <v>0.20882999999999999</v>
      </c>
    </row>
    <row r="220" spans="1:13">
      <c r="A220" s="254">
        <v>210</v>
      </c>
      <c r="B220" s="509" t="s">
        <v>251</v>
      </c>
      <c r="C220" s="506">
        <v>46.7</v>
      </c>
      <c r="D220" s="507">
        <v>46.85</v>
      </c>
      <c r="E220" s="507">
        <v>45.150000000000006</v>
      </c>
      <c r="F220" s="507">
        <v>43.6</v>
      </c>
      <c r="G220" s="507">
        <v>41.900000000000006</v>
      </c>
      <c r="H220" s="507">
        <v>48.400000000000006</v>
      </c>
      <c r="I220" s="507">
        <v>50.100000000000009</v>
      </c>
      <c r="J220" s="507">
        <v>51.650000000000006</v>
      </c>
      <c r="K220" s="506">
        <v>48.55</v>
      </c>
      <c r="L220" s="506">
        <v>45.3</v>
      </c>
      <c r="M220" s="506">
        <v>37.46237</v>
      </c>
    </row>
    <row r="221" spans="1:13">
      <c r="A221" s="254">
        <v>211</v>
      </c>
      <c r="B221" s="509" t="s">
        <v>108</v>
      </c>
      <c r="C221" s="506">
        <v>2514.6</v>
      </c>
      <c r="D221" s="507">
        <v>2525.6833333333329</v>
      </c>
      <c r="E221" s="507">
        <v>2489.9166666666661</v>
      </c>
      <c r="F221" s="507">
        <v>2465.2333333333331</v>
      </c>
      <c r="G221" s="507">
        <v>2429.4666666666662</v>
      </c>
      <c r="H221" s="507">
        <v>2550.3666666666659</v>
      </c>
      <c r="I221" s="507">
        <v>2586.1333333333332</v>
      </c>
      <c r="J221" s="507">
        <v>2610.8166666666657</v>
      </c>
      <c r="K221" s="506">
        <v>2561.4499999999998</v>
      </c>
      <c r="L221" s="506">
        <v>2501</v>
      </c>
      <c r="M221" s="506">
        <v>34.608910000000002</v>
      </c>
    </row>
    <row r="222" spans="1:13">
      <c r="A222" s="254">
        <v>212</v>
      </c>
      <c r="B222" s="509" t="s">
        <v>836</v>
      </c>
      <c r="C222" s="506">
        <v>278.5</v>
      </c>
      <c r="D222" s="507">
        <v>279.36666666666667</v>
      </c>
      <c r="E222" s="507">
        <v>274.28333333333336</v>
      </c>
      <c r="F222" s="507">
        <v>270.06666666666666</v>
      </c>
      <c r="G222" s="507">
        <v>264.98333333333335</v>
      </c>
      <c r="H222" s="507">
        <v>283.58333333333337</v>
      </c>
      <c r="I222" s="507">
        <v>288.66666666666663</v>
      </c>
      <c r="J222" s="507">
        <v>292.88333333333338</v>
      </c>
      <c r="K222" s="506">
        <v>284.45</v>
      </c>
      <c r="L222" s="506">
        <v>275.14999999999998</v>
      </c>
      <c r="M222" s="506">
        <v>0.54952999999999996</v>
      </c>
    </row>
    <row r="223" spans="1:13">
      <c r="A223" s="254">
        <v>213</v>
      </c>
      <c r="B223" s="509" t="s">
        <v>116</v>
      </c>
      <c r="C223" s="506">
        <v>578.6</v>
      </c>
      <c r="D223" s="507">
        <v>585.16666666666663</v>
      </c>
      <c r="E223" s="507">
        <v>568.93333333333328</v>
      </c>
      <c r="F223" s="507">
        <v>559.26666666666665</v>
      </c>
      <c r="G223" s="507">
        <v>543.0333333333333</v>
      </c>
      <c r="H223" s="507">
        <v>594.83333333333326</v>
      </c>
      <c r="I223" s="507">
        <v>611.06666666666661</v>
      </c>
      <c r="J223" s="507">
        <v>620.73333333333323</v>
      </c>
      <c r="K223" s="506">
        <v>601.4</v>
      </c>
      <c r="L223" s="506">
        <v>575.5</v>
      </c>
      <c r="M223" s="506">
        <v>227.76536999999999</v>
      </c>
    </row>
    <row r="224" spans="1:13">
      <c r="A224" s="254">
        <v>214</v>
      </c>
      <c r="B224" s="509" t="s">
        <v>252</v>
      </c>
      <c r="C224" s="506">
        <v>1438.25</v>
      </c>
      <c r="D224" s="507">
        <v>1454.45</v>
      </c>
      <c r="E224" s="507">
        <v>1418.9</v>
      </c>
      <c r="F224" s="507">
        <v>1399.55</v>
      </c>
      <c r="G224" s="507">
        <v>1364</v>
      </c>
      <c r="H224" s="507">
        <v>1473.8000000000002</v>
      </c>
      <c r="I224" s="507">
        <v>1509.35</v>
      </c>
      <c r="J224" s="507">
        <v>1528.7000000000003</v>
      </c>
      <c r="K224" s="506">
        <v>1490</v>
      </c>
      <c r="L224" s="506">
        <v>1435.1</v>
      </c>
      <c r="M224" s="506">
        <v>4.2436600000000002</v>
      </c>
    </row>
    <row r="225" spans="1:13">
      <c r="A225" s="254">
        <v>215</v>
      </c>
      <c r="B225" s="509" t="s">
        <v>117</v>
      </c>
      <c r="C225" s="506">
        <v>422.05</v>
      </c>
      <c r="D225" s="507">
        <v>425.41666666666669</v>
      </c>
      <c r="E225" s="507">
        <v>416.93333333333339</v>
      </c>
      <c r="F225" s="507">
        <v>411.81666666666672</v>
      </c>
      <c r="G225" s="507">
        <v>403.33333333333343</v>
      </c>
      <c r="H225" s="507">
        <v>430.53333333333336</v>
      </c>
      <c r="I225" s="507">
        <v>439.01666666666659</v>
      </c>
      <c r="J225" s="507">
        <v>444.13333333333333</v>
      </c>
      <c r="K225" s="506">
        <v>433.9</v>
      </c>
      <c r="L225" s="506">
        <v>420.3</v>
      </c>
      <c r="M225" s="506">
        <v>24.642479999999999</v>
      </c>
    </row>
    <row r="226" spans="1:13">
      <c r="A226" s="254">
        <v>216</v>
      </c>
      <c r="B226" s="509" t="s">
        <v>387</v>
      </c>
      <c r="C226" s="506">
        <v>405.45</v>
      </c>
      <c r="D226" s="507">
        <v>406.68333333333334</v>
      </c>
      <c r="E226" s="507">
        <v>401.76666666666665</v>
      </c>
      <c r="F226" s="507">
        <v>398.08333333333331</v>
      </c>
      <c r="G226" s="507">
        <v>393.16666666666663</v>
      </c>
      <c r="H226" s="507">
        <v>410.36666666666667</v>
      </c>
      <c r="I226" s="507">
        <v>415.2833333333333</v>
      </c>
      <c r="J226" s="507">
        <v>418.9666666666667</v>
      </c>
      <c r="K226" s="506">
        <v>411.6</v>
      </c>
      <c r="L226" s="506">
        <v>403</v>
      </c>
      <c r="M226" s="506">
        <v>7.1826299999999996</v>
      </c>
    </row>
    <row r="227" spans="1:13">
      <c r="A227" s="254">
        <v>217</v>
      </c>
      <c r="B227" s="509" t="s">
        <v>388</v>
      </c>
      <c r="C227" s="506">
        <v>2786.9</v>
      </c>
      <c r="D227" s="507">
        <v>2805.5</v>
      </c>
      <c r="E227" s="507">
        <v>2741.4</v>
      </c>
      <c r="F227" s="507">
        <v>2695.9</v>
      </c>
      <c r="G227" s="507">
        <v>2631.8</v>
      </c>
      <c r="H227" s="507">
        <v>2851</v>
      </c>
      <c r="I227" s="507">
        <v>2915.1000000000004</v>
      </c>
      <c r="J227" s="507">
        <v>2960.6</v>
      </c>
      <c r="K227" s="506">
        <v>2869.6</v>
      </c>
      <c r="L227" s="506">
        <v>2760</v>
      </c>
      <c r="M227" s="506">
        <v>2.1531199999999999</v>
      </c>
    </row>
    <row r="228" spans="1:13">
      <c r="A228" s="254">
        <v>218</v>
      </c>
      <c r="B228" s="509" t="s">
        <v>253</v>
      </c>
      <c r="C228" s="506">
        <v>34.9</v>
      </c>
      <c r="D228" s="507">
        <v>35.266666666666666</v>
      </c>
      <c r="E228" s="507">
        <v>33.633333333333333</v>
      </c>
      <c r="F228" s="507">
        <v>32.366666666666667</v>
      </c>
      <c r="G228" s="507">
        <v>30.733333333333334</v>
      </c>
      <c r="H228" s="507">
        <v>36.533333333333331</v>
      </c>
      <c r="I228" s="507">
        <v>38.166666666666657</v>
      </c>
      <c r="J228" s="507">
        <v>39.43333333333333</v>
      </c>
      <c r="K228" s="506">
        <v>36.9</v>
      </c>
      <c r="L228" s="506">
        <v>34</v>
      </c>
      <c r="M228" s="506">
        <v>245.37573</v>
      </c>
    </row>
    <row r="229" spans="1:13">
      <c r="A229" s="254">
        <v>219</v>
      </c>
      <c r="B229" s="509" t="s">
        <v>119</v>
      </c>
      <c r="C229" s="506">
        <v>59.4</v>
      </c>
      <c r="D229" s="507">
        <v>60.066666666666663</v>
      </c>
      <c r="E229" s="507">
        <v>57.783333333333324</v>
      </c>
      <c r="F229" s="507">
        <v>56.166666666666664</v>
      </c>
      <c r="G229" s="507">
        <v>53.883333333333326</v>
      </c>
      <c r="H229" s="507">
        <v>61.683333333333323</v>
      </c>
      <c r="I229" s="507">
        <v>63.966666666666654</v>
      </c>
      <c r="J229" s="507">
        <v>65.583333333333314</v>
      </c>
      <c r="K229" s="506">
        <v>62.35</v>
      </c>
      <c r="L229" s="506">
        <v>58.45</v>
      </c>
      <c r="M229" s="506">
        <v>432.75173000000001</v>
      </c>
    </row>
    <row r="230" spans="1:13">
      <c r="A230" s="254">
        <v>220</v>
      </c>
      <c r="B230" s="509" t="s">
        <v>389</v>
      </c>
      <c r="C230" s="506">
        <v>51.3</v>
      </c>
      <c r="D230" s="507">
        <v>51.849999999999994</v>
      </c>
      <c r="E230" s="507">
        <v>49.54999999999999</v>
      </c>
      <c r="F230" s="507">
        <v>47.8</v>
      </c>
      <c r="G230" s="507">
        <v>45.499999999999993</v>
      </c>
      <c r="H230" s="507">
        <v>53.599999999999987</v>
      </c>
      <c r="I230" s="507">
        <v>55.9</v>
      </c>
      <c r="J230" s="507">
        <v>57.649999999999984</v>
      </c>
      <c r="K230" s="506">
        <v>54.15</v>
      </c>
      <c r="L230" s="506">
        <v>50.1</v>
      </c>
      <c r="M230" s="506">
        <v>66.245639999999995</v>
      </c>
    </row>
    <row r="231" spans="1:13">
      <c r="A231" s="254">
        <v>221</v>
      </c>
      <c r="B231" s="509" t="s">
        <v>390</v>
      </c>
      <c r="C231" s="506">
        <v>1103.1500000000001</v>
      </c>
      <c r="D231" s="507">
        <v>1105.7333333333333</v>
      </c>
      <c r="E231" s="507">
        <v>1081.4166666666667</v>
      </c>
      <c r="F231" s="507">
        <v>1059.6833333333334</v>
      </c>
      <c r="G231" s="507">
        <v>1035.3666666666668</v>
      </c>
      <c r="H231" s="507">
        <v>1127.4666666666667</v>
      </c>
      <c r="I231" s="507">
        <v>1151.7833333333333</v>
      </c>
      <c r="J231" s="507">
        <v>1173.5166666666667</v>
      </c>
      <c r="K231" s="506">
        <v>1130.05</v>
      </c>
      <c r="L231" s="506">
        <v>1084</v>
      </c>
      <c r="M231" s="506">
        <v>0.30934</v>
      </c>
    </row>
    <row r="232" spans="1:13">
      <c r="A232" s="254">
        <v>222</v>
      </c>
      <c r="B232" s="509" t="s">
        <v>391</v>
      </c>
      <c r="C232" s="506">
        <v>313.64999999999998</v>
      </c>
      <c r="D232" s="507">
        <v>323.05</v>
      </c>
      <c r="E232" s="507">
        <v>304.25</v>
      </c>
      <c r="F232" s="507">
        <v>294.84999999999997</v>
      </c>
      <c r="G232" s="507">
        <v>276.04999999999995</v>
      </c>
      <c r="H232" s="507">
        <v>332.45000000000005</v>
      </c>
      <c r="I232" s="507">
        <v>351.25000000000011</v>
      </c>
      <c r="J232" s="507">
        <v>360.65000000000009</v>
      </c>
      <c r="K232" s="506">
        <v>341.85</v>
      </c>
      <c r="L232" s="506">
        <v>313.64999999999998</v>
      </c>
      <c r="M232" s="506">
        <v>3.4900099999999998</v>
      </c>
    </row>
    <row r="233" spans="1:13">
      <c r="A233" s="254">
        <v>223</v>
      </c>
      <c r="B233" s="509" t="s">
        <v>746</v>
      </c>
      <c r="C233" s="506">
        <v>1182.05</v>
      </c>
      <c r="D233" s="507">
        <v>1179.5666666666668</v>
      </c>
      <c r="E233" s="507">
        <v>1161.1333333333337</v>
      </c>
      <c r="F233" s="507">
        <v>1140.2166666666669</v>
      </c>
      <c r="G233" s="507">
        <v>1121.7833333333338</v>
      </c>
      <c r="H233" s="507">
        <v>1200.4833333333336</v>
      </c>
      <c r="I233" s="507">
        <v>1218.9166666666665</v>
      </c>
      <c r="J233" s="507">
        <v>1239.8333333333335</v>
      </c>
      <c r="K233" s="506">
        <v>1198</v>
      </c>
      <c r="L233" s="506">
        <v>1158.6500000000001</v>
      </c>
      <c r="M233" s="506">
        <v>9.8610000000000003E-2</v>
      </c>
    </row>
    <row r="234" spans="1:13">
      <c r="A234" s="254">
        <v>224</v>
      </c>
      <c r="B234" s="509" t="s">
        <v>750</v>
      </c>
      <c r="C234" s="506">
        <v>578.04999999999995</v>
      </c>
      <c r="D234" s="507">
        <v>581.81666666666672</v>
      </c>
      <c r="E234" s="507">
        <v>560.43333333333339</v>
      </c>
      <c r="F234" s="507">
        <v>542.81666666666672</v>
      </c>
      <c r="G234" s="507">
        <v>521.43333333333339</v>
      </c>
      <c r="H234" s="507">
        <v>599.43333333333339</v>
      </c>
      <c r="I234" s="507">
        <v>620.81666666666683</v>
      </c>
      <c r="J234" s="507">
        <v>638.43333333333339</v>
      </c>
      <c r="K234" s="506">
        <v>603.20000000000005</v>
      </c>
      <c r="L234" s="506">
        <v>564.20000000000005</v>
      </c>
      <c r="M234" s="506">
        <v>6.3528599999999997</v>
      </c>
    </row>
    <row r="235" spans="1:13">
      <c r="A235" s="254">
        <v>225</v>
      </c>
      <c r="B235" s="509" t="s">
        <v>392</v>
      </c>
      <c r="C235" s="506">
        <v>111.2</v>
      </c>
      <c r="D235" s="507">
        <v>111.71666666666665</v>
      </c>
      <c r="E235" s="507">
        <v>106.73333333333331</v>
      </c>
      <c r="F235" s="507">
        <v>102.26666666666665</v>
      </c>
      <c r="G235" s="507">
        <v>97.283333333333303</v>
      </c>
      <c r="H235" s="507">
        <v>116.18333333333331</v>
      </c>
      <c r="I235" s="507">
        <v>121.16666666666666</v>
      </c>
      <c r="J235" s="507">
        <v>125.63333333333331</v>
      </c>
      <c r="K235" s="506">
        <v>116.7</v>
      </c>
      <c r="L235" s="506">
        <v>107.25</v>
      </c>
      <c r="M235" s="506">
        <v>24.48235</v>
      </c>
    </row>
    <row r="236" spans="1:13">
      <c r="A236" s="254">
        <v>226</v>
      </c>
      <c r="B236" s="509" t="s">
        <v>393</v>
      </c>
      <c r="C236" s="506">
        <v>82.7</v>
      </c>
      <c r="D236" s="507">
        <v>83.483333333333334</v>
      </c>
      <c r="E236" s="507">
        <v>81.266666666666666</v>
      </c>
      <c r="F236" s="507">
        <v>79.833333333333329</v>
      </c>
      <c r="G236" s="507">
        <v>77.61666666666666</v>
      </c>
      <c r="H236" s="507">
        <v>84.916666666666671</v>
      </c>
      <c r="I236" s="507">
        <v>87.13333333333334</v>
      </c>
      <c r="J236" s="507">
        <v>88.566666666666677</v>
      </c>
      <c r="K236" s="506">
        <v>85.7</v>
      </c>
      <c r="L236" s="506">
        <v>82.05</v>
      </c>
      <c r="M236" s="506">
        <v>21.118390000000002</v>
      </c>
    </row>
    <row r="237" spans="1:13">
      <c r="A237" s="254">
        <v>227</v>
      </c>
      <c r="B237" s="509" t="s">
        <v>126</v>
      </c>
      <c r="C237" s="506">
        <v>217.65</v>
      </c>
      <c r="D237" s="507">
        <v>216.21666666666667</v>
      </c>
      <c r="E237" s="507">
        <v>213.33333333333334</v>
      </c>
      <c r="F237" s="507">
        <v>209.01666666666668</v>
      </c>
      <c r="G237" s="507">
        <v>206.13333333333335</v>
      </c>
      <c r="H237" s="507">
        <v>220.53333333333333</v>
      </c>
      <c r="I237" s="507">
        <v>223.41666666666666</v>
      </c>
      <c r="J237" s="507">
        <v>227.73333333333332</v>
      </c>
      <c r="K237" s="506">
        <v>219.1</v>
      </c>
      <c r="L237" s="506">
        <v>211.9</v>
      </c>
      <c r="M237" s="506">
        <v>919.93104000000005</v>
      </c>
    </row>
    <row r="238" spans="1:13">
      <c r="A238" s="254">
        <v>228</v>
      </c>
      <c r="B238" s="509" t="s">
        <v>395</v>
      </c>
      <c r="C238" s="506">
        <v>119.95</v>
      </c>
      <c r="D238" s="507">
        <v>121.71666666666665</v>
      </c>
      <c r="E238" s="507">
        <v>117.23333333333331</v>
      </c>
      <c r="F238" s="507">
        <v>114.51666666666665</v>
      </c>
      <c r="G238" s="507">
        <v>110.0333333333333</v>
      </c>
      <c r="H238" s="507">
        <v>124.43333333333331</v>
      </c>
      <c r="I238" s="507">
        <v>128.91666666666666</v>
      </c>
      <c r="J238" s="507">
        <v>131.63333333333333</v>
      </c>
      <c r="K238" s="506">
        <v>126.2</v>
      </c>
      <c r="L238" s="506">
        <v>119</v>
      </c>
      <c r="M238" s="506">
        <v>6.1728500000000004</v>
      </c>
    </row>
    <row r="239" spans="1:13">
      <c r="A239" s="254">
        <v>229</v>
      </c>
      <c r="B239" s="509" t="s">
        <v>396</v>
      </c>
      <c r="C239" s="506">
        <v>159.69999999999999</v>
      </c>
      <c r="D239" s="507">
        <v>161.04999999999998</v>
      </c>
      <c r="E239" s="507">
        <v>156.34999999999997</v>
      </c>
      <c r="F239" s="507">
        <v>152.99999999999997</v>
      </c>
      <c r="G239" s="507">
        <v>148.29999999999995</v>
      </c>
      <c r="H239" s="507">
        <v>164.39999999999998</v>
      </c>
      <c r="I239" s="507">
        <v>169.09999999999997</v>
      </c>
      <c r="J239" s="507">
        <v>172.45</v>
      </c>
      <c r="K239" s="506">
        <v>165.75</v>
      </c>
      <c r="L239" s="506">
        <v>157.69999999999999</v>
      </c>
      <c r="M239" s="506">
        <v>18.599</v>
      </c>
    </row>
    <row r="240" spans="1:13">
      <c r="A240" s="254">
        <v>230</v>
      </c>
      <c r="B240" s="509" t="s">
        <v>115</v>
      </c>
      <c r="C240" s="506">
        <v>214.85</v>
      </c>
      <c r="D240" s="507">
        <v>215.41666666666666</v>
      </c>
      <c r="E240" s="507">
        <v>210.63333333333333</v>
      </c>
      <c r="F240" s="507">
        <v>206.41666666666666</v>
      </c>
      <c r="G240" s="507">
        <v>201.63333333333333</v>
      </c>
      <c r="H240" s="507">
        <v>219.63333333333333</v>
      </c>
      <c r="I240" s="507">
        <v>224.41666666666669</v>
      </c>
      <c r="J240" s="507">
        <v>228.63333333333333</v>
      </c>
      <c r="K240" s="506">
        <v>220.2</v>
      </c>
      <c r="L240" s="506">
        <v>211.2</v>
      </c>
      <c r="M240" s="506">
        <v>179.66015999999999</v>
      </c>
    </row>
    <row r="241" spans="1:13">
      <c r="A241" s="254">
        <v>231</v>
      </c>
      <c r="B241" s="509" t="s">
        <v>397</v>
      </c>
      <c r="C241" s="506">
        <v>91.2</v>
      </c>
      <c r="D241" s="507">
        <v>92.533333333333346</v>
      </c>
      <c r="E241" s="507">
        <v>88.666666666666686</v>
      </c>
      <c r="F241" s="507">
        <v>86.13333333333334</v>
      </c>
      <c r="G241" s="507">
        <v>82.26666666666668</v>
      </c>
      <c r="H241" s="507">
        <v>95.066666666666691</v>
      </c>
      <c r="I241" s="507">
        <v>98.933333333333337</v>
      </c>
      <c r="J241" s="507">
        <v>101.4666666666667</v>
      </c>
      <c r="K241" s="506">
        <v>96.4</v>
      </c>
      <c r="L241" s="506">
        <v>90</v>
      </c>
      <c r="M241" s="506">
        <v>113.82344999999999</v>
      </c>
    </row>
    <row r="242" spans="1:13">
      <c r="A242" s="254">
        <v>232</v>
      </c>
      <c r="B242" s="509" t="s">
        <v>747</v>
      </c>
      <c r="C242" s="506">
        <v>8265.7000000000007</v>
      </c>
      <c r="D242" s="507">
        <v>8205.9</v>
      </c>
      <c r="E242" s="507">
        <v>8039.7999999999993</v>
      </c>
      <c r="F242" s="507">
        <v>7813.9</v>
      </c>
      <c r="G242" s="507">
        <v>7647.7999999999993</v>
      </c>
      <c r="H242" s="507">
        <v>8431.7999999999993</v>
      </c>
      <c r="I242" s="507">
        <v>8597.9000000000015</v>
      </c>
      <c r="J242" s="507">
        <v>8823.7999999999993</v>
      </c>
      <c r="K242" s="506">
        <v>8372</v>
      </c>
      <c r="L242" s="506">
        <v>7980</v>
      </c>
      <c r="M242" s="506">
        <v>1.88872</v>
      </c>
    </row>
    <row r="243" spans="1:13">
      <c r="A243" s="254">
        <v>233</v>
      </c>
      <c r="B243" s="509" t="s">
        <v>254</v>
      </c>
      <c r="C243" s="506">
        <v>119</v>
      </c>
      <c r="D243" s="507">
        <v>119.75</v>
      </c>
      <c r="E243" s="507">
        <v>115.8</v>
      </c>
      <c r="F243" s="507">
        <v>112.6</v>
      </c>
      <c r="G243" s="507">
        <v>108.64999999999999</v>
      </c>
      <c r="H243" s="507">
        <v>122.95</v>
      </c>
      <c r="I243" s="507">
        <v>126.89999999999999</v>
      </c>
      <c r="J243" s="507">
        <v>130.10000000000002</v>
      </c>
      <c r="K243" s="506">
        <v>123.7</v>
      </c>
      <c r="L243" s="506">
        <v>116.55</v>
      </c>
      <c r="M243" s="506">
        <v>34.516219999999997</v>
      </c>
    </row>
    <row r="244" spans="1:13">
      <c r="A244" s="254">
        <v>234</v>
      </c>
      <c r="B244" s="509" t="s">
        <v>398</v>
      </c>
      <c r="C244" s="506">
        <v>357.4</v>
      </c>
      <c r="D244" s="507">
        <v>354.09999999999997</v>
      </c>
      <c r="E244" s="507">
        <v>345.94999999999993</v>
      </c>
      <c r="F244" s="507">
        <v>334.49999999999994</v>
      </c>
      <c r="G244" s="507">
        <v>326.34999999999991</v>
      </c>
      <c r="H244" s="507">
        <v>365.54999999999995</v>
      </c>
      <c r="I244" s="507">
        <v>373.69999999999993</v>
      </c>
      <c r="J244" s="507">
        <v>385.15</v>
      </c>
      <c r="K244" s="506">
        <v>362.25</v>
      </c>
      <c r="L244" s="506">
        <v>342.65</v>
      </c>
      <c r="M244" s="506">
        <v>38.747300000000003</v>
      </c>
    </row>
    <row r="245" spans="1:13">
      <c r="A245" s="254">
        <v>235</v>
      </c>
      <c r="B245" s="509" t="s">
        <v>255</v>
      </c>
      <c r="C245" s="506">
        <v>116.35</v>
      </c>
      <c r="D245" s="507">
        <v>117.95</v>
      </c>
      <c r="E245" s="507">
        <v>114.4</v>
      </c>
      <c r="F245" s="507">
        <v>112.45</v>
      </c>
      <c r="G245" s="507">
        <v>108.9</v>
      </c>
      <c r="H245" s="507">
        <v>119.9</v>
      </c>
      <c r="I245" s="507">
        <v>123.44999999999999</v>
      </c>
      <c r="J245" s="507">
        <v>125.4</v>
      </c>
      <c r="K245" s="506">
        <v>121.5</v>
      </c>
      <c r="L245" s="506">
        <v>116</v>
      </c>
      <c r="M245" s="506">
        <v>15.84146</v>
      </c>
    </row>
    <row r="246" spans="1:13">
      <c r="A246" s="254">
        <v>236</v>
      </c>
      <c r="B246" s="509" t="s">
        <v>125</v>
      </c>
      <c r="C246" s="506">
        <v>97.25</v>
      </c>
      <c r="D246" s="507">
        <v>97.75</v>
      </c>
      <c r="E246" s="507">
        <v>96</v>
      </c>
      <c r="F246" s="507">
        <v>94.75</v>
      </c>
      <c r="G246" s="507">
        <v>93</v>
      </c>
      <c r="H246" s="507">
        <v>99</v>
      </c>
      <c r="I246" s="507">
        <v>100.75</v>
      </c>
      <c r="J246" s="507">
        <v>102</v>
      </c>
      <c r="K246" s="506">
        <v>99.5</v>
      </c>
      <c r="L246" s="506">
        <v>96.5</v>
      </c>
      <c r="M246" s="506">
        <v>214.13767999999999</v>
      </c>
    </row>
    <row r="247" spans="1:13">
      <c r="A247" s="254">
        <v>237</v>
      </c>
      <c r="B247" s="509" t="s">
        <v>399</v>
      </c>
      <c r="C247" s="506">
        <v>15.7</v>
      </c>
      <c r="D247" s="507">
        <v>16.066666666666666</v>
      </c>
      <c r="E247" s="507">
        <v>15.133333333333333</v>
      </c>
      <c r="F247" s="507">
        <v>14.566666666666666</v>
      </c>
      <c r="G247" s="507">
        <v>13.633333333333333</v>
      </c>
      <c r="H247" s="507">
        <v>16.633333333333333</v>
      </c>
      <c r="I247" s="507">
        <v>17.566666666666663</v>
      </c>
      <c r="J247" s="507">
        <v>18.133333333333333</v>
      </c>
      <c r="K247" s="506">
        <v>17</v>
      </c>
      <c r="L247" s="506">
        <v>15.5</v>
      </c>
      <c r="M247" s="506">
        <v>76.848190000000002</v>
      </c>
    </row>
    <row r="248" spans="1:13">
      <c r="A248" s="254">
        <v>238</v>
      </c>
      <c r="B248" s="509" t="s">
        <v>772</v>
      </c>
      <c r="C248" s="506">
        <v>1766.65</v>
      </c>
      <c r="D248" s="507">
        <v>1788.8833333333332</v>
      </c>
      <c r="E248" s="507">
        <v>1717.7666666666664</v>
      </c>
      <c r="F248" s="507">
        <v>1668.8833333333332</v>
      </c>
      <c r="G248" s="507">
        <v>1597.7666666666664</v>
      </c>
      <c r="H248" s="507">
        <v>1837.7666666666664</v>
      </c>
      <c r="I248" s="507">
        <v>1908.8833333333332</v>
      </c>
      <c r="J248" s="507">
        <v>1957.7666666666664</v>
      </c>
      <c r="K248" s="506">
        <v>1860</v>
      </c>
      <c r="L248" s="506">
        <v>1740</v>
      </c>
      <c r="M248" s="506">
        <v>36.674550000000004</v>
      </c>
    </row>
    <row r="249" spans="1:13">
      <c r="A249" s="254">
        <v>239</v>
      </c>
      <c r="B249" s="509" t="s">
        <v>748</v>
      </c>
      <c r="C249" s="506">
        <v>281.25</v>
      </c>
      <c r="D249" s="507">
        <v>281.16666666666669</v>
      </c>
      <c r="E249" s="507">
        <v>276.08333333333337</v>
      </c>
      <c r="F249" s="507">
        <v>270.91666666666669</v>
      </c>
      <c r="G249" s="507">
        <v>265.83333333333337</v>
      </c>
      <c r="H249" s="507">
        <v>286.33333333333337</v>
      </c>
      <c r="I249" s="507">
        <v>291.41666666666674</v>
      </c>
      <c r="J249" s="507">
        <v>296.58333333333337</v>
      </c>
      <c r="K249" s="506">
        <v>286.25</v>
      </c>
      <c r="L249" s="506">
        <v>276</v>
      </c>
      <c r="M249" s="506">
        <v>0.69015000000000004</v>
      </c>
    </row>
    <row r="250" spans="1:13">
      <c r="A250" s="254">
        <v>240</v>
      </c>
      <c r="B250" s="509" t="s">
        <v>120</v>
      </c>
      <c r="C250" s="506">
        <v>487</v>
      </c>
      <c r="D250" s="507">
        <v>491.51666666666665</v>
      </c>
      <c r="E250" s="507">
        <v>475.63333333333333</v>
      </c>
      <c r="F250" s="507">
        <v>464.26666666666665</v>
      </c>
      <c r="G250" s="507">
        <v>448.38333333333333</v>
      </c>
      <c r="H250" s="507">
        <v>502.88333333333333</v>
      </c>
      <c r="I250" s="507">
        <v>518.76666666666665</v>
      </c>
      <c r="J250" s="507">
        <v>530.13333333333333</v>
      </c>
      <c r="K250" s="506">
        <v>507.4</v>
      </c>
      <c r="L250" s="506">
        <v>480.15</v>
      </c>
      <c r="M250" s="506">
        <v>31.35894</v>
      </c>
    </row>
    <row r="251" spans="1:13">
      <c r="A251" s="254">
        <v>241</v>
      </c>
      <c r="B251" s="509" t="s">
        <v>827</v>
      </c>
      <c r="C251" s="506">
        <v>256.14999999999998</v>
      </c>
      <c r="D251" s="507">
        <v>258.01666666666665</v>
      </c>
      <c r="E251" s="507">
        <v>252.5333333333333</v>
      </c>
      <c r="F251" s="507">
        <v>248.91666666666666</v>
      </c>
      <c r="G251" s="507">
        <v>243.43333333333331</v>
      </c>
      <c r="H251" s="507">
        <v>261.63333333333333</v>
      </c>
      <c r="I251" s="507">
        <v>267.11666666666667</v>
      </c>
      <c r="J251" s="507">
        <v>270.73333333333329</v>
      </c>
      <c r="K251" s="506">
        <v>263.5</v>
      </c>
      <c r="L251" s="506">
        <v>254.4</v>
      </c>
      <c r="M251" s="506">
        <v>37.241729999999997</v>
      </c>
    </row>
    <row r="252" spans="1:13">
      <c r="A252" s="254">
        <v>242</v>
      </c>
      <c r="B252" s="509" t="s">
        <v>122</v>
      </c>
      <c r="C252" s="506">
        <v>1002.8</v>
      </c>
      <c r="D252" s="507">
        <v>1007.1666666666666</v>
      </c>
      <c r="E252" s="507">
        <v>983.63333333333321</v>
      </c>
      <c r="F252" s="507">
        <v>964.46666666666658</v>
      </c>
      <c r="G252" s="507">
        <v>940.93333333333317</v>
      </c>
      <c r="H252" s="507">
        <v>1026.3333333333333</v>
      </c>
      <c r="I252" s="507">
        <v>1049.8666666666668</v>
      </c>
      <c r="J252" s="507">
        <v>1069.0333333333333</v>
      </c>
      <c r="K252" s="506">
        <v>1030.7</v>
      </c>
      <c r="L252" s="506">
        <v>988</v>
      </c>
      <c r="M252" s="506">
        <v>57.976100000000002</v>
      </c>
    </row>
    <row r="253" spans="1:13">
      <c r="A253" s="254">
        <v>243</v>
      </c>
      <c r="B253" s="509" t="s">
        <v>256</v>
      </c>
      <c r="C253" s="506">
        <v>4480.05</v>
      </c>
      <c r="D253" s="507">
        <v>4569.0166666666664</v>
      </c>
      <c r="E253" s="507">
        <v>4326.0333333333328</v>
      </c>
      <c r="F253" s="507">
        <v>4172.0166666666664</v>
      </c>
      <c r="G253" s="507">
        <v>3929.0333333333328</v>
      </c>
      <c r="H253" s="507">
        <v>4723.0333333333328</v>
      </c>
      <c r="I253" s="507">
        <v>4966.0166666666664</v>
      </c>
      <c r="J253" s="507">
        <v>5120.0333333333328</v>
      </c>
      <c r="K253" s="506">
        <v>4812</v>
      </c>
      <c r="L253" s="506">
        <v>4415</v>
      </c>
      <c r="M253" s="506">
        <v>9.8750900000000001</v>
      </c>
    </row>
    <row r="254" spans="1:13">
      <c r="A254" s="254">
        <v>244</v>
      </c>
      <c r="B254" s="509" t="s">
        <v>124</v>
      </c>
      <c r="C254" s="506">
        <v>1337.1</v>
      </c>
      <c r="D254" s="507">
        <v>1348.1166666666666</v>
      </c>
      <c r="E254" s="507">
        <v>1302.4833333333331</v>
      </c>
      <c r="F254" s="507">
        <v>1267.8666666666666</v>
      </c>
      <c r="G254" s="507">
        <v>1222.2333333333331</v>
      </c>
      <c r="H254" s="507">
        <v>1382.7333333333331</v>
      </c>
      <c r="I254" s="507">
        <v>1428.3666666666668</v>
      </c>
      <c r="J254" s="507">
        <v>1462.9833333333331</v>
      </c>
      <c r="K254" s="506">
        <v>1393.75</v>
      </c>
      <c r="L254" s="506">
        <v>1313.5</v>
      </c>
      <c r="M254" s="506">
        <v>109.61754999999999</v>
      </c>
    </row>
    <row r="255" spans="1:13">
      <c r="A255" s="254">
        <v>245</v>
      </c>
      <c r="B255" s="509" t="s">
        <v>749</v>
      </c>
      <c r="C255" s="506">
        <v>700.4</v>
      </c>
      <c r="D255" s="507">
        <v>707.30000000000007</v>
      </c>
      <c r="E255" s="507">
        <v>689.60000000000014</v>
      </c>
      <c r="F255" s="507">
        <v>678.80000000000007</v>
      </c>
      <c r="G255" s="507">
        <v>661.10000000000014</v>
      </c>
      <c r="H255" s="507">
        <v>718.10000000000014</v>
      </c>
      <c r="I255" s="507">
        <v>735.80000000000018</v>
      </c>
      <c r="J255" s="507">
        <v>746.60000000000014</v>
      </c>
      <c r="K255" s="506">
        <v>725</v>
      </c>
      <c r="L255" s="506">
        <v>696.5</v>
      </c>
      <c r="M255" s="506">
        <v>0.21773000000000001</v>
      </c>
    </row>
    <row r="256" spans="1:13">
      <c r="A256" s="254">
        <v>246</v>
      </c>
      <c r="B256" s="509" t="s">
        <v>400</v>
      </c>
      <c r="C256" s="506">
        <v>330.2</v>
      </c>
      <c r="D256" s="507">
        <v>328.05</v>
      </c>
      <c r="E256" s="507">
        <v>324.3</v>
      </c>
      <c r="F256" s="507">
        <v>318.39999999999998</v>
      </c>
      <c r="G256" s="507">
        <v>314.64999999999998</v>
      </c>
      <c r="H256" s="507">
        <v>333.95000000000005</v>
      </c>
      <c r="I256" s="507">
        <v>337.70000000000005</v>
      </c>
      <c r="J256" s="507">
        <v>343.60000000000008</v>
      </c>
      <c r="K256" s="506">
        <v>331.8</v>
      </c>
      <c r="L256" s="506">
        <v>322.14999999999998</v>
      </c>
      <c r="M256" s="506">
        <v>5.7256299999999998</v>
      </c>
    </row>
    <row r="257" spans="1:13">
      <c r="A257" s="254">
        <v>247</v>
      </c>
      <c r="B257" s="509" t="s">
        <v>121</v>
      </c>
      <c r="C257" s="506">
        <v>1719.95</v>
      </c>
      <c r="D257" s="507">
        <v>1709.9833333333333</v>
      </c>
      <c r="E257" s="507">
        <v>1689.9666666666667</v>
      </c>
      <c r="F257" s="507">
        <v>1659.9833333333333</v>
      </c>
      <c r="G257" s="507">
        <v>1639.9666666666667</v>
      </c>
      <c r="H257" s="507">
        <v>1739.9666666666667</v>
      </c>
      <c r="I257" s="507">
        <v>1759.9833333333336</v>
      </c>
      <c r="J257" s="507">
        <v>1789.9666666666667</v>
      </c>
      <c r="K257" s="506">
        <v>1730</v>
      </c>
      <c r="L257" s="506">
        <v>1680</v>
      </c>
      <c r="M257" s="506">
        <v>18.363790000000002</v>
      </c>
    </row>
    <row r="258" spans="1:13">
      <c r="A258" s="254">
        <v>248</v>
      </c>
      <c r="B258" s="509" t="s">
        <v>257</v>
      </c>
      <c r="C258" s="506">
        <v>1864.6</v>
      </c>
      <c r="D258" s="507">
        <v>1868.3333333333333</v>
      </c>
      <c r="E258" s="507">
        <v>1821.7166666666665</v>
      </c>
      <c r="F258" s="507">
        <v>1778.8333333333333</v>
      </c>
      <c r="G258" s="507">
        <v>1732.2166666666665</v>
      </c>
      <c r="H258" s="507">
        <v>1911.2166666666665</v>
      </c>
      <c r="I258" s="507">
        <v>1957.8333333333333</v>
      </c>
      <c r="J258" s="507">
        <v>2000.7166666666665</v>
      </c>
      <c r="K258" s="506">
        <v>1914.95</v>
      </c>
      <c r="L258" s="506">
        <v>1825.45</v>
      </c>
      <c r="M258" s="506">
        <v>2.9736500000000001</v>
      </c>
    </row>
    <row r="259" spans="1:13">
      <c r="A259" s="254">
        <v>249</v>
      </c>
      <c r="B259" s="509" t="s">
        <v>401</v>
      </c>
      <c r="C259" s="506">
        <v>1164.5</v>
      </c>
      <c r="D259" s="507">
        <v>1171.8500000000001</v>
      </c>
      <c r="E259" s="507">
        <v>1148.7000000000003</v>
      </c>
      <c r="F259" s="507">
        <v>1132.9000000000001</v>
      </c>
      <c r="G259" s="507">
        <v>1109.7500000000002</v>
      </c>
      <c r="H259" s="507">
        <v>1187.6500000000003</v>
      </c>
      <c r="I259" s="507">
        <v>1210.8000000000004</v>
      </c>
      <c r="J259" s="507">
        <v>1226.6000000000004</v>
      </c>
      <c r="K259" s="506">
        <v>1195</v>
      </c>
      <c r="L259" s="506">
        <v>1156.05</v>
      </c>
      <c r="M259" s="506">
        <v>0.73453999999999997</v>
      </c>
    </row>
    <row r="260" spans="1:13">
      <c r="A260" s="254">
        <v>250</v>
      </c>
      <c r="B260" s="509" t="s">
        <v>402</v>
      </c>
      <c r="C260" s="506">
        <v>2772.2</v>
      </c>
      <c r="D260" s="507">
        <v>2810.7000000000003</v>
      </c>
      <c r="E260" s="507">
        <v>2721.5000000000005</v>
      </c>
      <c r="F260" s="507">
        <v>2670.8</v>
      </c>
      <c r="G260" s="507">
        <v>2581.6000000000004</v>
      </c>
      <c r="H260" s="507">
        <v>2861.4000000000005</v>
      </c>
      <c r="I260" s="507">
        <v>2950.6000000000004</v>
      </c>
      <c r="J260" s="507">
        <v>3001.3000000000006</v>
      </c>
      <c r="K260" s="506">
        <v>2899.9</v>
      </c>
      <c r="L260" s="506">
        <v>2760</v>
      </c>
      <c r="M260" s="506">
        <v>0.54856000000000005</v>
      </c>
    </row>
    <row r="261" spans="1:13">
      <c r="A261" s="254">
        <v>251</v>
      </c>
      <c r="B261" s="509" t="s">
        <v>403</v>
      </c>
      <c r="C261" s="506">
        <v>404.5</v>
      </c>
      <c r="D261" s="507">
        <v>410.34999999999997</v>
      </c>
      <c r="E261" s="507">
        <v>394.69999999999993</v>
      </c>
      <c r="F261" s="507">
        <v>384.9</v>
      </c>
      <c r="G261" s="507">
        <v>369.24999999999994</v>
      </c>
      <c r="H261" s="507">
        <v>420.14999999999992</v>
      </c>
      <c r="I261" s="507">
        <v>435.7999999999999</v>
      </c>
      <c r="J261" s="507">
        <v>445.59999999999991</v>
      </c>
      <c r="K261" s="506">
        <v>426</v>
      </c>
      <c r="L261" s="506">
        <v>400.55</v>
      </c>
      <c r="M261" s="506">
        <v>3.6343999999999999</v>
      </c>
    </row>
    <row r="262" spans="1:13">
      <c r="A262" s="254">
        <v>252</v>
      </c>
      <c r="B262" s="509" t="s">
        <v>404</v>
      </c>
      <c r="C262" s="506">
        <v>147.35</v>
      </c>
      <c r="D262" s="507">
        <v>148.44999999999999</v>
      </c>
      <c r="E262" s="507">
        <v>140.94999999999999</v>
      </c>
      <c r="F262" s="507">
        <v>134.55000000000001</v>
      </c>
      <c r="G262" s="507">
        <v>127.05000000000001</v>
      </c>
      <c r="H262" s="507">
        <v>154.84999999999997</v>
      </c>
      <c r="I262" s="507">
        <v>162.34999999999997</v>
      </c>
      <c r="J262" s="507">
        <v>168.74999999999994</v>
      </c>
      <c r="K262" s="506">
        <v>155.94999999999999</v>
      </c>
      <c r="L262" s="506">
        <v>142.05000000000001</v>
      </c>
      <c r="M262" s="506">
        <v>9.9297199999999997</v>
      </c>
    </row>
    <row r="263" spans="1:13">
      <c r="A263" s="254">
        <v>253</v>
      </c>
      <c r="B263" s="509" t="s">
        <v>405</v>
      </c>
      <c r="C263" s="506">
        <v>109.85</v>
      </c>
      <c r="D263" s="507">
        <v>111.55</v>
      </c>
      <c r="E263" s="507">
        <v>104.89999999999999</v>
      </c>
      <c r="F263" s="507">
        <v>99.949999999999989</v>
      </c>
      <c r="G263" s="507">
        <v>93.299999999999983</v>
      </c>
      <c r="H263" s="507">
        <v>116.5</v>
      </c>
      <c r="I263" s="507">
        <v>123.15</v>
      </c>
      <c r="J263" s="507">
        <v>128.10000000000002</v>
      </c>
      <c r="K263" s="506">
        <v>118.2</v>
      </c>
      <c r="L263" s="506">
        <v>106.6</v>
      </c>
      <c r="M263" s="506">
        <v>22.326370000000001</v>
      </c>
    </row>
    <row r="264" spans="1:13">
      <c r="A264" s="254">
        <v>254</v>
      </c>
      <c r="B264" s="509" t="s">
        <v>406</v>
      </c>
      <c r="C264" s="506">
        <v>94.1</v>
      </c>
      <c r="D264" s="507">
        <v>95.433333333333337</v>
      </c>
      <c r="E264" s="507">
        <v>91.866666666666674</v>
      </c>
      <c r="F264" s="507">
        <v>89.63333333333334</v>
      </c>
      <c r="G264" s="507">
        <v>86.066666666666677</v>
      </c>
      <c r="H264" s="507">
        <v>97.666666666666671</v>
      </c>
      <c r="I264" s="507">
        <v>101.23333333333333</v>
      </c>
      <c r="J264" s="507">
        <v>103.46666666666667</v>
      </c>
      <c r="K264" s="506">
        <v>99</v>
      </c>
      <c r="L264" s="506">
        <v>93.2</v>
      </c>
      <c r="M264" s="506">
        <v>14.28293</v>
      </c>
    </row>
    <row r="265" spans="1:13">
      <c r="A265" s="254">
        <v>255</v>
      </c>
      <c r="B265" s="509" t="s">
        <v>258</v>
      </c>
      <c r="C265" s="506">
        <v>84.15</v>
      </c>
      <c r="D265" s="507">
        <v>84.533333333333346</v>
      </c>
      <c r="E265" s="507">
        <v>82.616666666666688</v>
      </c>
      <c r="F265" s="507">
        <v>81.083333333333343</v>
      </c>
      <c r="G265" s="507">
        <v>79.166666666666686</v>
      </c>
      <c r="H265" s="507">
        <v>86.066666666666691</v>
      </c>
      <c r="I265" s="507">
        <v>87.983333333333348</v>
      </c>
      <c r="J265" s="507">
        <v>89.516666666666694</v>
      </c>
      <c r="K265" s="506">
        <v>86.45</v>
      </c>
      <c r="L265" s="506">
        <v>83</v>
      </c>
      <c r="M265" s="506">
        <v>48.970869999999998</v>
      </c>
    </row>
    <row r="266" spans="1:13">
      <c r="A266" s="254">
        <v>256</v>
      </c>
      <c r="B266" s="509" t="s">
        <v>128</v>
      </c>
      <c r="C266" s="506">
        <v>423.15</v>
      </c>
      <c r="D266" s="507">
        <v>425.3</v>
      </c>
      <c r="E266" s="507">
        <v>417.95000000000005</v>
      </c>
      <c r="F266" s="507">
        <v>412.75000000000006</v>
      </c>
      <c r="G266" s="507">
        <v>405.40000000000009</v>
      </c>
      <c r="H266" s="507">
        <v>430.5</v>
      </c>
      <c r="I266" s="507">
        <v>437.85</v>
      </c>
      <c r="J266" s="507">
        <v>443.04999999999995</v>
      </c>
      <c r="K266" s="506">
        <v>432.65</v>
      </c>
      <c r="L266" s="506">
        <v>420.1</v>
      </c>
      <c r="M266" s="506">
        <v>68.3703</v>
      </c>
    </row>
    <row r="267" spans="1:13">
      <c r="A267" s="254">
        <v>257</v>
      </c>
      <c r="B267" s="509" t="s">
        <v>751</v>
      </c>
      <c r="C267" s="506">
        <v>86.4</v>
      </c>
      <c r="D267" s="507">
        <v>87.583333333333329</v>
      </c>
      <c r="E267" s="507">
        <v>84.86666666666666</v>
      </c>
      <c r="F267" s="507">
        <v>83.333333333333329</v>
      </c>
      <c r="G267" s="507">
        <v>80.61666666666666</v>
      </c>
      <c r="H267" s="507">
        <v>89.11666666666666</v>
      </c>
      <c r="I267" s="507">
        <v>91.833333333333329</v>
      </c>
      <c r="J267" s="507">
        <v>93.36666666666666</v>
      </c>
      <c r="K267" s="506">
        <v>90.3</v>
      </c>
      <c r="L267" s="506">
        <v>86.05</v>
      </c>
      <c r="M267" s="506">
        <v>2.50935</v>
      </c>
    </row>
    <row r="268" spans="1:13">
      <c r="A268" s="254">
        <v>258</v>
      </c>
      <c r="B268" s="509" t="s">
        <v>407</v>
      </c>
      <c r="C268" s="506">
        <v>60.05</v>
      </c>
      <c r="D268" s="507">
        <v>59.533333333333331</v>
      </c>
      <c r="E268" s="507">
        <v>58.816666666666663</v>
      </c>
      <c r="F268" s="507">
        <v>57.583333333333329</v>
      </c>
      <c r="G268" s="507">
        <v>56.86666666666666</v>
      </c>
      <c r="H268" s="507">
        <v>60.766666666666666</v>
      </c>
      <c r="I268" s="507">
        <v>61.483333333333334</v>
      </c>
      <c r="J268" s="507">
        <v>62.716666666666669</v>
      </c>
      <c r="K268" s="506">
        <v>60.25</v>
      </c>
      <c r="L268" s="506">
        <v>58.3</v>
      </c>
      <c r="M268" s="506">
        <v>20.71256</v>
      </c>
    </row>
    <row r="269" spans="1:13">
      <c r="A269" s="254">
        <v>259</v>
      </c>
      <c r="B269" s="509" t="s">
        <v>408</v>
      </c>
      <c r="C269" s="506">
        <v>88.95</v>
      </c>
      <c r="D269" s="507">
        <v>90</v>
      </c>
      <c r="E269" s="507">
        <v>86.6</v>
      </c>
      <c r="F269" s="507">
        <v>84.25</v>
      </c>
      <c r="G269" s="507">
        <v>80.849999999999994</v>
      </c>
      <c r="H269" s="507">
        <v>92.35</v>
      </c>
      <c r="I269" s="507">
        <v>95.75</v>
      </c>
      <c r="J269" s="507">
        <v>98.1</v>
      </c>
      <c r="K269" s="506">
        <v>93.4</v>
      </c>
      <c r="L269" s="506">
        <v>87.65</v>
      </c>
      <c r="M269" s="506">
        <v>13.003970000000001</v>
      </c>
    </row>
    <row r="270" spans="1:13">
      <c r="A270" s="254">
        <v>260</v>
      </c>
      <c r="B270" s="509" t="s">
        <v>409</v>
      </c>
      <c r="C270" s="506">
        <v>26.3</v>
      </c>
      <c r="D270" s="507">
        <v>26.583333333333332</v>
      </c>
      <c r="E270" s="507">
        <v>25.216666666666665</v>
      </c>
      <c r="F270" s="507">
        <v>24.133333333333333</v>
      </c>
      <c r="G270" s="507">
        <v>22.766666666666666</v>
      </c>
      <c r="H270" s="507">
        <v>27.666666666666664</v>
      </c>
      <c r="I270" s="507">
        <v>29.033333333333331</v>
      </c>
      <c r="J270" s="507">
        <v>30.116666666666664</v>
      </c>
      <c r="K270" s="506">
        <v>27.95</v>
      </c>
      <c r="L270" s="506">
        <v>25.5</v>
      </c>
      <c r="M270" s="506">
        <v>30.043790000000001</v>
      </c>
    </row>
    <row r="271" spans="1:13">
      <c r="A271" s="254">
        <v>261</v>
      </c>
      <c r="B271" s="509" t="s">
        <v>410</v>
      </c>
      <c r="C271" s="506">
        <v>67.3</v>
      </c>
      <c r="D271" s="507">
        <v>68.45</v>
      </c>
      <c r="E271" s="507">
        <v>65</v>
      </c>
      <c r="F271" s="507">
        <v>62.7</v>
      </c>
      <c r="G271" s="507">
        <v>59.25</v>
      </c>
      <c r="H271" s="507">
        <v>70.75</v>
      </c>
      <c r="I271" s="507">
        <v>74.200000000000017</v>
      </c>
      <c r="J271" s="507">
        <v>76.5</v>
      </c>
      <c r="K271" s="506">
        <v>71.900000000000006</v>
      </c>
      <c r="L271" s="506">
        <v>66.150000000000006</v>
      </c>
      <c r="M271" s="506">
        <v>18.339639999999999</v>
      </c>
    </row>
    <row r="272" spans="1:13">
      <c r="A272" s="254">
        <v>262</v>
      </c>
      <c r="B272" s="509" t="s">
        <v>411</v>
      </c>
      <c r="C272" s="506">
        <v>74.150000000000006</v>
      </c>
      <c r="D272" s="507">
        <v>75.033333333333346</v>
      </c>
      <c r="E272" s="507">
        <v>72.116666666666688</v>
      </c>
      <c r="F272" s="507">
        <v>70.083333333333343</v>
      </c>
      <c r="G272" s="507">
        <v>67.166666666666686</v>
      </c>
      <c r="H272" s="507">
        <v>77.066666666666691</v>
      </c>
      <c r="I272" s="507">
        <v>79.983333333333348</v>
      </c>
      <c r="J272" s="507">
        <v>82.016666666666694</v>
      </c>
      <c r="K272" s="506">
        <v>77.95</v>
      </c>
      <c r="L272" s="506">
        <v>73</v>
      </c>
      <c r="M272" s="506">
        <v>12.71496</v>
      </c>
    </row>
    <row r="273" spans="1:13">
      <c r="A273" s="254">
        <v>263</v>
      </c>
      <c r="B273" s="509" t="s">
        <v>412</v>
      </c>
      <c r="C273" s="506">
        <v>114.65</v>
      </c>
      <c r="D273" s="507">
        <v>114.93333333333334</v>
      </c>
      <c r="E273" s="507">
        <v>111.36666666666667</v>
      </c>
      <c r="F273" s="507">
        <v>108.08333333333334</v>
      </c>
      <c r="G273" s="507">
        <v>104.51666666666668</v>
      </c>
      <c r="H273" s="507">
        <v>118.21666666666667</v>
      </c>
      <c r="I273" s="507">
        <v>121.78333333333333</v>
      </c>
      <c r="J273" s="507">
        <v>125.06666666666666</v>
      </c>
      <c r="K273" s="506">
        <v>118.5</v>
      </c>
      <c r="L273" s="506">
        <v>111.65</v>
      </c>
      <c r="M273" s="506">
        <v>4.1157700000000004</v>
      </c>
    </row>
    <row r="274" spans="1:13">
      <c r="A274" s="254">
        <v>264</v>
      </c>
      <c r="B274" s="509" t="s">
        <v>413</v>
      </c>
      <c r="C274" s="506">
        <v>65.099999999999994</v>
      </c>
      <c r="D274" s="507">
        <v>65.883333333333326</v>
      </c>
      <c r="E274" s="507">
        <v>62.766666666666652</v>
      </c>
      <c r="F274" s="507">
        <v>60.433333333333323</v>
      </c>
      <c r="G274" s="507">
        <v>57.316666666666649</v>
      </c>
      <c r="H274" s="507">
        <v>68.216666666666654</v>
      </c>
      <c r="I274" s="507">
        <v>71.333333333333329</v>
      </c>
      <c r="J274" s="507">
        <v>73.666666666666657</v>
      </c>
      <c r="K274" s="506">
        <v>69</v>
      </c>
      <c r="L274" s="506">
        <v>63.55</v>
      </c>
      <c r="M274" s="506">
        <v>7.5697099999999997</v>
      </c>
    </row>
    <row r="275" spans="1:13">
      <c r="A275" s="254">
        <v>265</v>
      </c>
      <c r="B275" s="509" t="s">
        <v>127</v>
      </c>
      <c r="C275" s="506">
        <v>309.35000000000002</v>
      </c>
      <c r="D275" s="507">
        <v>310.18333333333334</v>
      </c>
      <c r="E275" s="507">
        <v>301.76666666666665</v>
      </c>
      <c r="F275" s="507">
        <v>294.18333333333334</v>
      </c>
      <c r="G275" s="507">
        <v>285.76666666666665</v>
      </c>
      <c r="H275" s="507">
        <v>317.76666666666665</v>
      </c>
      <c r="I275" s="507">
        <v>326.18333333333328</v>
      </c>
      <c r="J275" s="507">
        <v>333.76666666666665</v>
      </c>
      <c r="K275" s="506">
        <v>318.60000000000002</v>
      </c>
      <c r="L275" s="506">
        <v>302.60000000000002</v>
      </c>
      <c r="M275" s="506">
        <v>63.726979999999998</v>
      </c>
    </row>
    <row r="276" spans="1:13">
      <c r="A276" s="254">
        <v>266</v>
      </c>
      <c r="B276" s="509" t="s">
        <v>414</v>
      </c>
      <c r="C276" s="506">
        <v>2606.85</v>
      </c>
      <c r="D276" s="507">
        <v>2629.9500000000003</v>
      </c>
      <c r="E276" s="507">
        <v>2536.9000000000005</v>
      </c>
      <c r="F276" s="507">
        <v>2466.9500000000003</v>
      </c>
      <c r="G276" s="507">
        <v>2373.9000000000005</v>
      </c>
      <c r="H276" s="507">
        <v>2699.9000000000005</v>
      </c>
      <c r="I276" s="507">
        <v>2792.9500000000007</v>
      </c>
      <c r="J276" s="507">
        <v>2862.9000000000005</v>
      </c>
      <c r="K276" s="506">
        <v>2723</v>
      </c>
      <c r="L276" s="506">
        <v>2560</v>
      </c>
      <c r="M276" s="506">
        <v>0.19606000000000001</v>
      </c>
    </row>
    <row r="277" spans="1:13">
      <c r="A277" s="254">
        <v>267</v>
      </c>
      <c r="B277" s="509" t="s">
        <v>129</v>
      </c>
      <c r="C277" s="506">
        <v>2791</v>
      </c>
      <c r="D277" s="507">
        <v>2826.3166666666671</v>
      </c>
      <c r="E277" s="507">
        <v>2742.6833333333343</v>
      </c>
      <c r="F277" s="507">
        <v>2694.3666666666672</v>
      </c>
      <c r="G277" s="507">
        <v>2610.7333333333345</v>
      </c>
      <c r="H277" s="507">
        <v>2874.6333333333341</v>
      </c>
      <c r="I277" s="507">
        <v>2958.2666666666664</v>
      </c>
      <c r="J277" s="507">
        <v>3006.5833333333339</v>
      </c>
      <c r="K277" s="506">
        <v>2909.95</v>
      </c>
      <c r="L277" s="506">
        <v>2778</v>
      </c>
      <c r="M277" s="506">
        <v>4.7327000000000004</v>
      </c>
    </row>
    <row r="278" spans="1:13">
      <c r="A278" s="254">
        <v>268</v>
      </c>
      <c r="B278" s="509" t="s">
        <v>130</v>
      </c>
      <c r="C278" s="506">
        <v>824.35</v>
      </c>
      <c r="D278" s="507">
        <v>846.83333333333337</v>
      </c>
      <c r="E278" s="507">
        <v>793.66666666666674</v>
      </c>
      <c r="F278" s="507">
        <v>762.98333333333335</v>
      </c>
      <c r="G278" s="507">
        <v>709.81666666666672</v>
      </c>
      <c r="H278" s="507">
        <v>877.51666666666677</v>
      </c>
      <c r="I278" s="507">
        <v>930.68333333333351</v>
      </c>
      <c r="J278" s="507">
        <v>961.36666666666679</v>
      </c>
      <c r="K278" s="506">
        <v>900</v>
      </c>
      <c r="L278" s="506">
        <v>816.15</v>
      </c>
      <c r="M278" s="506">
        <v>20.846889999999998</v>
      </c>
    </row>
    <row r="279" spans="1:13">
      <c r="A279" s="254">
        <v>269</v>
      </c>
      <c r="B279" s="509" t="s">
        <v>415</v>
      </c>
      <c r="C279" s="506">
        <v>145.6</v>
      </c>
      <c r="D279" s="507">
        <v>146.44999999999999</v>
      </c>
      <c r="E279" s="507">
        <v>143.19999999999999</v>
      </c>
      <c r="F279" s="507">
        <v>140.80000000000001</v>
      </c>
      <c r="G279" s="507">
        <v>137.55000000000001</v>
      </c>
      <c r="H279" s="507">
        <v>148.84999999999997</v>
      </c>
      <c r="I279" s="507">
        <v>152.09999999999997</v>
      </c>
      <c r="J279" s="507">
        <v>154.49999999999994</v>
      </c>
      <c r="K279" s="506">
        <v>149.69999999999999</v>
      </c>
      <c r="L279" s="506">
        <v>144.05000000000001</v>
      </c>
      <c r="M279" s="506">
        <v>2.28132</v>
      </c>
    </row>
    <row r="280" spans="1:13">
      <c r="A280" s="254">
        <v>270</v>
      </c>
      <c r="B280" s="509" t="s">
        <v>417</v>
      </c>
      <c r="C280" s="506">
        <v>510.05</v>
      </c>
      <c r="D280" s="507">
        <v>522.81666666666661</v>
      </c>
      <c r="E280" s="507">
        <v>489.63333333333321</v>
      </c>
      <c r="F280" s="507">
        <v>469.21666666666658</v>
      </c>
      <c r="G280" s="507">
        <v>436.03333333333319</v>
      </c>
      <c r="H280" s="507">
        <v>543.23333333333323</v>
      </c>
      <c r="I280" s="507">
        <v>576.41666666666663</v>
      </c>
      <c r="J280" s="507">
        <v>596.83333333333326</v>
      </c>
      <c r="K280" s="506">
        <v>556</v>
      </c>
      <c r="L280" s="506">
        <v>502.4</v>
      </c>
      <c r="M280" s="506">
        <v>10.823539999999999</v>
      </c>
    </row>
    <row r="281" spans="1:13">
      <c r="A281" s="254">
        <v>271</v>
      </c>
      <c r="B281" s="509" t="s">
        <v>418</v>
      </c>
      <c r="C281" s="506">
        <v>206.95</v>
      </c>
      <c r="D281" s="507">
        <v>207.08333333333334</v>
      </c>
      <c r="E281" s="507">
        <v>205.26666666666668</v>
      </c>
      <c r="F281" s="507">
        <v>203.58333333333334</v>
      </c>
      <c r="G281" s="507">
        <v>201.76666666666668</v>
      </c>
      <c r="H281" s="507">
        <v>208.76666666666668</v>
      </c>
      <c r="I281" s="507">
        <v>210.58333333333334</v>
      </c>
      <c r="J281" s="507">
        <v>212.26666666666668</v>
      </c>
      <c r="K281" s="506">
        <v>208.9</v>
      </c>
      <c r="L281" s="506">
        <v>205.4</v>
      </c>
      <c r="M281" s="506">
        <v>5.6066000000000003</v>
      </c>
    </row>
    <row r="282" spans="1:13">
      <c r="A282" s="254">
        <v>272</v>
      </c>
      <c r="B282" s="509" t="s">
        <v>419</v>
      </c>
      <c r="C282" s="506">
        <v>182.35</v>
      </c>
      <c r="D282" s="507">
        <v>183.95000000000002</v>
      </c>
      <c r="E282" s="507">
        <v>179.40000000000003</v>
      </c>
      <c r="F282" s="507">
        <v>176.45000000000002</v>
      </c>
      <c r="G282" s="507">
        <v>171.90000000000003</v>
      </c>
      <c r="H282" s="507">
        <v>186.90000000000003</v>
      </c>
      <c r="I282" s="507">
        <v>191.45000000000005</v>
      </c>
      <c r="J282" s="507">
        <v>194.40000000000003</v>
      </c>
      <c r="K282" s="506">
        <v>188.5</v>
      </c>
      <c r="L282" s="506">
        <v>181</v>
      </c>
      <c r="M282" s="506">
        <v>2.9600300000000002</v>
      </c>
    </row>
    <row r="283" spans="1:13">
      <c r="A283" s="254">
        <v>273</v>
      </c>
      <c r="B283" s="509" t="s">
        <v>752</v>
      </c>
      <c r="C283" s="506">
        <v>765.35</v>
      </c>
      <c r="D283" s="507">
        <v>771.43333333333339</v>
      </c>
      <c r="E283" s="507">
        <v>738.86666666666679</v>
      </c>
      <c r="F283" s="507">
        <v>712.38333333333344</v>
      </c>
      <c r="G283" s="507">
        <v>679.81666666666683</v>
      </c>
      <c r="H283" s="507">
        <v>797.91666666666674</v>
      </c>
      <c r="I283" s="507">
        <v>830.48333333333335</v>
      </c>
      <c r="J283" s="507">
        <v>856.9666666666667</v>
      </c>
      <c r="K283" s="506">
        <v>804</v>
      </c>
      <c r="L283" s="506">
        <v>744.95</v>
      </c>
      <c r="M283" s="506">
        <v>0.18157000000000001</v>
      </c>
    </row>
    <row r="284" spans="1:13">
      <c r="A284" s="254">
        <v>274</v>
      </c>
      <c r="B284" s="509" t="s">
        <v>420</v>
      </c>
      <c r="C284" s="506">
        <v>950.3</v>
      </c>
      <c r="D284" s="507">
        <v>945.1</v>
      </c>
      <c r="E284" s="507">
        <v>916.2</v>
      </c>
      <c r="F284" s="507">
        <v>882.1</v>
      </c>
      <c r="G284" s="507">
        <v>853.2</v>
      </c>
      <c r="H284" s="507">
        <v>979.2</v>
      </c>
      <c r="I284" s="507">
        <v>1008.0999999999999</v>
      </c>
      <c r="J284" s="507">
        <v>1042.2</v>
      </c>
      <c r="K284" s="506">
        <v>974</v>
      </c>
      <c r="L284" s="506">
        <v>911</v>
      </c>
      <c r="M284" s="506">
        <v>3.22973</v>
      </c>
    </row>
    <row r="285" spans="1:13">
      <c r="A285" s="254">
        <v>275</v>
      </c>
      <c r="B285" s="509" t="s">
        <v>421</v>
      </c>
      <c r="C285" s="506">
        <v>378.9</v>
      </c>
      <c r="D285" s="507">
        <v>379.66666666666669</v>
      </c>
      <c r="E285" s="507">
        <v>372.23333333333335</v>
      </c>
      <c r="F285" s="507">
        <v>365.56666666666666</v>
      </c>
      <c r="G285" s="507">
        <v>358.13333333333333</v>
      </c>
      <c r="H285" s="507">
        <v>386.33333333333337</v>
      </c>
      <c r="I285" s="507">
        <v>393.76666666666665</v>
      </c>
      <c r="J285" s="507">
        <v>400.43333333333339</v>
      </c>
      <c r="K285" s="506">
        <v>387.1</v>
      </c>
      <c r="L285" s="506">
        <v>373</v>
      </c>
      <c r="M285" s="506">
        <v>1.22106</v>
      </c>
    </row>
    <row r="286" spans="1:13">
      <c r="A286" s="254">
        <v>276</v>
      </c>
      <c r="B286" s="509" t="s">
        <v>422</v>
      </c>
      <c r="C286" s="506">
        <v>539.4</v>
      </c>
      <c r="D286" s="507">
        <v>546.01666666666665</v>
      </c>
      <c r="E286" s="507">
        <v>529.13333333333333</v>
      </c>
      <c r="F286" s="507">
        <v>518.86666666666667</v>
      </c>
      <c r="G286" s="507">
        <v>501.98333333333335</v>
      </c>
      <c r="H286" s="507">
        <v>556.2833333333333</v>
      </c>
      <c r="I286" s="507">
        <v>573.16666666666652</v>
      </c>
      <c r="J286" s="507">
        <v>583.43333333333328</v>
      </c>
      <c r="K286" s="506">
        <v>562.9</v>
      </c>
      <c r="L286" s="506">
        <v>535.75</v>
      </c>
      <c r="M286" s="506">
        <v>1.5739000000000001</v>
      </c>
    </row>
    <row r="287" spans="1:13">
      <c r="A287" s="254">
        <v>277</v>
      </c>
      <c r="B287" s="509" t="s">
        <v>423</v>
      </c>
      <c r="C287" s="506">
        <v>62.55</v>
      </c>
      <c r="D287" s="507">
        <v>62.833333333333336</v>
      </c>
      <c r="E287" s="507">
        <v>60.916666666666671</v>
      </c>
      <c r="F287" s="507">
        <v>59.283333333333339</v>
      </c>
      <c r="G287" s="507">
        <v>57.366666666666674</v>
      </c>
      <c r="H287" s="507">
        <v>64.466666666666669</v>
      </c>
      <c r="I287" s="507">
        <v>66.38333333333334</v>
      </c>
      <c r="J287" s="507">
        <v>68.016666666666666</v>
      </c>
      <c r="K287" s="506">
        <v>64.75</v>
      </c>
      <c r="L287" s="506">
        <v>61.2</v>
      </c>
      <c r="M287" s="506">
        <v>24.77984</v>
      </c>
    </row>
    <row r="288" spans="1:13">
      <c r="A288" s="254">
        <v>278</v>
      </c>
      <c r="B288" s="509" t="s">
        <v>424</v>
      </c>
      <c r="C288" s="506">
        <v>56.9</v>
      </c>
      <c r="D288" s="507">
        <v>57.883333333333333</v>
      </c>
      <c r="E288" s="507">
        <v>55.516666666666666</v>
      </c>
      <c r="F288" s="507">
        <v>54.133333333333333</v>
      </c>
      <c r="G288" s="507">
        <v>51.766666666666666</v>
      </c>
      <c r="H288" s="507">
        <v>59.266666666666666</v>
      </c>
      <c r="I288" s="507">
        <v>61.633333333333326</v>
      </c>
      <c r="J288" s="507">
        <v>63.016666666666666</v>
      </c>
      <c r="K288" s="506">
        <v>60.25</v>
      </c>
      <c r="L288" s="506">
        <v>56.5</v>
      </c>
      <c r="M288" s="506">
        <v>26.4328</v>
      </c>
    </row>
    <row r="289" spans="1:13">
      <c r="A289" s="254">
        <v>279</v>
      </c>
      <c r="B289" s="509" t="s">
        <v>425</v>
      </c>
      <c r="C289" s="506">
        <v>496.8</v>
      </c>
      <c r="D289" s="507">
        <v>499.09999999999997</v>
      </c>
      <c r="E289" s="507">
        <v>488.19999999999993</v>
      </c>
      <c r="F289" s="507">
        <v>479.59999999999997</v>
      </c>
      <c r="G289" s="507">
        <v>468.69999999999993</v>
      </c>
      <c r="H289" s="507">
        <v>507.69999999999993</v>
      </c>
      <c r="I289" s="507">
        <v>518.59999999999991</v>
      </c>
      <c r="J289" s="507">
        <v>527.19999999999993</v>
      </c>
      <c r="K289" s="506">
        <v>510</v>
      </c>
      <c r="L289" s="506">
        <v>490.5</v>
      </c>
      <c r="M289" s="506">
        <v>1.41286</v>
      </c>
    </row>
    <row r="290" spans="1:13">
      <c r="A290" s="254">
        <v>280</v>
      </c>
      <c r="B290" s="509" t="s">
        <v>426</v>
      </c>
      <c r="C290" s="506">
        <v>446.65</v>
      </c>
      <c r="D290" s="507">
        <v>449.33333333333331</v>
      </c>
      <c r="E290" s="507">
        <v>436.86666666666662</v>
      </c>
      <c r="F290" s="507">
        <v>427.08333333333331</v>
      </c>
      <c r="G290" s="507">
        <v>414.61666666666662</v>
      </c>
      <c r="H290" s="507">
        <v>459.11666666666662</v>
      </c>
      <c r="I290" s="507">
        <v>471.58333333333331</v>
      </c>
      <c r="J290" s="507">
        <v>481.36666666666662</v>
      </c>
      <c r="K290" s="506">
        <v>461.8</v>
      </c>
      <c r="L290" s="506">
        <v>439.55</v>
      </c>
      <c r="M290" s="506">
        <v>8.5265299999999993</v>
      </c>
    </row>
    <row r="291" spans="1:13">
      <c r="A291" s="254">
        <v>281</v>
      </c>
      <c r="B291" s="509" t="s">
        <v>427</v>
      </c>
      <c r="C291" s="506">
        <v>229</v>
      </c>
      <c r="D291" s="507">
        <v>232.03333333333333</v>
      </c>
      <c r="E291" s="507">
        <v>225.06666666666666</v>
      </c>
      <c r="F291" s="507">
        <v>221.13333333333333</v>
      </c>
      <c r="G291" s="507">
        <v>214.16666666666666</v>
      </c>
      <c r="H291" s="507">
        <v>235.96666666666667</v>
      </c>
      <c r="I291" s="507">
        <v>242.93333333333331</v>
      </c>
      <c r="J291" s="507">
        <v>246.86666666666667</v>
      </c>
      <c r="K291" s="506">
        <v>239</v>
      </c>
      <c r="L291" s="506">
        <v>228.1</v>
      </c>
      <c r="M291" s="506">
        <v>0.35880000000000001</v>
      </c>
    </row>
    <row r="292" spans="1:13">
      <c r="A292" s="254">
        <v>282</v>
      </c>
      <c r="B292" s="509" t="s">
        <v>131</v>
      </c>
      <c r="C292" s="506">
        <v>1830.4</v>
      </c>
      <c r="D292" s="507">
        <v>1849.4666666666665</v>
      </c>
      <c r="E292" s="507">
        <v>1806.0333333333328</v>
      </c>
      <c r="F292" s="507">
        <v>1781.6666666666663</v>
      </c>
      <c r="G292" s="507">
        <v>1738.2333333333327</v>
      </c>
      <c r="H292" s="507">
        <v>1873.833333333333</v>
      </c>
      <c r="I292" s="507">
        <v>1917.2666666666669</v>
      </c>
      <c r="J292" s="507">
        <v>1941.6333333333332</v>
      </c>
      <c r="K292" s="506">
        <v>1892.9</v>
      </c>
      <c r="L292" s="506">
        <v>1825.1</v>
      </c>
      <c r="M292" s="506">
        <v>21.975750000000001</v>
      </c>
    </row>
    <row r="293" spans="1:13">
      <c r="A293" s="254">
        <v>283</v>
      </c>
      <c r="B293" s="509" t="s">
        <v>132</v>
      </c>
      <c r="C293" s="506">
        <v>98.9</v>
      </c>
      <c r="D293" s="507">
        <v>100.3</v>
      </c>
      <c r="E293" s="507">
        <v>96.6</v>
      </c>
      <c r="F293" s="507">
        <v>94.3</v>
      </c>
      <c r="G293" s="507">
        <v>90.6</v>
      </c>
      <c r="H293" s="507">
        <v>102.6</v>
      </c>
      <c r="I293" s="507">
        <v>106.30000000000001</v>
      </c>
      <c r="J293" s="507">
        <v>108.6</v>
      </c>
      <c r="K293" s="506">
        <v>104</v>
      </c>
      <c r="L293" s="506">
        <v>98</v>
      </c>
      <c r="M293" s="506">
        <v>109.81207999999999</v>
      </c>
    </row>
    <row r="294" spans="1:13">
      <c r="A294" s="254">
        <v>284</v>
      </c>
      <c r="B294" s="509" t="s">
        <v>259</v>
      </c>
      <c r="C294" s="506">
        <v>2549</v>
      </c>
      <c r="D294" s="507">
        <v>2562.9833333333331</v>
      </c>
      <c r="E294" s="507">
        <v>2461.0166666666664</v>
      </c>
      <c r="F294" s="507">
        <v>2373.0333333333333</v>
      </c>
      <c r="G294" s="507">
        <v>2271.0666666666666</v>
      </c>
      <c r="H294" s="507">
        <v>2650.9666666666662</v>
      </c>
      <c r="I294" s="507">
        <v>2752.9333333333325</v>
      </c>
      <c r="J294" s="507">
        <v>2840.9166666666661</v>
      </c>
      <c r="K294" s="506">
        <v>2664.95</v>
      </c>
      <c r="L294" s="506">
        <v>2475</v>
      </c>
      <c r="M294" s="506">
        <v>8.4170700000000007</v>
      </c>
    </row>
    <row r="295" spans="1:13">
      <c r="A295" s="254">
        <v>285</v>
      </c>
      <c r="B295" s="509" t="s">
        <v>133</v>
      </c>
      <c r="C295" s="506">
        <v>408.2</v>
      </c>
      <c r="D295" s="507">
        <v>413.33333333333331</v>
      </c>
      <c r="E295" s="507">
        <v>399.96666666666664</v>
      </c>
      <c r="F295" s="507">
        <v>391.73333333333335</v>
      </c>
      <c r="G295" s="507">
        <v>378.36666666666667</v>
      </c>
      <c r="H295" s="507">
        <v>421.56666666666661</v>
      </c>
      <c r="I295" s="507">
        <v>434.93333333333328</v>
      </c>
      <c r="J295" s="507">
        <v>443.16666666666657</v>
      </c>
      <c r="K295" s="506">
        <v>426.7</v>
      </c>
      <c r="L295" s="506">
        <v>405.1</v>
      </c>
      <c r="M295" s="506">
        <v>34.030189999999997</v>
      </c>
    </row>
    <row r="296" spans="1:13">
      <c r="A296" s="254">
        <v>286</v>
      </c>
      <c r="B296" s="509" t="s">
        <v>753</v>
      </c>
      <c r="C296" s="506">
        <v>211.35</v>
      </c>
      <c r="D296" s="507">
        <v>213.03333333333333</v>
      </c>
      <c r="E296" s="507">
        <v>205.46666666666667</v>
      </c>
      <c r="F296" s="507">
        <v>199.58333333333334</v>
      </c>
      <c r="G296" s="507">
        <v>192.01666666666668</v>
      </c>
      <c r="H296" s="507">
        <v>218.91666666666666</v>
      </c>
      <c r="I296" s="507">
        <v>226.48333333333332</v>
      </c>
      <c r="J296" s="507">
        <v>232.36666666666665</v>
      </c>
      <c r="K296" s="506">
        <v>220.6</v>
      </c>
      <c r="L296" s="506">
        <v>207.15</v>
      </c>
      <c r="M296" s="506">
        <v>1.70306</v>
      </c>
    </row>
    <row r="297" spans="1:13">
      <c r="A297" s="254">
        <v>287</v>
      </c>
      <c r="B297" s="509" t="s">
        <v>428</v>
      </c>
      <c r="C297" s="506">
        <v>7056.55</v>
      </c>
      <c r="D297" s="507">
        <v>7143.1833333333334</v>
      </c>
      <c r="E297" s="507">
        <v>6914.3666666666668</v>
      </c>
      <c r="F297" s="507">
        <v>6772.1833333333334</v>
      </c>
      <c r="G297" s="507">
        <v>6543.3666666666668</v>
      </c>
      <c r="H297" s="507">
        <v>7285.3666666666668</v>
      </c>
      <c r="I297" s="507">
        <v>7514.1833333333343</v>
      </c>
      <c r="J297" s="507">
        <v>7656.3666666666668</v>
      </c>
      <c r="K297" s="506">
        <v>7372</v>
      </c>
      <c r="L297" s="506">
        <v>7001</v>
      </c>
      <c r="M297" s="506">
        <v>0.11719</v>
      </c>
    </row>
    <row r="298" spans="1:13">
      <c r="A298" s="254">
        <v>288</v>
      </c>
      <c r="B298" s="509" t="s">
        <v>260</v>
      </c>
      <c r="C298" s="506">
        <v>4007.45</v>
      </c>
      <c r="D298" s="507">
        <v>4031.15</v>
      </c>
      <c r="E298" s="507">
        <v>3926.3</v>
      </c>
      <c r="F298" s="507">
        <v>3845.15</v>
      </c>
      <c r="G298" s="507">
        <v>3740.3</v>
      </c>
      <c r="H298" s="507">
        <v>4112.3</v>
      </c>
      <c r="I298" s="507">
        <v>4217.1499999999996</v>
      </c>
      <c r="J298" s="507">
        <v>4298.3</v>
      </c>
      <c r="K298" s="506">
        <v>4136</v>
      </c>
      <c r="L298" s="506">
        <v>3950</v>
      </c>
      <c r="M298" s="506">
        <v>3.2700900000000002</v>
      </c>
    </row>
    <row r="299" spans="1:13">
      <c r="A299" s="254">
        <v>289</v>
      </c>
      <c r="B299" s="509" t="s">
        <v>134</v>
      </c>
      <c r="C299" s="506">
        <v>1428.1</v>
      </c>
      <c r="D299" s="507">
        <v>1439.2666666666667</v>
      </c>
      <c r="E299" s="507">
        <v>1408.8333333333333</v>
      </c>
      <c r="F299" s="507">
        <v>1389.5666666666666</v>
      </c>
      <c r="G299" s="507">
        <v>1359.1333333333332</v>
      </c>
      <c r="H299" s="507">
        <v>1458.5333333333333</v>
      </c>
      <c r="I299" s="507">
        <v>1488.9666666666667</v>
      </c>
      <c r="J299" s="507">
        <v>1508.2333333333333</v>
      </c>
      <c r="K299" s="506">
        <v>1469.7</v>
      </c>
      <c r="L299" s="506">
        <v>1420</v>
      </c>
      <c r="M299" s="506">
        <v>33.819400000000002</v>
      </c>
    </row>
    <row r="300" spans="1:13">
      <c r="A300" s="254">
        <v>290</v>
      </c>
      <c r="B300" s="509" t="s">
        <v>429</v>
      </c>
      <c r="C300" s="506">
        <v>343.3</v>
      </c>
      <c r="D300" s="507">
        <v>346.45</v>
      </c>
      <c r="E300" s="507">
        <v>337.9</v>
      </c>
      <c r="F300" s="507">
        <v>332.5</v>
      </c>
      <c r="G300" s="507">
        <v>323.95</v>
      </c>
      <c r="H300" s="507">
        <v>351.84999999999997</v>
      </c>
      <c r="I300" s="507">
        <v>360.40000000000003</v>
      </c>
      <c r="J300" s="507">
        <v>365.79999999999995</v>
      </c>
      <c r="K300" s="506">
        <v>355</v>
      </c>
      <c r="L300" s="506">
        <v>341.05</v>
      </c>
      <c r="M300" s="506">
        <v>23.477209999999999</v>
      </c>
    </row>
    <row r="301" spans="1:13">
      <c r="A301" s="254">
        <v>291</v>
      </c>
      <c r="B301" s="509" t="s">
        <v>430</v>
      </c>
      <c r="C301" s="506">
        <v>36.549999999999997</v>
      </c>
      <c r="D301" s="507">
        <v>37.083333333333336</v>
      </c>
      <c r="E301" s="507">
        <v>35.366666666666674</v>
      </c>
      <c r="F301" s="507">
        <v>34.183333333333337</v>
      </c>
      <c r="G301" s="507">
        <v>32.466666666666676</v>
      </c>
      <c r="H301" s="507">
        <v>38.266666666666673</v>
      </c>
      <c r="I301" s="507">
        <v>39.983333333333327</v>
      </c>
      <c r="J301" s="507">
        <v>41.166666666666671</v>
      </c>
      <c r="K301" s="506">
        <v>38.799999999999997</v>
      </c>
      <c r="L301" s="506">
        <v>35.9</v>
      </c>
      <c r="M301" s="506">
        <v>14.60886</v>
      </c>
    </row>
    <row r="302" spans="1:13">
      <c r="A302" s="254">
        <v>292</v>
      </c>
      <c r="B302" s="509" t="s">
        <v>431</v>
      </c>
      <c r="C302" s="506">
        <v>1726.45</v>
      </c>
      <c r="D302" s="507">
        <v>1743.4833333333333</v>
      </c>
      <c r="E302" s="507">
        <v>1687.9666666666667</v>
      </c>
      <c r="F302" s="507">
        <v>1649.4833333333333</v>
      </c>
      <c r="G302" s="507">
        <v>1593.9666666666667</v>
      </c>
      <c r="H302" s="507">
        <v>1781.9666666666667</v>
      </c>
      <c r="I302" s="507">
        <v>1837.4833333333336</v>
      </c>
      <c r="J302" s="507">
        <v>1875.9666666666667</v>
      </c>
      <c r="K302" s="506">
        <v>1799</v>
      </c>
      <c r="L302" s="506">
        <v>1705</v>
      </c>
      <c r="M302" s="506">
        <v>0.35698000000000002</v>
      </c>
    </row>
    <row r="303" spans="1:13">
      <c r="A303" s="254">
        <v>293</v>
      </c>
      <c r="B303" s="509" t="s">
        <v>135</v>
      </c>
      <c r="C303" s="506">
        <v>999.85</v>
      </c>
      <c r="D303" s="507">
        <v>1005.1666666666666</v>
      </c>
      <c r="E303" s="507">
        <v>982.68333333333317</v>
      </c>
      <c r="F303" s="507">
        <v>965.51666666666654</v>
      </c>
      <c r="G303" s="507">
        <v>943.03333333333308</v>
      </c>
      <c r="H303" s="507">
        <v>1022.3333333333333</v>
      </c>
      <c r="I303" s="507">
        <v>1044.8166666666666</v>
      </c>
      <c r="J303" s="507">
        <v>1061.9833333333333</v>
      </c>
      <c r="K303" s="506">
        <v>1027.6500000000001</v>
      </c>
      <c r="L303" s="506">
        <v>988</v>
      </c>
      <c r="M303" s="506">
        <v>17.171389999999999</v>
      </c>
    </row>
    <row r="304" spans="1:13">
      <c r="A304" s="254">
        <v>294</v>
      </c>
      <c r="B304" s="509" t="s">
        <v>432</v>
      </c>
      <c r="C304" s="506">
        <v>1672.5</v>
      </c>
      <c r="D304" s="507">
        <v>1681</v>
      </c>
      <c r="E304" s="507">
        <v>1646.5</v>
      </c>
      <c r="F304" s="507">
        <v>1620.5</v>
      </c>
      <c r="G304" s="507">
        <v>1586</v>
      </c>
      <c r="H304" s="507">
        <v>1707</v>
      </c>
      <c r="I304" s="507">
        <v>1741.5</v>
      </c>
      <c r="J304" s="507">
        <v>1767.5</v>
      </c>
      <c r="K304" s="506">
        <v>1715.5</v>
      </c>
      <c r="L304" s="506">
        <v>1655</v>
      </c>
      <c r="M304" s="506">
        <v>0.37391999999999997</v>
      </c>
    </row>
    <row r="305" spans="1:13">
      <c r="A305" s="254">
        <v>295</v>
      </c>
      <c r="B305" s="509" t="s">
        <v>433</v>
      </c>
      <c r="C305" s="506">
        <v>862.4</v>
      </c>
      <c r="D305" s="507">
        <v>861.93333333333339</v>
      </c>
      <c r="E305" s="507">
        <v>844.01666666666677</v>
      </c>
      <c r="F305" s="507">
        <v>825.63333333333333</v>
      </c>
      <c r="G305" s="507">
        <v>807.7166666666667</v>
      </c>
      <c r="H305" s="507">
        <v>880.31666666666683</v>
      </c>
      <c r="I305" s="507">
        <v>898.23333333333335</v>
      </c>
      <c r="J305" s="507">
        <v>916.6166666666669</v>
      </c>
      <c r="K305" s="506">
        <v>879.85</v>
      </c>
      <c r="L305" s="506">
        <v>843.55</v>
      </c>
      <c r="M305" s="506">
        <v>0.18057999999999999</v>
      </c>
    </row>
    <row r="306" spans="1:13">
      <c r="A306" s="254">
        <v>296</v>
      </c>
      <c r="B306" s="509" t="s">
        <v>434</v>
      </c>
      <c r="C306" s="506">
        <v>43.3</v>
      </c>
      <c r="D306" s="507">
        <v>43.54999999999999</v>
      </c>
      <c r="E306" s="507">
        <v>41.549999999999983</v>
      </c>
      <c r="F306" s="507">
        <v>39.79999999999999</v>
      </c>
      <c r="G306" s="507">
        <v>37.799999999999983</v>
      </c>
      <c r="H306" s="507">
        <v>45.299999999999983</v>
      </c>
      <c r="I306" s="507">
        <v>47.3</v>
      </c>
      <c r="J306" s="507">
        <v>49.049999999999983</v>
      </c>
      <c r="K306" s="506">
        <v>45.55</v>
      </c>
      <c r="L306" s="506">
        <v>41.8</v>
      </c>
      <c r="M306" s="506">
        <v>73.529690000000002</v>
      </c>
    </row>
    <row r="307" spans="1:13">
      <c r="A307" s="254">
        <v>297</v>
      </c>
      <c r="B307" s="509" t="s">
        <v>435</v>
      </c>
      <c r="C307" s="506">
        <v>144.05000000000001</v>
      </c>
      <c r="D307" s="507">
        <v>145.51666666666668</v>
      </c>
      <c r="E307" s="507">
        <v>141.03333333333336</v>
      </c>
      <c r="F307" s="507">
        <v>138.01666666666668</v>
      </c>
      <c r="G307" s="507">
        <v>133.53333333333336</v>
      </c>
      <c r="H307" s="507">
        <v>148.53333333333336</v>
      </c>
      <c r="I307" s="507">
        <v>153.01666666666665</v>
      </c>
      <c r="J307" s="507">
        <v>156.03333333333336</v>
      </c>
      <c r="K307" s="506">
        <v>150</v>
      </c>
      <c r="L307" s="506">
        <v>142.5</v>
      </c>
      <c r="M307" s="506">
        <v>7.2619100000000003</v>
      </c>
    </row>
    <row r="308" spans="1:13">
      <c r="A308" s="254">
        <v>298</v>
      </c>
      <c r="B308" s="509" t="s">
        <v>146</v>
      </c>
      <c r="C308" s="506">
        <v>83206.25</v>
      </c>
      <c r="D308" s="507">
        <v>84184.849999999991</v>
      </c>
      <c r="E308" s="507">
        <v>82021.449999999983</v>
      </c>
      <c r="F308" s="507">
        <v>80836.649999999994</v>
      </c>
      <c r="G308" s="507">
        <v>78673.249999999985</v>
      </c>
      <c r="H308" s="507">
        <v>85369.64999999998</v>
      </c>
      <c r="I308" s="507">
        <v>87533.049999999974</v>
      </c>
      <c r="J308" s="507">
        <v>88717.849999999977</v>
      </c>
      <c r="K308" s="506">
        <v>86348.25</v>
      </c>
      <c r="L308" s="506">
        <v>83000.05</v>
      </c>
      <c r="M308" s="506">
        <v>0.30103999999999997</v>
      </c>
    </row>
    <row r="309" spans="1:13">
      <c r="A309" s="254">
        <v>299</v>
      </c>
      <c r="B309" s="509" t="s">
        <v>143</v>
      </c>
      <c r="C309" s="506">
        <v>1117.5</v>
      </c>
      <c r="D309" s="507">
        <v>1135.7833333333335</v>
      </c>
      <c r="E309" s="507">
        <v>1088.0166666666671</v>
      </c>
      <c r="F309" s="507">
        <v>1058.5333333333335</v>
      </c>
      <c r="G309" s="507">
        <v>1010.7666666666671</v>
      </c>
      <c r="H309" s="507">
        <v>1165.2666666666671</v>
      </c>
      <c r="I309" s="507">
        <v>1213.0333333333335</v>
      </c>
      <c r="J309" s="507">
        <v>1242.5166666666671</v>
      </c>
      <c r="K309" s="506">
        <v>1183.55</v>
      </c>
      <c r="L309" s="506">
        <v>1106.3</v>
      </c>
      <c r="M309" s="506">
        <v>8.3424399999999999</v>
      </c>
    </row>
    <row r="310" spans="1:13">
      <c r="A310" s="254">
        <v>300</v>
      </c>
      <c r="B310" s="509" t="s">
        <v>436</v>
      </c>
      <c r="C310" s="506">
        <v>3602.15</v>
      </c>
      <c r="D310" s="507">
        <v>3560.5</v>
      </c>
      <c r="E310" s="507">
        <v>3500.9</v>
      </c>
      <c r="F310" s="507">
        <v>3399.65</v>
      </c>
      <c r="G310" s="507">
        <v>3340.05</v>
      </c>
      <c r="H310" s="507">
        <v>3661.75</v>
      </c>
      <c r="I310" s="507">
        <v>3721.3500000000004</v>
      </c>
      <c r="J310" s="507">
        <v>3822.6</v>
      </c>
      <c r="K310" s="506">
        <v>3620.1</v>
      </c>
      <c r="L310" s="506">
        <v>3459.25</v>
      </c>
      <c r="M310" s="506">
        <v>6.7710000000000006E-2</v>
      </c>
    </row>
    <row r="311" spans="1:13">
      <c r="A311" s="254">
        <v>301</v>
      </c>
      <c r="B311" s="509" t="s">
        <v>437</v>
      </c>
      <c r="C311" s="506">
        <v>281.7</v>
      </c>
      <c r="D311" s="507">
        <v>280.78333333333336</v>
      </c>
      <c r="E311" s="507">
        <v>277.56666666666672</v>
      </c>
      <c r="F311" s="507">
        <v>273.43333333333334</v>
      </c>
      <c r="G311" s="507">
        <v>270.2166666666667</v>
      </c>
      <c r="H311" s="507">
        <v>284.91666666666674</v>
      </c>
      <c r="I311" s="507">
        <v>288.13333333333333</v>
      </c>
      <c r="J311" s="507">
        <v>292.26666666666677</v>
      </c>
      <c r="K311" s="506">
        <v>284</v>
      </c>
      <c r="L311" s="506">
        <v>276.64999999999998</v>
      </c>
      <c r="M311" s="506">
        <v>1.1833499999999999</v>
      </c>
    </row>
    <row r="312" spans="1:13">
      <c r="A312" s="254">
        <v>302</v>
      </c>
      <c r="B312" s="509" t="s">
        <v>137</v>
      </c>
      <c r="C312" s="506">
        <v>202.1</v>
      </c>
      <c r="D312" s="507">
        <v>203.44999999999996</v>
      </c>
      <c r="E312" s="507">
        <v>197.19999999999993</v>
      </c>
      <c r="F312" s="507">
        <v>192.29999999999998</v>
      </c>
      <c r="G312" s="507">
        <v>186.04999999999995</v>
      </c>
      <c r="H312" s="507">
        <v>208.34999999999991</v>
      </c>
      <c r="I312" s="507">
        <v>214.59999999999997</v>
      </c>
      <c r="J312" s="507">
        <v>219.49999999999989</v>
      </c>
      <c r="K312" s="506">
        <v>209.7</v>
      </c>
      <c r="L312" s="506">
        <v>198.55</v>
      </c>
      <c r="M312" s="506">
        <v>95.284090000000006</v>
      </c>
    </row>
    <row r="313" spans="1:13">
      <c r="A313" s="254">
        <v>303</v>
      </c>
      <c r="B313" s="509" t="s">
        <v>136</v>
      </c>
      <c r="C313" s="506">
        <v>845.65</v>
      </c>
      <c r="D313" s="507">
        <v>846.73333333333323</v>
      </c>
      <c r="E313" s="507">
        <v>832.91666666666652</v>
      </c>
      <c r="F313" s="507">
        <v>820.18333333333328</v>
      </c>
      <c r="G313" s="507">
        <v>806.36666666666656</v>
      </c>
      <c r="H313" s="507">
        <v>859.46666666666647</v>
      </c>
      <c r="I313" s="507">
        <v>873.2833333333333</v>
      </c>
      <c r="J313" s="507">
        <v>886.01666666666642</v>
      </c>
      <c r="K313" s="506">
        <v>860.55</v>
      </c>
      <c r="L313" s="506">
        <v>834</v>
      </c>
      <c r="M313" s="506">
        <v>50.33325</v>
      </c>
    </row>
    <row r="314" spans="1:13">
      <c r="A314" s="254">
        <v>304</v>
      </c>
      <c r="B314" s="509" t="s">
        <v>438</v>
      </c>
      <c r="C314" s="506">
        <v>166.2</v>
      </c>
      <c r="D314" s="507">
        <v>168.11666666666667</v>
      </c>
      <c r="E314" s="507">
        <v>162.33333333333334</v>
      </c>
      <c r="F314" s="507">
        <v>158.46666666666667</v>
      </c>
      <c r="G314" s="507">
        <v>152.68333333333334</v>
      </c>
      <c r="H314" s="507">
        <v>171.98333333333335</v>
      </c>
      <c r="I314" s="507">
        <v>177.76666666666665</v>
      </c>
      <c r="J314" s="507">
        <v>181.63333333333335</v>
      </c>
      <c r="K314" s="506">
        <v>173.9</v>
      </c>
      <c r="L314" s="506">
        <v>164.25</v>
      </c>
      <c r="M314" s="506">
        <v>2.64337</v>
      </c>
    </row>
    <row r="315" spans="1:13">
      <c r="A315" s="254">
        <v>305</v>
      </c>
      <c r="B315" s="509" t="s">
        <v>439</v>
      </c>
      <c r="C315" s="506">
        <v>215.8</v>
      </c>
      <c r="D315" s="507">
        <v>217.41666666666666</v>
      </c>
      <c r="E315" s="507">
        <v>213.38333333333333</v>
      </c>
      <c r="F315" s="507">
        <v>210.96666666666667</v>
      </c>
      <c r="G315" s="507">
        <v>206.93333333333334</v>
      </c>
      <c r="H315" s="507">
        <v>219.83333333333331</v>
      </c>
      <c r="I315" s="507">
        <v>223.86666666666667</v>
      </c>
      <c r="J315" s="507">
        <v>226.2833333333333</v>
      </c>
      <c r="K315" s="506">
        <v>221.45</v>
      </c>
      <c r="L315" s="506">
        <v>215</v>
      </c>
      <c r="M315" s="506">
        <v>0.38013000000000002</v>
      </c>
    </row>
    <row r="316" spans="1:13">
      <c r="A316" s="254">
        <v>306</v>
      </c>
      <c r="B316" s="509" t="s">
        <v>440</v>
      </c>
      <c r="C316" s="506">
        <v>531.45000000000005</v>
      </c>
      <c r="D316" s="507">
        <v>549.70000000000005</v>
      </c>
      <c r="E316" s="507">
        <v>506.70000000000005</v>
      </c>
      <c r="F316" s="507">
        <v>481.95000000000005</v>
      </c>
      <c r="G316" s="507">
        <v>438.95000000000005</v>
      </c>
      <c r="H316" s="507">
        <v>574.45000000000005</v>
      </c>
      <c r="I316" s="507">
        <v>617.45000000000005</v>
      </c>
      <c r="J316" s="507">
        <v>642.20000000000005</v>
      </c>
      <c r="K316" s="506">
        <v>592.70000000000005</v>
      </c>
      <c r="L316" s="506">
        <v>524.95000000000005</v>
      </c>
      <c r="M316" s="506">
        <v>1.4922599999999999</v>
      </c>
    </row>
    <row r="317" spans="1:13">
      <c r="A317" s="254">
        <v>307</v>
      </c>
      <c r="B317" s="509" t="s">
        <v>138</v>
      </c>
      <c r="C317" s="506">
        <v>158.85</v>
      </c>
      <c r="D317" s="507">
        <v>159.46666666666667</v>
      </c>
      <c r="E317" s="507">
        <v>155.38333333333333</v>
      </c>
      <c r="F317" s="507">
        <v>151.91666666666666</v>
      </c>
      <c r="G317" s="507">
        <v>147.83333333333331</v>
      </c>
      <c r="H317" s="507">
        <v>162.93333333333334</v>
      </c>
      <c r="I317" s="507">
        <v>167.01666666666665</v>
      </c>
      <c r="J317" s="507">
        <v>170.48333333333335</v>
      </c>
      <c r="K317" s="506">
        <v>163.55000000000001</v>
      </c>
      <c r="L317" s="506">
        <v>156</v>
      </c>
      <c r="M317" s="506">
        <v>45.663339999999998</v>
      </c>
    </row>
    <row r="318" spans="1:13">
      <c r="A318" s="254">
        <v>308</v>
      </c>
      <c r="B318" s="509" t="s">
        <v>261</v>
      </c>
      <c r="C318" s="506">
        <v>40.25</v>
      </c>
      <c r="D318" s="507">
        <v>40.483333333333334</v>
      </c>
      <c r="E318" s="507">
        <v>39.016666666666666</v>
      </c>
      <c r="F318" s="507">
        <v>37.783333333333331</v>
      </c>
      <c r="G318" s="507">
        <v>36.316666666666663</v>
      </c>
      <c r="H318" s="507">
        <v>41.716666666666669</v>
      </c>
      <c r="I318" s="507">
        <v>43.183333333333337</v>
      </c>
      <c r="J318" s="507">
        <v>44.416666666666671</v>
      </c>
      <c r="K318" s="506">
        <v>41.95</v>
      </c>
      <c r="L318" s="506">
        <v>39.25</v>
      </c>
      <c r="M318" s="506">
        <v>22.087910000000001</v>
      </c>
    </row>
    <row r="319" spans="1:13">
      <c r="A319" s="254">
        <v>309</v>
      </c>
      <c r="B319" s="509" t="s">
        <v>139</v>
      </c>
      <c r="C319" s="506">
        <v>385.6</v>
      </c>
      <c r="D319" s="507">
        <v>387.2</v>
      </c>
      <c r="E319" s="507">
        <v>381.2</v>
      </c>
      <c r="F319" s="507">
        <v>376.8</v>
      </c>
      <c r="G319" s="507">
        <v>370.8</v>
      </c>
      <c r="H319" s="507">
        <v>391.59999999999997</v>
      </c>
      <c r="I319" s="507">
        <v>397.59999999999997</v>
      </c>
      <c r="J319" s="507">
        <v>401.99999999999994</v>
      </c>
      <c r="K319" s="506">
        <v>393.2</v>
      </c>
      <c r="L319" s="506">
        <v>382.8</v>
      </c>
      <c r="M319" s="506">
        <v>13.82602</v>
      </c>
    </row>
    <row r="320" spans="1:13">
      <c r="A320" s="254">
        <v>310</v>
      </c>
      <c r="B320" s="509" t="s">
        <v>140</v>
      </c>
      <c r="C320" s="506">
        <v>7113.75</v>
      </c>
      <c r="D320" s="507">
        <v>7138.583333333333</v>
      </c>
      <c r="E320" s="507">
        <v>7035.1666666666661</v>
      </c>
      <c r="F320" s="507">
        <v>6956.583333333333</v>
      </c>
      <c r="G320" s="507">
        <v>6853.1666666666661</v>
      </c>
      <c r="H320" s="507">
        <v>7217.1666666666661</v>
      </c>
      <c r="I320" s="507">
        <v>7320.5833333333321</v>
      </c>
      <c r="J320" s="507">
        <v>7399.1666666666661</v>
      </c>
      <c r="K320" s="506">
        <v>7242</v>
      </c>
      <c r="L320" s="506">
        <v>7060</v>
      </c>
      <c r="M320" s="506">
        <v>9.8454499999999996</v>
      </c>
    </row>
    <row r="321" spans="1:13">
      <c r="A321" s="254">
        <v>311</v>
      </c>
      <c r="B321" s="509" t="s">
        <v>142</v>
      </c>
      <c r="C321" s="506">
        <v>862.6</v>
      </c>
      <c r="D321" s="507">
        <v>867.81666666666661</v>
      </c>
      <c r="E321" s="507">
        <v>850.23333333333323</v>
      </c>
      <c r="F321" s="507">
        <v>837.86666666666667</v>
      </c>
      <c r="G321" s="507">
        <v>820.2833333333333</v>
      </c>
      <c r="H321" s="507">
        <v>880.18333333333317</v>
      </c>
      <c r="I321" s="507">
        <v>897.76666666666665</v>
      </c>
      <c r="J321" s="507">
        <v>910.1333333333331</v>
      </c>
      <c r="K321" s="506">
        <v>885.4</v>
      </c>
      <c r="L321" s="506">
        <v>855.45</v>
      </c>
      <c r="M321" s="506">
        <v>8.7461000000000002</v>
      </c>
    </row>
    <row r="322" spans="1:13">
      <c r="A322" s="254">
        <v>312</v>
      </c>
      <c r="B322" s="509" t="s">
        <v>441</v>
      </c>
      <c r="C322" s="506">
        <v>1881.35</v>
      </c>
      <c r="D322" s="507">
        <v>1878.1666666666667</v>
      </c>
      <c r="E322" s="507">
        <v>1859.1833333333334</v>
      </c>
      <c r="F322" s="507">
        <v>1837.0166666666667</v>
      </c>
      <c r="G322" s="507">
        <v>1818.0333333333333</v>
      </c>
      <c r="H322" s="507">
        <v>1900.3333333333335</v>
      </c>
      <c r="I322" s="507">
        <v>1919.3166666666666</v>
      </c>
      <c r="J322" s="507">
        <v>1941.4833333333336</v>
      </c>
      <c r="K322" s="506">
        <v>1897.15</v>
      </c>
      <c r="L322" s="506">
        <v>1856</v>
      </c>
      <c r="M322" s="506">
        <v>1.62049</v>
      </c>
    </row>
    <row r="323" spans="1:13">
      <c r="A323" s="254">
        <v>313</v>
      </c>
      <c r="B323" s="509" t="s">
        <v>144</v>
      </c>
      <c r="C323" s="506">
        <v>1969.65</v>
      </c>
      <c r="D323" s="507">
        <v>1980.5333333333335</v>
      </c>
      <c r="E323" s="507">
        <v>1927.916666666667</v>
      </c>
      <c r="F323" s="507">
        <v>1886.1833333333334</v>
      </c>
      <c r="G323" s="507">
        <v>1833.5666666666668</v>
      </c>
      <c r="H323" s="507">
        <v>2022.2666666666671</v>
      </c>
      <c r="I323" s="507">
        <v>2074.8833333333332</v>
      </c>
      <c r="J323" s="507">
        <v>2116.6166666666672</v>
      </c>
      <c r="K323" s="506">
        <v>2033.15</v>
      </c>
      <c r="L323" s="506">
        <v>1938.8</v>
      </c>
      <c r="M323" s="506">
        <v>14.71542</v>
      </c>
    </row>
    <row r="324" spans="1:13">
      <c r="A324" s="254">
        <v>314</v>
      </c>
      <c r="B324" s="509" t="s">
        <v>442</v>
      </c>
      <c r="C324" s="506">
        <v>96.15</v>
      </c>
      <c r="D324" s="507">
        <v>96.833333333333329</v>
      </c>
      <c r="E324" s="507">
        <v>94.416666666666657</v>
      </c>
      <c r="F324" s="507">
        <v>92.683333333333323</v>
      </c>
      <c r="G324" s="507">
        <v>90.266666666666652</v>
      </c>
      <c r="H324" s="507">
        <v>98.566666666666663</v>
      </c>
      <c r="I324" s="507">
        <v>100.98333333333332</v>
      </c>
      <c r="J324" s="507">
        <v>102.71666666666667</v>
      </c>
      <c r="K324" s="506">
        <v>99.25</v>
      </c>
      <c r="L324" s="506">
        <v>95.1</v>
      </c>
      <c r="M324" s="506">
        <v>8.3326700000000002</v>
      </c>
    </row>
    <row r="325" spans="1:13">
      <c r="A325" s="254">
        <v>315</v>
      </c>
      <c r="B325" s="509" t="s">
        <v>443</v>
      </c>
      <c r="C325" s="506">
        <v>551.35</v>
      </c>
      <c r="D325" s="507">
        <v>556.83333333333337</v>
      </c>
      <c r="E325" s="507">
        <v>539.66666666666674</v>
      </c>
      <c r="F325" s="507">
        <v>527.98333333333335</v>
      </c>
      <c r="G325" s="507">
        <v>510.81666666666672</v>
      </c>
      <c r="H325" s="507">
        <v>568.51666666666677</v>
      </c>
      <c r="I325" s="507">
        <v>585.68333333333351</v>
      </c>
      <c r="J325" s="507">
        <v>597.36666666666679</v>
      </c>
      <c r="K325" s="506">
        <v>574</v>
      </c>
      <c r="L325" s="506">
        <v>545.15</v>
      </c>
      <c r="M325" s="506">
        <v>1.8987499999999999</v>
      </c>
    </row>
    <row r="326" spans="1:13">
      <c r="A326" s="254">
        <v>316</v>
      </c>
      <c r="B326" s="509" t="s">
        <v>754</v>
      </c>
      <c r="C326" s="506">
        <v>181.6</v>
      </c>
      <c r="D326" s="507">
        <v>182.51666666666665</v>
      </c>
      <c r="E326" s="507">
        <v>177.3833333333333</v>
      </c>
      <c r="F326" s="507">
        <v>173.16666666666666</v>
      </c>
      <c r="G326" s="507">
        <v>168.0333333333333</v>
      </c>
      <c r="H326" s="507">
        <v>186.73333333333329</v>
      </c>
      <c r="I326" s="507">
        <v>191.86666666666662</v>
      </c>
      <c r="J326" s="507">
        <v>196.08333333333329</v>
      </c>
      <c r="K326" s="506">
        <v>187.65</v>
      </c>
      <c r="L326" s="506">
        <v>178.3</v>
      </c>
      <c r="M326" s="506">
        <v>4.2054299999999998</v>
      </c>
    </row>
    <row r="327" spans="1:13">
      <c r="A327" s="254">
        <v>317</v>
      </c>
      <c r="B327" s="509" t="s">
        <v>145</v>
      </c>
      <c r="C327" s="506">
        <v>216.15</v>
      </c>
      <c r="D327" s="507">
        <v>217.63333333333333</v>
      </c>
      <c r="E327" s="507">
        <v>210.76666666666665</v>
      </c>
      <c r="F327" s="507">
        <v>205.38333333333333</v>
      </c>
      <c r="G327" s="507">
        <v>198.51666666666665</v>
      </c>
      <c r="H327" s="507">
        <v>223.01666666666665</v>
      </c>
      <c r="I327" s="507">
        <v>229.88333333333333</v>
      </c>
      <c r="J327" s="507">
        <v>235.26666666666665</v>
      </c>
      <c r="K327" s="506">
        <v>224.5</v>
      </c>
      <c r="L327" s="506">
        <v>212.25</v>
      </c>
      <c r="M327" s="506">
        <v>83.569360000000003</v>
      </c>
    </row>
    <row r="328" spans="1:13">
      <c r="A328" s="254">
        <v>318</v>
      </c>
      <c r="B328" s="509" t="s">
        <v>444</v>
      </c>
      <c r="C328" s="506">
        <v>669.4</v>
      </c>
      <c r="D328" s="507">
        <v>667.53333333333342</v>
      </c>
      <c r="E328" s="507">
        <v>657.81666666666683</v>
      </c>
      <c r="F328" s="507">
        <v>646.23333333333346</v>
      </c>
      <c r="G328" s="507">
        <v>636.51666666666688</v>
      </c>
      <c r="H328" s="507">
        <v>679.11666666666679</v>
      </c>
      <c r="I328" s="507">
        <v>688.83333333333326</v>
      </c>
      <c r="J328" s="507">
        <v>700.41666666666674</v>
      </c>
      <c r="K328" s="506">
        <v>677.25</v>
      </c>
      <c r="L328" s="506">
        <v>655.95</v>
      </c>
      <c r="M328" s="506">
        <v>2.0692599999999999</v>
      </c>
    </row>
    <row r="329" spans="1:13">
      <c r="A329" s="254">
        <v>319</v>
      </c>
      <c r="B329" s="509" t="s">
        <v>262</v>
      </c>
      <c r="C329" s="506">
        <v>1637.75</v>
      </c>
      <c r="D329" s="507">
        <v>1660.4166666666667</v>
      </c>
      <c r="E329" s="507">
        <v>1589.7333333333336</v>
      </c>
      <c r="F329" s="507">
        <v>1541.7166666666669</v>
      </c>
      <c r="G329" s="507">
        <v>1471.0333333333338</v>
      </c>
      <c r="H329" s="507">
        <v>1708.4333333333334</v>
      </c>
      <c r="I329" s="507">
        <v>1779.1166666666663</v>
      </c>
      <c r="J329" s="507">
        <v>1827.1333333333332</v>
      </c>
      <c r="K329" s="506">
        <v>1731.1</v>
      </c>
      <c r="L329" s="506">
        <v>1612.4</v>
      </c>
      <c r="M329" s="506">
        <v>4.3944700000000001</v>
      </c>
    </row>
    <row r="330" spans="1:13">
      <c r="A330" s="254">
        <v>320</v>
      </c>
      <c r="B330" s="509" t="s">
        <v>445</v>
      </c>
      <c r="C330" s="506">
        <v>1587.1</v>
      </c>
      <c r="D330" s="507">
        <v>1599.2833333333335</v>
      </c>
      <c r="E330" s="507">
        <v>1564.8166666666671</v>
      </c>
      <c r="F330" s="507">
        <v>1542.5333333333335</v>
      </c>
      <c r="G330" s="507">
        <v>1508.0666666666671</v>
      </c>
      <c r="H330" s="507">
        <v>1621.5666666666671</v>
      </c>
      <c r="I330" s="507">
        <v>1656.0333333333338</v>
      </c>
      <c r="J330" s="507">
        <v>1678.3166666666671</v>
      </c>
      <c r="K330" s="506">
        <v>1633.75</v>
      </c>
      <c r="L330" s="506">
        <v>1577</v>
      </c>
      <c r="M330" s="506">
        <v>7.7107299999999999</v>
      </c>
    </row>
    <row r="331" spans="1:13">
      <c r="A331" s="254">
        <v>321</v>
      </c>
      <c r="B331" s="509" t="s">
        <v>147</v>
      </c>
      <c r="C331" s="506">
        <v>1241.05</v>
      </c>
      <c r="D331" s="507">
        <v>1257.3499999999999</v>
      </c>
      <c r="E331" s="507">
        <v>1215.2999999999997</v>
      </c>
      <c r="F331" s="507">
        <v>1189.5499999999997</v>
      </c>
      <c r="G331" s="507">
        <v>1147.4999999999995</v>
      </c>
      <c r="H331" s="507">
        <v>1283.0999999999999</v>
      </c>
      <c r="I331" s="507">
        <v>1325.15</v>
      </c>
      <c r="J331" s="507">
        <v>1350.9</v>
      </c>
      <c r="K331" s="506">
        <v>1299.4000000000001</v>
      </c>
      <c r="L331" s="506">
        <v>1231.5999999999999</v>
      </c>
      <c r="M331" s="506">
        <v>9.7045600000000007</v>
      </c>
    </row>
    <row r="332" spans="1:13">
      <c r="A332" s="254">
        <v>322</v>
      </c>
      <c r="B332" s="509" t="s">
        <v>263</v>
      </c>
      <c r="C332" s="506">
        <v>818.4</v>
      </c>
      <c r="D332" s="507">
        <v>817.4</v>
      </c>
      <c r="E332" s="507">
        <v>802.25</v>
      </c>
      <c r="F332" s="507">
        <v>786.1</v>
      </c>
      <c r="G332" s="507">
        <v>770.95</v>
      </c>
      <c r="H332" s="507">
        <v>833.55</v>
      </c>
      <c r="I332" s="507">
        <v>848.69999999999982</v>
      </c>
      <c r="J332" s="507">
        <v>864.84999999999991</v>
      </c>
      <c r="K332" s="506">
        <v>832.55</v>
      </c>
      <c r="L332" s="506">
        <v>801.25</v>
      </c>
      <c r="M332" s="506">
        <v>3.2728700000000002</v>
      </c>
    </row>
    <row r="333" spans="1:13">
      <c r="A333" s="254">
        <v>323</v>
      </c>
      <c r="B333" s="509" t="s">
        <v>149</v>
      </c>
      <c r="C333" s="506">
        <v>43.55</v>
      </c>
      <c r="D333" s="507">
        <v>44.433333333333337</v>
      </c>
      <c r="E333" s="507">
        <v>41.666666666666671</v>
      </c>
      <c r="F333" s="507">
        <v>39.783333333333331</v>
      </c>
      <c r="G333" s="507">
        <v>37.016666666666666</v>
      </c>
      <c r="H333" s="507">
        <v>46.316666666666677</v>
      </c>
      <c r="I333" s="507">
        <v>49.083333333333343</v>
      </c>
      <c r="J333" s="507">
        <v>50.966666666666683</v>
      </c>
      <c r="K333" s="506">
        <v>47.2</v>
      </c>
      <c r="L333" s="506">
        <v>42.55</v>
      </c>
      <c r="M333" s="506">
        <v>144.32249999999999</v>
      </c>
    </row>
    <row r="334" spans="1:13">
      <c r="A334" s="254">
        <v>324</v>
      </c>
      <c r="B334" s="509" t="s">
        <v>150</v>
      </c>
      <c r="C334" s="506">
        <v>82.6</v>
      </c>
      <c r="D334" s="507">
        <v>83.55</v>
      </c>
      <c r="E334" s="507">
        <v>80.099999999999994</v>
      </c>
      <c r="F334" s="507">
        <v>77.599999999999994</v>
      </c>
      <c r="G334" s="507">
        <v>74.149999999999991</v>
      </c>
      <c r="H334" s="507">
        <v>86.05</v>
      </c>
      <c r="I334" s="507">
        <v>89.500000000000014</v>
      </c>
      <c r="J334" s="507">
        <v>92</v>
      </c>
      <c r="K334" s="506">
        <v>87</v>
      </c>
      <c r="L334" s="506">
        <v>81.05</v>
      </c>
      <c r="M334" s="506">
        <v>35.026139999999998</v>
      </c>
    </row>
    <row r="335" spans="1:13">
      <c r="A335" s="254">
        <v>325</v>
      </c>
      <c r="B335" s="509" t="s">
        <v>446</v>
      </c>
      <c r="C335" s="506">
        <v>542.65</v>
      </c>
      <c r="D335" s="507">
        <v>549.86666666666667</v>
      </c>
      <c r="E335" s="507">
        <v>530.83333333333337</v>
      </c>
      <c r="F335" s="507">
        <v>519.01666666666665</v>
      </c>
      <c r="G335" s="507">
        <v>499.98333333333335</v>
      </c>
      <c r="H335" s="507">
        <v>561.68333333333339</v>
      </c>
      <c r="I335" s="507">
        <v>580.7166666666667</v>
      </c>
      <c r="J335" s="507">
        <v>592.53333333333342</v>
      </c>
      <c r="K335" s="506">
        <v>568.9</v>
      </c>
      <c r="L335" s="506">
        <v>538.04999999999995</v>
      </c>
      <c r="M335" s="506">
        <v>0.59050000000000002</v>
      </c>
    </row>
    <row r="336" spans="1:13">
      <c r="A336" s="254">
        <v>326</v>
      </c>
      <c r="B336" s="509" t="s">
        <v>264</v>
      </c>
      <c r="C336" s="506">
        <v>23.9</v>
      </c>
      <c r="D336" s="507">
        <v>23.95</v>
      </c>
      <c r="E336" s="507">
        <v>23.65</v>
      </c>
      <c r="F336" s="507">
        <v>23.4</v>
      </c>
      <c r="G336" s="507">
        <v>23.099999999999998</v>
      </c>
      <c r="H336" s="507">
        <v>24.2</v>
      </c>
      <c r="I336" s="507">
        <v>24.500000000000004</v>
      </c>
      <c r="J336" s="507">
        <v>24.75</v>
      </c>
      <c r="K336" s="506">
        <v>24.25</v>
      </c>
      <c r="L336" s="506">
        <v>23.7</v>
      </c>
      <c r="M336" s="506">
        <v>35.60859</v>
      </c>
    </row>
    <row r="337" spans="1:13">
      <c r="A337" s="254">
        <v>327</v>
      </c>
      <c r="B337" s="509" t="s">
        <v>447</v>
      </c>
      <c r="C337" s="506">
        <v>50.15</v>
      </c>
      <c r="D337" s="507">
        <v>50.483333333333327</v>
      </c>
      <c r="E337" s="507">
        <v>49.316666666666656</v>
      </c>
      <c r="F337" s="507">
        <v>48.483333333333327</v>
      </c>
      <c r="G337" s="507">
        <v>47.316666666666656</v>
      </c>
      <c r="H337" s="507">
        <v>51.316666666666656</v>
      </c>
      <c r="I337" s="507">
        <v>52.483333333333327</v>
      </c>
      <c r="J337" s="507">
        <v>53.316666666666656</v>
      </c>
      <c r="K337" s="506">
        <v>51.65</v>
      </c>
      <c r="L337" s="506">
        <v>49.65</v>
      </c>
      <c r="M337" s="506">
        <v>12.05339</v>
      </c>
    </row>
    <row r="338" spans="1:13">
      <c r="A338" s="254">
        <v>328</v>
      </c>
      <c r="B338" s="509" t="s">
        <v>152</v>
      </c>
      <c r="C338" s="506">
        <v>132.25</v>
      </c>
      <c r="D338" s="507">
        <v>132.81666666666669</v>
      </c>
      <c r="E338" s="507">
        <v>129.83333333333337</v>
      </c>
      <c r="F338" s="507">
        <v>127.41666666666669</v>
      </c>
      <c r="G338" s="507">
        <v>124.43333333333337</v>
      </c>
      <c r="H338" s="507">
        <v>135.23333333333338</v>
      </c>
      <c r="I338" s="507">
        <v>138.21666666666667</v>
      </c>
      <c r="J338" s="507">
        <v>140.63333333333338</v>
      </c>
      <c r="K338" s="506">
        <v>135.80000000000001</v>
      </c>
      <c r="L338" s="506">
        <v>130.4</v>
      </c>
      <c r="M338" s="506">
        <v>83.806150000000002</v>
      </c>
    </row>
    <row r="339" spans="1:13">
      <c r="A339" s="254">
        <v>329</v>
      </c>
      <c r="B339" s="509" t="s">
        <v>694</v>
      </c>
      <c r="C339" s="506">
        <v>166.95</v>
      </c>
      <c r="D339" s="507">
        <v>168.38333333333333</v>
      </c>
      <c r="E339" s="507">
        <v>160.06666666666666</v>
      </c>
      <c r="F339" s="507">
        <v>153.18333333333334</v>
      </c>
      <c r="G339" s="507">
        <v>144.86666666666667</v>
      </c>
      <c r="H339" s="507">
        <v>175.26666666666665</v>
      </c>
      <c r="I339" s="507">
        <v>183.58333333333331</v>
      </c>
      <c r="J339" s="507">
        <v>190.46666666666664</v>
      </c>
      <c r="K339" s="506">
        <v>176.7</v>
      </c>
      <c r="L339" s="506">
        <v>161.5</v>
      </c>
      <c r="M339" s="506">
        <v>12.056660000000001</v>
      </c>
    </row>
    <row r="340" spans="1:13">
      <c r="A340" s="254">
        <v>330</v>
      </c>
      <c r="B340" s="509" t="s">
        <v>153</v>
      </c>
      <c r="C340" s="506">
        <v>103.8</v>
      </c>
      <c r="D340" s="507">
        <v>105.08333333333333</v>
      </c>
      <c r="E340" s="507">
        <v>101.91666666666666</v>
      </c>
      <c r="F340" s="507">
        <v>100.03333333333333</v>
      </c>
      <c r="G340" s="507">
        <v>96.86666666666666</v>
      </c>
      <c r="H340" s="507">
        <v>106.96666666666665</v>
      </c>
      <c r="I340" s="507">
        <v>110.13333333333331</v>
      </c>
      <c r="J340" s="507">
        <v>112.01666666666665</v>
      </c>
      <c r="K340" s="506">
        <v>108.25</v>
      </c>
      <c r="L340" s="506">
        <v>103.2</v>
      </c>
      <c r="M340" s="506">
        <v>200.23557</v>
      </c>
    </row>
    <row r="341" spans="1:13">
      <c r="A341" s="254">
        <v>331</v>
      </c>
      <c r="B341" s="509" t="s">
        <v>448</v>
      </c>
      <c r="C341" s="506">
        <v>399.75</v>
      </c>
      <c r="D341" s="507">
        <v>404.63333333333338</v>
      </c>
      <c r="E341" s="507">
        <v>391.06666666666678</v>
      </c>
      <c r="F341" s="507">
        <v>382.38333333333338</v>
      </c>
      <c r="G341" s="507">
        <v>368.81666666666678</v>
      </c>
      <c r="H341" s="507">
        <v>413.31666666666678</v>
      </c>
      <c r="I341" s="507">
        <v>426.88333333333338</v>
      </c>
      <c r="J341" s="507">
        <v>435.56666666666678</v>
      </c>
      <c r="K341" s="506">
        <v>418.2</v>
      </c>
      <c r="L341" s="506">
        <v>395.95</v>
      </c>
      <c r="M341" s="506">
        <v>2.7795999999999998</v>
      </c>
    </row>
    <row r="342" spans="1:13">
      <c r="A342" s="254">
        <v>332</v>
      </c>
      <c r="B342" s="509" t="s">
        <v>148</v>
      </c>
      <c r="C342" s="506">
        <v>56.8</v>
      </c>
      <c r="D342" s="507">
        <v>56.733333333333327</v>
      </c>
      <c r="E342" s="507">
        <v>55.516666666666652</v>
      </c>
      <c r="F342" s="507">
        <v>54.233333333333327</v>
      </c>
      <c r="G342" s="507">
        <v>53.016666666666652</v>
      </c>
      <c r="H342" s="507">
        <v>58.016666666666652</v>
      </c>
      <c r="I342" s="507">
        <v>59.233333333333334</v>
      </c>
      <c r="J342" s="507">
        <v>60.516666666666652</v>
      </c>
      <c r="K342" s="506">
        <v>57.95</v>
      </c>
      <c r="L342" s="506">
        <v>55.45</v>
      </c>
      <c r="M342" s="506">
        <v>222.15826000000001</v>
      </c>
    </row>
    <row r="343" spans="1:13">
      <c r="A343" s="254">
        <v>333</v>
      </c>
      <c r="B343" s="509" t="s">
        <v>449</v>
      </c>
      <c r="C343" s="506">
        <v>53.8</v>
      </c>
      <c r="D343" s="507">
        <v>55.65</v>
      </c>
      <c r="E343" s="507">
        <v>51.349999999999994</v>
      </c>
      <c r="F343" s="507">
        <v>48.9</v>
      </c>
      <c r="G343" s="507">
        <v>44.599999999999994</v>
      </c>
      <c r="H343" s="507">
        <v>58.099999999999994</v>
      </c>
      <c r="I343" s="507">
        <v>62.399999999999991</v>
      </c>
      <c r="J343" s="507">
        <v>64.849999999999994</v>
      </c>
      <c r="K343" s="506">
        <v>59.95</v>
      </c>
      <c r="L343" s="506">
        <v>53.2</v>
      </c>
      <c r="M343" s="506">
        <v>26.41601</v>
      </c>
    </row>
    <row r="344" spans="1:13">
      <c r="A344" s="254">
        <v>334</v>
      </c>
      <c r="B344" s="509" t="s">
        <v>450</v>
      </c>
      <c r="C344" s="506">
        <v>2491.9</v>
      </c>
      <c r="D344" s="507">
        <v>2533.7666666666669</v>
      </c>
      <c r="E344" s="507">
        <v>2413.9833333333336</v>
      </c>
      <c r="F344" s="507">
        <v>2336.0666666666666</v>
      </c>
      <c r="G344" s="507">
        <v>2216.2833333333333</v>
      </c>
      <c r="H344" s="507">
        <v>2611.6833333333338</v>
      </c>
      <c r="I344" s="507">
        <v>2731.4666666666676</v>
      </c>
      <c r="J344" s="507">
        <v>2809.3833333333341</v>
      </c>
      <c r="K344" s="506">
        <v>2653.55</v>
      </c>
      <c r="L344" s="506">
        <v>2455.85</v>
      </c>
      <c r="M344" s="506">
        <v>1.9006700000000001</v>
      </c>
    </row>
    <row r="345" spans="1:13">
      <c r="A345" s="254">
        <v>335</v>
      </c>
      <c r="B345" s="509" t="s">
        <v>755</v>
      </c>
      <c r="C345" s="506">
        <v>84.3</v>
      </c>
      <c r="D345" s="507">
        <v>85.233333333333334</v>
      </c>
      <c r="E345" s="507">
        <v>82.316666666666663</v>
      </c>
      <c r="F345" s="507">
        <v>80.333333333333329</v>
      </c>
      <c r="G345" s="507">
        <v>77.416666666666657</v>
      </c>
      <c r="H345" s="507">
        <v>87.216666666666669</v>
      </c>
      <c r="I345" s="507">
        <v>90.133333333333326</v>
      </c>
      <c r="J345" s="507">
        <v>92.116666666666674</v>
      </c>
      <c r="K345" s="506">
        <v>88.15</v>
      </c>
      <c r="L345" s="506">
        <v>83.25</v>
      </c>
      <c r="M345" s="506">
        <v>4.8436300000000001</v>
      </c>
    </row>
    <row r="346" spans="1:13">
      <c r="A346" s="254">
        <v>336</v>
      </c>
      <c r="B346" s="509" t="s">
        <v>151</v>
      </c>
      <c r="C346" s="506">
        <v>16201.25</v>
      </c>
      <c r="D346" s="507">
        <v>16335.4</v>
      </c>
      <c r="E346" s="507">
        <v>16045.849999999999</v>
      </c>
      <c r="F346" s="507">
        <v>15890.449999999999</v>
      </c>
      <c r="G346" s="507">
        <v>15600.899999999998</v>
      </c>
      <c r="H346" s="507">
        <v>16490.8</v>
      </c>
      <c r="I346" s="507">
        <v>16780.349999999999</v>
      </c>
      <c r="J346" s="507">
        <v>16935.75</v>
      </c>
      <c r="K346" s="506">
        <v>16624.95</v>
      </c>
      <c r="L346" s="506">
        <v>16180</v>
      </c>
      <c r="M346" s="506">
        <v>0.96365000000000001</v>
      </c>
    </row>
    <row r="347" spans="1:13">
      <c r="A347" s="254">
        <v>337</v>
      </c>
      <c r="B347" s="509" t="s">
        <v>791</v>
      </c>
      <c r="C347" s="506">
        <v>41.05</v>
      </c>
      <c r="D347" s="507">
        <v>41.75</v>
      </c>
      <c r="E347" s="507">
        <v>40.299999999999997</v>
      </c>
      <c r="F347" s="507">
        <v>39.549999999999997</v>
      </c>
      <c r="G347" s="507">
        <v>38.099999999999994</v>
      </c>
      <c r="H347" s="507">
        <v>42.5</v>
      </c>
      <c r="I347" s="507">
        <v>43.95</v>
      </c>
      <c r="J347" s="507">
        <v>44.7</v>
      </c>
      <c r="K347" s="506">
        <v>43.2</v>
      </c>
      <c r="L347" s="506">
        <v>41</v>
      </c>
      <c r="M347" s="506">
        <v>20.92493</v>
      </c>
    </row>
    <row r="348" spans="1:13">
      <c r="A348" s="254">
        <v>338</v>
      </c>
      <c r="B348" s="509" t="s">
        <v>451</v>
      </c>
      <c r="C348" s="506">
        <v>1879.85</v>
      </c>
      <c r="D348" s="507">
        <v>1907.7833333333335</v>
      </c>
      <c r="E348" s="507">
        <v>1836.116666666667</v>
      </c>
      <c r="F348" s="507">
        <v>1792.3833333333334</v>
      </c>
      <c r="G348" s="507">
        <v>1720.7166666666669</v>
      </c>
      <c r="H348" s="507">
        <v>1951.5166666666671</v>
      </c>
      <c r="I348" s="507">
        <v>2023.1833333333336</v>
      </c>
      <c r="J348" s="507">
        <v>2066.916666666667</v>
      </c>
      <c r="K348" s="506">
        <v>1979.45</v>
      </c>
      <c r="L348" s="506">
        <v>1864.05</v>
      </c>
      <c r="M348" s="506">
        <v>0.86338000000000004</v>
      </c>
    </row>
    <row r="349" spans="1:13">
      <c r="A349" s="254">
        <v>339</v>
      </c>
      <c r="B349" s="509" t="s">
        <v>790</v>
      </c>
      <c r="C349" s="506">
        <v>323.10000000000002</v>
      </c>
      <c r="D349" s="507">
        <v>327.2</v>
      </c>
      <c r="E349" s="507">
        <v>316.04999999999995</v>
      </c>
      <c r="F349" s="507">
        <v>308.99999999999994</v>
      </c>
      <c r="G349" s="507">
        <v>297.84999999999991</v>
      </c>
      <c r="H349" s="507">
        <v>334.25</v>
      </c>
      <c r="I349" s="507">
        <v>345.4</v>
      </c>
      <c r="J349" s="507">
        <v>352.45000000000005</v>
      </c>
      <c r="K349" s="506">
        <v>338.35</v>
      </c>
      <c r="L349" s="506">
        <v>320.14999999999998</v>
      </c>
      <c r="M349" s="506">
        <v>7.3519100000000002</v>
      </c>
    </row>
    <row r="350" spans="1:13">
      <c r="A350" s="254">
        <v>340</v>
      </c>
      <c r="B350" s="509" t="s">
        <v>265</v>
      </c>
      <c r="C350" s="506">
        <v>579.04999999999995</v>
      </c>
      <c r="D350" s="507">
        <v>576.66666666666663</v>
      </c>
      <c r="E350" s="507">
        <v>570.38333333333321</v>
      </c>
      <c r="F350" s="507">
        <v>561.71666666666658</v>
      </c>
      <c r="G350" s="507">
        <v>555.43333333333317</v>
      </c>
      <c r="H350" s="507">
        <v>585.33333333333326</v>
      </c>
      <c r="I350" s="507">
        <v>591.61666666666679</v>
      </c>
      <c r="J350" s="507">
        <v>600.2833333333333</v>
      </c>
      <c r="K350" s="506">
        <v>582.95000000000005</v>
      </c>
      <c r="L350" s="506">
        <v>568</v>
      </c>
      <c r="M350" s="506">
        <v>5.45906</v>
      </c>
    </row>
    <row r="351" spans="1:13">
      <c r="A351" s="254">
        <v>341</v>
      </c>
      <c r="B351" s="509" t="s">
        <v>155</v>
      </c>
      <c r="C351" s="506">
        <v>110.2</v>
      </c>
      <c r="D351" s="507">
        <v>109.96666666666665</v>
      </c>
      <c r="E351" s="507">
        <v>107.73333333333331</v>
      </c>
      <c r="F351" s="507">
        <v>105.26666666666665</v>
      </c>
      <c r="G351" s="507">
        <v>103.0333333333333</v>
      </c>
      <c r="H351" s="507">
        <v>112.43333333333331</v>
      </c>
      <c r="I351" s="507">
        <v>114.66666666666666</v>
      </c>
      <c r="J351" s="507">
        <v>117.13333333333331</v>
      </c>
      <c r="K351" s="506">
        <v>112.2</v>
      </c>
      <c r="L351" s="506">
        <v>107.5</v>
      </c>
      <c r="M351" s="506">
        <v>267.10696000000002</v>
      </c>
    </row>
    <row r="352" spans="1:13">
      <c r="A352" s="254">
        <v>342</v>
      </c>
      <c r="B352" s="509" t="s">
        <v>154</v>
      </c>
      <c r="C352" s="506">
        <v>127.45</v>
      </c>
      <c r="D352" s="507">
        <v>126.91666666666667</v>
      </c>
      <c r="E352" s="507">
        <v>123.03333333333333</v>
      </c>
      <c r="F352" s="507">
        <v>118.61666666666666</v>
      </c>
      <c r="G352" s="507">
        <v>114.73333333333332</v>
      </c>
      <c r="H352" s="507">
        <v>131.33333333333334</v>
      </c>
      <c r="I352" s="507">
        <v>135.2166666666667</v>
      </c>
      <c r="J352" s="507">
        <v>139.63333333333335</v>
      </c>
      <c r="K352" s="506">
        <v>130.80000000000001</v>
      </c>
      <c r="L352" s="506">
        <v>122.5</v>
      </c>
      <c r="M352" s="506">
        <v>10.911020000000001</v>
      </c>
    </row>
    <row r="353" spans="1:13">
      <c r="A353" s="254">
        <v>343</v>
      </c>
      <c r="B353" s="509" t="s">
        <v>452</v>
      </c>
      <c r="C353" s="506">
        <v>70.5</v>
      </c>
      <c r="D353" s="507">
        <v>70.933333333333337</v>
      </c>
      <c r="E353" s="507">
        <v>69.566666666666677</v>
      </c>
      <c r="F353" s="507">
        <v>68.63333333333334</v>
      </c>
      <c r="G353" s="507">
        <v>67.26666666666668</v>
      </c>
      <c r="H353" s="507">
        <v>71.866666666666674</v>
      </c>
      <c r="I353" s="507">
        <v>73.233333333333348</v>
      </c>
      <c r="J353" s="507">
        <v>74.166666666666671</v>
      </c>
      <c r="K353" s="506">
        <v>72.3</v>
      </c>
      <c r="L353" s="506">
        <v>70</v>
      </c>
      <c r="M353" s="506">
        <v>0.31769999999999998</v>
      </c>
    </row>
    <row r="354" spans="1:13">
      <c r="A354" s="254">
        <v>344</v>
      </c>
      <c r="B354" s="509" t="s">
        <v>266</v>
      </c>
      <c r="C354" s="506">
        <v>3119.5</v>
      </c>
      <c r="D354" s="507">
        <v>3150.2333333333336</v>
      </c>
      <c r="E354" s="507">
        <v>3025.4666666666672</v>
      </c>
      <c r="F354" s="507">
        <v>2931.4333333333334</v>
      </c>
      <c r="G354" s="507">
        <v>2806.666666666667</v>
      </c>
      <c r="H354" s="507">
        <v>3244.2666666666673</v>
      </c>
      <c r="I354" s="507">
        <v>3369.0333333333338</v>
      </c>
      <c r="J354" s="507">
        <v>3463.0666666666675</v>
      </c>
      <c r="K354" s="506">
        <v>3275</v>
      </c>
      <c r="L354" s="506">
        <v>3056.2</v>
      </c>
      <c r="M354" s="506">
        <v>0.96126999999999996</v>
      </c>
    </row>
    <row r="355" spans="1:13">
      <c r="A355" s="254">
        <v>345</v>
      </c>
      <c r="B355" s="509" t="s">
        <v>453</v>
      </c>
      <c r="C355" s="506">
        <v>96.15</v>
      </c>
      <c r="D355" s="507">
        <v>98.583333333333329</v>
      </c>
      <c r="E355" s="507">
        <v>93.166666666666657</v>
      </c>
      <c r="F355" s="507">
        <v>90.183333333333323</v>
      </c>
      <c r="G355" s="507">
        <v>84.766666666666652</v>
      </c>
      <c r="H355" s="507">
        <v>101.56666666666666</v>
      </c>
      <c r="I355" s="507">
        <v>106.98333333333332</v>
      </c>
      <c r="J355" s="507">
        <v>109.96666666666667</v>
      </c>
      <c r="K355" s="506">
        <v>104</v>
      </c>
      <c r="L355" s="506">
        <v>95.6</v>
      </c>
      <c r="M355" s="506">
        <v>8.7963100000000001</v>
      </c>
    </row>
    <row r="356" spans="1:13">
      <c r="A356" s="254">
        <v>346</v>
      </c>
      <c r="B356" s="509" t="s">
        <v>454</v>
      </c>
      <c r="C356" s="506">
        <v>317</v>
      </c>
      <c r="D356" s="507">
        <v>317.98333333333335</v>
      </c>
      <c r="E356" s="507">
        <v>311.4666666666667</v>
      </c>
      <c r="F356" s="507">
        <v>305.93333333333334</v>
      </c>
      <c r="G356" s="507">
        <v>299.41666666666669</v>
      </c>
      <c r="H356" s="507">
        <v>323.51666666666671</v>
      </c>
      <c r="I356" s="507">
        <v>330.03333333333336</v>
      </c>
      <c r="J356" s="507">
        <v>335.56666666666672</v>
      </c>
      <c r="K356" s="506">
        <v>324.5</v>
      </c>
      <c r="L356" s="506">
        <v>312.45</v>
      </c>
      <c r="M356" s="506">
        <v>6.5201700000000002</v>
      </c>
    </row>
    <row r="357" spans="1:13">
      <c r="A357" s="254">
        <v>347</v>
      </c>
      <c r="B357" s="509" t="s">
        <v>455</v>
      </c>
      <c r="C357" s="506">
        <v>229.15</v>
      </c>
      <c r="D357" s="507">
        <v>233.45000000000002</v>
      </c>
      <c r="E357" s="507">
        <v>220.95000000000005</v>
      </c>
      <c r="F357" s="507">
        <v>212.75000000000003</v>
      </c>
      <c r="G357" s="507">
        <v>200.25000000000006</v>
      </c>
      <c r="H357" s="507">
        <v>241.65000000000003</v>
      </c>
      <c r="I357" s="507">
        <v>254.14999999999998</v>
      </c>
      <c r="J357" s="507">
        <v>262.35000000000002</v>
      </c>
      <c r="K357" s="506">
        <v>245.95</v>
      </c>
      <c r="L357" s="506">
        <v>225.25</v>
      </c>
      <c r="M357" s="506">
        <v>1.41594</v>
      </c>
    </row>
    <row r="358" spans="1:13">
      <c r="A358" s="254">
        <v>348</v>
      </c>
      <c r="B358" s="509" t="s">
        <v>267</v>
      </c>
      <c r="C358" s="506">
        <v>2163.4</v>
      </c>
      <c r="D358" s="507">
        <v>2188.1</v>
      </c>
      <c r="E358" s="507">
        <v>2118.1999999999998</v>
      </c>
      <c r="F358" s="507">
        <v>2073</v>
      </c>
      <c r="G358" s="507">
        <v>2003.1</v>
      </c>
      <c r="H358" s="507">
        <v>2233.2999999999997</v>
      </c>
      <c r="I358" s="507">
        <v>2303.2000000000003</v>
      </c>
      <c r="J358" s="507">
        <v>2348.3999999999996</v>
      </c>
      <c r="K358" s="506">
        <v>2258</v>
      </c>
      <c r="L358" s="506">
        <v>2142.9</v>
      </c>
      <c r="M358" s="506">
        <v>1.77634</v>
      </c>
    </row>
    <row r="359" spans="1:13">
      <c r="A359" s="254">
        <v>349</v>
      </c>
      <c r="B359" s="509" t="s">
        <v>268</v>
      </c>
      <c r="C359" s="506">
        <v>383.3</v>
      </c>
      <c r="D359" s="507">
        <v>382.48333333333329</v>
      </c>
      <c r="E359" s="507">
        <v>374.96666666666658</v>
      </c>
      <c r="F359" s="507">
        <v>366.63333333333327</v>
      </c>
      <c r="G359" s="507">
        <v>359.11666666666656</v>
      </c>
      <c r="H359" s="507">
        <v>390.81666666666661</v>
      </c>
      <c r="I359" s="507">
        <v>398.33333333333337</v>
      </c>
      <c r="J359" s="507">
        <v>406.66666666666663</v>
      </c>
      <c r="K359" s="506">
        <v>390</v>
      </c>
      <c r="L359" s="506">
        <v>374.15</v>
      </c>
      <c r="M359" s="506">
        <v>3.7880500000000001</v>
      </c>
    </row>
    <row r="360" spans="1:13">
      <c r="A360" s="254">
        <v>350</v>
      </c>
      <c r="B360" s="509" t="s">
        <v>456</v>
      </c>
      <c r="C360" s="506">
        <v>242</v>
      </c>
      <c r="D360" s="507">
        <v>246.21666666666667</v>
      </c>
      <c r="E360" s="507">
        <v>235.78333333333336</v>
      </c>
      <c r="F360" s="507">
        <v>229.56666666666669</v>
      </c>
      <c r="G360" s="507">
        <v>219.13333333333338</v>
      </c>
      <c r="H360" s="507">
        <v>252.43333333333334</v>
      </c>
      <c r="I360" s="507">
        <v>262.86666666666667</v>
      </c>
      <c r="J360" s="507">
        <v>269.08333333333331</v>
      </c>
      <c r="K360" s="506">
        <v>256.64999999999998</v>
      </c>
      <c r="L360" s="506">
        <v>240</v>
      </c>
      <c r="M360" s="506">
        <v>11.37989</v>
      </c>
    </row>
    <row r="361" spans="1:13">
      <c r="A361" s="254">
        <v>351</v>
      </c>
      <c r="B361" s="509" t="s">
        <v>758</v>
      </c>
      <c r="C361" s="506">
        <v>470.65</v>
      </c>
      <c r="D361" s="507">
        <v>468.2</v>
      </c>
      <c r="E361" s="507">
        <v>461.45</v>
      </c>
      <c r="F361" s="507">
        <v>452.25</v>
      </c>
      <c r="G361" s="507">
        <v>445.5</v>
      </c>
      <c r="H361" s="507">
        <v>477.4</v>
      </c>
      <c r="I361" s="507">
        <v>484.15</v>
      </c>
      <c r="J361" s="507">
        <v>493.34999999999997</v>
      </c>
      <c r="K361" s="506">
        <v>474.95</v>
      </c>
      <c r="L361" s="506">
        <v>459</v>
      </c>
      <c r="M361" s="506">
        <v>0.96360999999999997</v>
      </c>
    </row>
    <row r="362" spans="1:13">
      <c r="A362" s="254">
        <v>352</v>
      </c>
      <c r="B362" s="509" t="s">
        <v>457</v>
      </c>
      <c r="C362" s="506">
        <v>80</v>
      </c>
      <c r="D362" s="507">
        <v>81.216666666666669</v>
      </c>
      <c r="E362" s="507">
        <v>77.783333333333331</v>
      </c>
      <c r="F362" s="507">
        <v>75.566666666666663</v>
      </c>
      <c r="G362" s="507">
        <v>72.133333333333326</v>
      </c>
      <c r="H362" s="507">
        <v>83.433333333333337</v>
      </c>
      <c r="I362" s="507">
        <v>86.866666666666674</v>
      </c>
      <c r="J362" s="507">
        <v>89.083333333333343</v>
      </c>
      <c r="K362" s="506">
        <v>84.65</v>
      </c>
      <c r="L362" s="506">
        <v>79</v>
      </c>
      <c r="M362" s="506">
        <v>25.290379999999999</v>
      </c>
    </row>
    <row r="363" spans="1:13">
      <c r="A363" s="254">
        <v>353</v>
      </c>
      <c r="B363" s="509" t="s">
        <v>163</v>
      </c>
      <c r="C363" s="506">
        <v>1398.25</v>
      </c>
      <c r="D363" s="507">
        <v>1402.5833333333333</v>
      </c>
      <c r="E363" s="507">
        <v>1378.6666666666665</v>
      </c>
      <c r="F363" s="507">
        <v>1359.0833333333333</v>
      </c>
      <c r="G363" s="507">
        <v>1335.1666666666665</v>
      </c>
      <c r="H363" s="507">
        <v>1422.1666666666665</v>
      </c>
      <c r="I363" s="507">
        <v>1446.083333333333</v>
      </c>
      <c r="J363" s="507">
        <v>1465.6666666666665</v>
      </c>
      <c r="K363" s="506">
        <v>1426.5</v>
      </c>
      <c r="L363" s="506">
        <v>1383</v>
      </c>
      <c r="M363" s="506">
        <v>7.3038299999999996</v>
      </c>
    </row>
    <row r="364" spans="1:13">
      <c r="A364" s="254">
        <v>354</v>
      </c>
      <c r="B364" s="509" t="s">
        <v>156</v>
      </c>
      <c r="C364" s="506">
        <v>28192.799999999999</v>
      </c>
      <c r="D364" s="507">
        <v>28418.283333333336</v>
      </c>
      <c r="E364" s="507">
        <v>27836.566666666673</v>
      </c>
      <c r="F364" s="507">
        <v>27480.333333333336</v>
      </c>
      <c r="G364" s="507">
        <v>26898.616666666672</v>
      </c>
      <c r="H364" s="507">
        <v>28774.516666666674</v>
      </c>
      <c r="I364" s="507">
        <v>29356.233333333341</v>
      </c>
      <c r="J364" s="507">
        <v>29712.466666666674</v>
      </c>
      <c r="K364" s="506">
        <v>29000</v>
      </c>
      <c r="L364" s="506">
        <v>28062.05</v>
      </c>
      <c r="M364" s="506">
        <v>0.20899999999999999</v>
      </c>
    </row>
    <row r="365" spans="1:13">
      <c r="A365" s="254">
        <v>355</v>
      </c>
      <c r="B365" s="509" t="s">
        <v>458</v>
      </c>
      <c r="C365" s="506">
        <v>1848.65</v>
      </c>
      <c r="D365" s="507">
        <v>1852.6333333333332</v>
      </c>
      <c r="E365" s="507">
        <v>1809.2666666666664</v>
      </c>
      <c r="F365" s="507">
        <v>1769.8833333333332</v>
      </c>
      <c r="G365" s="507">
        <v>1726.5166666666664</v>
      </c>
      <c r="H365" s="507">
        <v>1892.0166666666664</v>
      </c>
      <c r="I365" s="507">
        <v>1935.3833333333332</v>
      </c>
      <c r="J365" s="507">
        <v>1974.7666666666664</v>
      </c>
      <c r="K365" s="506">
        <v>1896</v>
      </c>
      <c r="L365" s="506">
        <v>1813.25</v>
      </c>
      <c r="M365" s="506">
        <v>1.14629</v>
      </c>
    </row>
    <row r="366" spans="1:13">
      <c r="A366" s="254">
        <v>356</v>
      </c>
      <c r="B366" s="509" t="s">
        <v>158</v>
      </c>
      <c r="C366" s="506">
        <v>225.6</v>
      </c>
      <c r="D366" s="507">
        <v>226.33333333333334</v>
      </c>
      <c r="E366" s="507">
        <v>221.81666666666669</v>
      </c>
      <c r="F366" s="507">
        <v>218.03333333333336</v>
      </c>
      <c r="G366" s="507">
        <v>213.51666666666671</v>
      </c>
      <c r="H366" s="507">
        <v>230.11666666666667</v>
      </c>
      <c r="I366" s="507">
        <v>234.63333333333333</v>
      </c>
      <c r="J366" s="507">
        <v>238.41666666666666</v>
      </c>
      <c r="K366" s="506">
        <v>230.85</v>
      </c>
      <c r="L366" s="506">
        <v>222.55</v>
      </c>
      <c r="M366" s="506">
        <v>72.229569999999995</v>
      </c>
    </row>
    <row r="367" spans="1:13">
      <c r="A367" s="254">
        <v>357</v>
      </c>
      <c r="B367" s="509" t="s">
        <v>269</v>
      </c>
      <c r="C367" s="506">
        <v>4439.3</v>
      </c>
      <c r="D367" s="507">
        <v>4458.0999999999995</v>
      </c>
      <c r="E367" s="507">
        <v>4396.1999999999989</v>
      </c>
      <c r="F367" s="507">
        <v>4353.0999999999995</v>
      </c>
      <c r="G367" s="507">
        <v>4291.1999999999989</v>
      </c>
      <c r="H367" s="507">
        <v>4501.1999999999989</v>
      </c>
      <c r="I367" s="507">
        <v>4563.0999999999985</v>
      </c>
      <c r="J367" s="507">
        <v>4606.1999999999989</v>
      </c>
      <c r="K367" s="506">
        <v>4520</v>
      </c>
      <c r="L367" s="506">
        <v>4415</v>
      </c>
      <c r="M367" s="506">
        <v>0.28592000000000001</v>
      </c>
    </row>
    <row r="368" spans="1:13">
      <c r="A368" s="254">
        <v>358</v>
      </c>
      <c r="B368" s="509" t="s">
        <v>459</v>
      </c>
      <c r="C368" s="506">
        <v>189.85</v>
      </c>
      <c r="D368" s="507">
        <v>192.38333333333333</v>
      </c>
      <c r="E368" s="507">
        <v>182.46666666666664</v>
      </c>
      <c r="F368" s="507">
        <v>175.08333333333331</v>
      </c>
      <c r="G368" s="507">
        <v>165.16666666666663</v>
      </c>
      <c r="H368" s="507">
        <v>199.76666666666665</v>
      </c>
      <c r="I368" s="507">
        <v>209.68333333333334</v>
      </c>
      <c r="J368" s="507">
        <v>217.06666666666666</v>
      </c>
      <c r="K368" s="506">
        <v>202.3</v>
      </c>
      <c r="L368" s="506">
        <v>185</v>
      </c>
      <c r="M368" s="506">
        <v>10.343719999999999</v>
      </c>
    </row>
    <row r="369" spans="1:13">
      <c r="A369" s="254">
        <v>359</v>
      </c>
      <c r="B369" s="509" t="s">
        <v>460</v>
      </c>
      <c r="C369" s="506">
        <v>768.05</v>
      </c>
      <c r="D369" s="507">
        <v>773.71666666666658</v>
      </c>
      <c r="E369" s="507">
        <v>758.13333333333321</v>
      </c>
      <c r="F369" s="507">
        <v>748.21666666666658</v>
      </c>
      <c r="G369" s="507">
        <v>732.63333333333321</v>
      </c>
      <c r="H369" s="507">
        <v>783.63333333333321</v>
      </c>
      <c r="I369" s="507">
        <v>799.21666666666647</v>
      </c>
      <c r="J369" s="507">
        <v>809.13333333333321</v>
      </c>
      <c r="K369" s="506">
        <v>789.3</v>
      </c>
      <c r="L369" s="506">
        <v>763.8</v>
      </c>
      <c r="M369" s="506">
        <v>0.34400999999999998</v>
      </c>
    </row>
    <row r="370" spans="1:13">
      <c r="A370" s="254">
        <v>360</v>
      </c>
      <c r="B370" s="509" t="s">
        <v>160</v>
      </c>
      <c r="C370" s="506">
        <v>1713.9</v>
      </c>
      <c r="D370" s="507">
        <v>1718.5333333333335</v>
      </c>
      <c r="E370" s="507">
        <v>1696.0666666666671</v>
      </c>
      <c r="F370" s="507">
        <v>1678.2333333333336</v>
      </c>
      <c r="G370" s="507">
        <v>1655.7666666666671</v>
      </c>
      <c r="H370" s="507">
        <v>1736.366666666667</v>
      </c>
      <c r="I370" s="507">
        <v>1758.8333333333337</v>
      </c>
      <c r="J370" s="507">
        <v>1776.666666666667</v>
      </c>
      <c r="K370" s="506">
        <v>1741</v>
      </c>
      <c r="L370" s="506">
        <v>1700.7</v>
      </c>
      <c r="M370" s="506">
        <v>3.3498600000000001</v>
      </c>
    </row>
    <row r="371" spans="1:13">
      <c r="A371" s="254">
        <v>361</v>
      </c>
      <c r="B371" s="509" t="s">
        <v>157</v>
      </c>
      <c r="C371" s="506">
        <v>1839.35</v>
      </c>
      <c r="D371" s="507">
        <v>1845.0333333333335</v>
      </c>
      <c r="E371" s="507">
        <v>1805.0666666666671</v>
      </c>
      <c r="F371" s="507">
        <v>1770.7833333333335</v>
      </c>
      <c r="G371" s="507">
        <v>1730.8166666666671</v>
      </c>
      <c r="H371" s="507">
        <v>1879.3166666666671</v>
      </c>
      <c r="I371" s="507">
        <v>1919.2833333333338</v>
      </c>
      <c r="J371" s="507">
        <v>1953.5666666666671</v>
      </c>
      <c r="K371" s="506">
        <v>1885</v>
      </c>
      <c r="L371" s="506">
        <v>1810.75</v>
      </c>
      <c r="M371" s="506">
        <v>14.90814</v>
      </c>
    </row>
    <row r="372" spans="1:13">
      <c r="A372" s="254">
        <v>362</v>
      </c>
      <c r="B372" s="509" t="s">
        <v>756</v>
      </c>
      <c r="C372" s="506">
        <v>829.85</v>
      </c>
      <c r="D372" s="507">
        <v>816.13333333333321</v>
      </c>
      <c r="E372" s="507">
        <v>779.26666666666642</v>
      </c>
      <c r="F372" s="507">
        <v>728.68333333333317</v>
      </c>
      <c r="G372" s="507">
        <v>691.81666666666638</v>
      </c>
      <c r="H372" s="507">
        <v>866.71666666666647</v>
      </c>
      <c r="I372" s="507">
        <v>903.58333333333326</v>
      </c>
      <c r="J372" s="507">
        <v>954.16666666666652</v>
      </c>
      <c r="K372" s="506">
        <v>853</v>
      </c>
      <c r="L372" s="506">
        <v>765.55</v>
      </c>
      <c r="M372" s="506">
        <v>3.6344599999999998</v>
      </c>
    </row>
    <row r="373" spans="1:13">
      <c r="A373" s="254">
        <v>363</v>
      </c>
      <c r="B373" s="509" t="s">
        <v>461</v>
      </c>
      <c r="C373" s="506">
        <v>1312.35</v>
      </c>
      <c r="D373" s="507">
        <v>1328.7833333333333</v>
      </c>
      <c r="E373" s="507">
        <v>1278.5666666666666</v>
      </c>
      <c r="F373" s="507">
        <v>1244.7833333333333</v>
      </c>
      <c r="G373" s="507">
        <v>1194.5666666666666</v>
      </c>
      <c r="H373" s="507">
        <v>1362.5666666666666</v>
      </c>
      <c r="I373" s="507">
        <v>1412.7833333333333</v>
      </c>
      <c r="J373" s="507">
        <v>1446.5666666666666</v>
      </c>
      <c r="K373" s="506">
        <v>1379</v>
      </c>
      <c r="L373" s="506">
        <v>1295</v>
      </c>
      <c r="M373" s="506">
        <v>5.3254099999999998</v>
      </c>
    </row>
    <row r="374" spans="1:13">
      <c r="A374" s="254">
        <v>364</v>
      </c>
      <c r="B374" s="509" t="s">
        <v>757</v>
      </c>
      <c r="C374" s="506">
        <v>820.05</v>
      </c>
      <c r="D374" s="507">
        <v>843.69999999999993</v>
      </c>
      <c r="E374" s="507">
        <v>777.39999999999986</v>
      </c>
      <c r="F374" s="507">
        <v>734.74999999999989</v>
      </c>
      <c r="G374" s="507">
        <v>668.44999999999982</v>
      </c>
      <c r="H374" s="507">
        <v>886.34999999999991</v>
      </c>
      <c r="I374" s="507">
        <v>952.64999999999986</v>
      </c>
      <c r="J374" s="507">
        <v>995.3</v>
      </c>
      <c r="K374" s="506">
        <v>910</v>
      </c>
      <c r="L374" s="506">
        <v>801.05</v>
      </c>
      <c r="M374" s="506">
        <v>0.75031000000000003</v>
      </c>
    </row>
    <row r="375" spans="1:13">
      <c r="A375" s="254">
        <v>365</v>
      </c>
      <c r="B375" s="509" t="s">
        <v>159</v>
      </c>
      <c r="C375" s="506">
        <v>132</v>
      </c>
      <c r="D375" s="507">
        <v>133.71666666666667</v>
      </c>
      <c r="E375" s="507">
        <v>128.63333333333333</v>
      </c>
      <c r="F375" s="507">
        <v>125.26666666666665</v>
      </c>
      <c r="G375" s="507">
        <v>120.18333333333331</v>
      </c>
      <c r="H375" s="507">
        <v>137.08333333333334</v>
      </c>
      <c r="I375" s="507">
        <v>142.16666666666666</v>
      </c>
      <c r="J375" s="507">
        <v>145.53333333333336</v>
      </c>
      <c r="K375" s="506">
        <v>138.80000000000001</v>
      </c>
      <c r="L375" s="506">
        <v>130.35</v>
      </c>
      <c r="M375" s="506">
        <v>146.68467999999999</v>
      </c>
    </row>
    <row r="376" spans="1:13">
      <c r="A376" s="254">
        <v>366</v>
      </c>
      <c r="B376" s="509" t="s">
        <v>162</v>
      </c>
      <c r="C376" s="506">
        <v>221.05</v>
      </c>
      <c r="D376" s="507">
        <v>221.56666666666669</v>
      </c>
      <c r="E376" s="507">
        <v>219.63333333333338</v>
      </c>
      <c r="F376" s="507">
        <v>218.2166666666667</v>
      </c>
      <c r="G376" s="507">
        <v>216.28333333333339</v>
      </c>
      <c r="H376" s="507">
        <v>222.98333333333338</v>
      </c>
      <c r="I376" s="507">
        <v>224.91666666666671</v>
      </c>
      <c r="J376" s="507">
        <v>226.33333333333337</v>
      </c>
      <c r="K376" s="506">
        <v>223.5</v>
      </c>
      <c r="L376" s="506">
        <v>220.15</v>
      </c>
      <c r="M376" s="506">
        <v>80.058710000000005</v>
      </c>
    </row>
    <row r="377" spans="1:13">
      <c r="A377" s="254">
        <v>367</v>
      </c>
      <c r="B377" s="509" t="s">
        <v>462</v>
      </c>
      <c r="C377" s="506">
        <v>156.44999999999999</v>
      </c>
      <c r="D377" s="507">
        <v>158.76666666666665</v>
      </c>
      <c r="E377" s="507">
        <v>149.5333333333333</v>
      </c>
      <c r="F377" s="507">
        <v>142.61666666666665</v>
      </c>
      <c r="G377" s="507">
        <v>133.3833333333333</v>
      </c>
      <c r="H377" s="507">
        <v>165.68333333333331</v>
      </c>
      <c r="I377" s="507">
        <v>174.91666666666666</v>
      </c>
      <c r="J377" s="507">
        <v>181.83333333333331</v>
      </c>
      <c r="K377" s="506">
        <v>168</v>
      </c>
      <c r="L377" s="506">
        <v>151.85</v>
      </c>
      <c r="M377" s="506">
        <v>17.829249999999998</v>
      </c>
    </row>
    <row r="378" spans="1:13">
      <c r="A378" s="254">
        <v>368</v>
      </c>
      <c r="B378" s="509" t="s">
        <v>270</v>
      </c>
      <c r="C378" s="506">
        <v>277.55</v>
      </c>
      <c r="D378" s="507">
        <v>276.84999999999997</v>
      </c>
      <c r="E378" s="507">
        <v>270.69999999999993</v>
      </c>
      <c r="F378" s="507">
        <v>263.84999999999997</v>
      </c>
      <c r="G378" s="507">
        <v>257.69999999999993</v>
      </c>
      <c r="H378" s="507">
        <v>283.69999999999993</v>
      </c>
      <c r="I378" s="507">
        <v>289.84999999999991</v>
      </c>
      <c r="J378" s="507">
        <v>296.69999999999993</v>
      </c>
      <c r="K378" s="506">
        <v>283</v>
      </c>
      <c r="L378" s="506">
        <v>270</v>
      </c>
      <c r="M378" s="506">
        <v>3.6898599999999999</v>
      </c>
    </row>
    <row r="379" spans="1:13">
      <c r="A379" s="254">
        <v>369</v>
      </c>
      <c r="B379" s="509" t="s">
        <v>463</v>
      </c>
      <c r="C379" s="506">
        <v>114</v>
      </c>
      <c r="D379" s="507">
        <v>115.2</v>
      </c>
      <c r="E379" s="507">
        <v>111.7</v>
      </c>
      <c r="F379" s="507">
        <v>109.4</v>
      </c>
      <c r="G379" s="507">
        <v>105.9</v>
      </c>
      <c r="H379" s="507">
        <v>117.5</v>
      </c>
      <c r="I379" s="507">
        <v>121</v>
      </c>
      <c r="J379" s="507">
        <v>123.3</v>
      </c>
      <c r="K379" s="506">
        <v>118.7</v>
      </c>
      <c r="L379" s="506">
        <v>112.9</v>
      </c>
      <c r="M379" s="506">
        <v>6.4856699999999998</v>
      </c>
    </row>
    <row r="380" spans="1:13">
      <c r="A380" s="254">
        <v>370</v>
      </c>
      <c r="B380" s="509" t="s">
        <v>464</v>
      </c>
      <c r="C380" s="506">
        <v>6410.65</v>
      </c>
      <c r="D380" s="507">
        <v>6453.55</v>
      </c>
      <c r="E380" s="507">
        <v>6357.1</v>
      </c>
      <c r="F380" s="507">
        <v>6303.55</v>
      </c>
      <c r="G380" s="507">
        <v>6207.1</v>
      </c>
      <c r="H380" s="507">
        <v>6507.1</v>
      </c>
      <c r="I380" s="507">
        <v>6603.5499999999993</v>
      </c>
      <c r="J380" s="507">
        <v>6657.1</v>
      </c>
      <c r="K380" s="506">
        <v>6550</v>
      </c>
      <c r="L380" s="506">
        <v>6400</v>
      </c>
      <c r="M380" s="506">
        <v>0.1106</v>
      </c>
    </row>
    <row r="381" spans="1:13">
      <c r="A381" s="254">
        <v>371</v>
      </c>
      <c r="B381" s="509" t="s">
        <v>271</v>
      </c>
      <c r="C381" s="506">
        <v>12602.3</v>
      </c>
      <c r="D381" s="507">
        <v>12655.85</v>
      </c>
      <c r="E381" s="507">
        <v>12371.7</v>
      </c>
      <c r="F381" s="507">
        <v>12141.1</v>
      </c>
      <c r="G381" s="507">
        <v>11856.95</v>
      </c>
      <c r="H381" s="507">
        <v>12886.45</v>
      </c>
      <c r="I381" s="507">
        <v>13170.599999999999</v>
      </c>
      <c r="J381" s="507">
        <v>13401.2</v>
      </c>
      <c r="K381" s="506">
        <v>12940</v>
      </c>
      <c r="L381" s="506">
        <v>12425.25</v>
      </c>
      <c r="M381" s="506">
        <v>0.12609999999999999</v>
      </c>
    </row>
    <row r="382" spans="1:13">
      <c r="A382" s="254">
        <v>372</v>
      </c>
      <c r="B382" s="509" t="s">
        <v>161</v>
      </c>
      <c r="C382" s="506">
        <v>37.700000000000003</v>
      </c>
      <c r="D382" s="507">
        <v>37.81666666666667</v>
      </c>
      <c r="E382" s="507">
        <v>36.533333333333339</v>
      </c>
      <c r="F382" s="507">
        <v>35.366666666666667</v>
      </c>
      <c r="G382" s="507">
        <v>34.083333333333336</v>
      </c>
      <c r="H382" s="507">
        <v>38.983333333333341</v>
      </c>
      <c r="I382" s="507">
        <v>40.266666666666673</v>
      </c>
      <c r="J382" s="507">
        <v>41.433333333333344</v>
      </c>
      <c r="K382" s="506">
        <v>39.1</v>
      </c>
      <c r="L382" s="506">
        <v>36.65</v>
      </c>
      <c r="M382" s="506">
        <v>1262.41327</v>
      </c>
    </row>
    <row r="383" spans="1:13">
      <c r="A383" s="254">
        <v>373</v>
      </c>
      <c r="B383" s="509" t="s">
        <v>272</v>
      </c>
      <c r="C383" s="506">
        <v>682.55</v>
      </c>
      <c r="D383" s="507">
        <v>682.83333333333337</v>
      </c>
      <c r="E383" s="507">
        <v>669.7166666666667</v>
      </c>
      <c r="F383" s="507">
        <v>656.88333333333333</v>
      </c>
      <c r="G383" s="507">
        <v>643.76666666666665</v>
      </c>
      <c r="H383" s="507">
        <v>695.66666666666674</v>
      </c>
      <c r="I383" s="507">
        <v>708.7833333333333</v>
      </c>
      <c r="J383" s="507">
        <v>721.61666666666679</v>
      </c>
      <c r="K383" s="506">
        <v>695.95</v>
      </c>
      <c r="L383" s="506">
        <v>670</v>
      </c>
      <c r="M383" s="506">
        <v>0.81947999999999999</v>
      </c>
    </row>
    <row r="384" spans="1:13">
      <c r="A384" s="254">
        <v>374</v>
      </c>
      <c r="B384" s="509" t="s">
        <v>165</v>
      </c>
      <c r="C384" s="506">
        <v>222.95</v>
      </c>
      <c r="D384" s="507">
        <v>223.23333333333335</v>
      </c>
      <c r="E384" s="507">
        <v>216.9666666666667</v>
      </c>
      <c r="F384" s="507">
        <v>210.98333333333335</v>
      </c>
      <c r="G384" s="507">
        <v>204.7166666666667</v>
      </c>
      <c r="H384" s="507">
        <v>229.2166666666667</v>
      </c>
      <c r="I384" s="507">
        <v>235.48333333333335</v>
      </c>
      <c r="J384" s="507">
        <v>241.4666666666667</v>
      </c>
      <c r="K384" s="506">
        <v>229.5</v>
      </c>
      <c r="L384" s="506">
        <v>217.25</v>
      </c>
      <c r="M384" s="506">
        <v>112.80094</v>
      </c>
    </row>
    <row r="385" spans="1:13">
      <c r="A385" s="254">
        <v>375</v>
      </c>
      <c r="B385" s="509" t="s">
        <v>166</v>
      </c>
      <c r="C385" s="506">
        <v>141.25</v>
      </c>
      <c r="D385" s="507">
        <v>143.16666666666666</v>
      </c>
      <c r="E385" s="507">
        <v>137.88333333333333</v>
      </c>
      <c r="F385" s="507">
        <v>134.51666666666668</v>
      </c>
      <c r="G385" s="507">
        <v>129.23333333333335</v>
      </c>
      <c r="H385" s="507">
        <v>146.5333333333333</v>
      </c>
      <c r="I385" s="507">
        <v>151.81666666666666</v>
      </c>
      <c r="J385" s="507">
        <v>155.18333333333328</v>
      </c>
      <c r="K385" s="506">
        <v>148.44999999999999</v>
      </c>
      <c r="L385" s="506">
        <v>139.80000000000001</v>
      </c>
      <c r="M385" s="506">
        <v>86.457149999999999</v>
      </c>
    </row>
    <row r="386" spans="1:13">
      <c r="A386" s="254">
        <v>376</v>
      </c>
      <c r="B386" s="509" t="s">
        <v>465</v>
      </c>
      <c r="C386" s="506">
        <v>247.05</v>
      </c>
      <c r="D386" s="507">
        <v>248</v>
      </c>
      <c r="E386" s="507">
        <v>245.15</v>
      </c>
      <c r="F386" s="507">
        <v>243.25</v>
      </c>
      <c r="G386" s="507">
        <v>240.4</v>
      </c>
      <c r="H386" s="507">
        <v>249.9</v>
      </c>
      <c r="I386" s="507">
        <v>252.75000000000003</v>
      </c>
      <c r="J386" s="507">
        <v>254.65</v>
      </c>
      <c r="K386" s="506">
        <v>250.85</v>
      </c>
      <c r="L386" s="506">
        <v>246.1</v>
      </c>
      <c r="M386" s="506">
        <v>3.0143800000000001</v>
      </c>
    </row>
    <row r="387" spans="1:13">
      <c r="A387" s="254">
        <v>377</v>
      </c>
      <c r="B387" s="509" t="s">
        <v>466</v>
      </c>
      <c r="C387" s="506">
        <v>538.85</v>
      </c>
      <c r="D387" s="507">
        <v>544.1</v>
      </c>
      <c r="E387" s="507">
        <v>528.25</v>
      </c>
      <c r="F387" s="507">
        <v>517.65</v>
      </c>
      <c r="G387" s="507">
        <v>501.79999999999995</v>
      </c>
      <c r="H387" s="507">
        <v>554.70000000000005</v>
      </c>
      <c r="I387" s="507">
        <v>570.55000000000018</v>
      </c>
      <c r="J387" s="507">
        <v>581.15000000000009</v>
      </c>
      <c r="K387" s="506">
        <v>559.95000000000005</v>
      </c>
      <c r="L387" s="506">
        <v>533.5</v>
      </c>
      <c r="M387" s="506">
        <v>2.9948700000000001</v>
      </c>
    </row>
    <row r="388" spans="1:13">
      <c r="A388" s="254">
        <v>378</v>
      </c>
      <c r="B388" s="509" t="s">
        <v>467</v>
      </c>
      <c r="C388" s="506">
        <v>29.65</v>
      </c>
      <c r="D388" s="507">
        <v>29.916666666666668</v>
      </c>
      <c r="E388" s="507">
        <v>28.783333333333335</v>
      </c>
      <c r="F388" s="507">
        <v>27.916666666666668</v>
      </c>
      <c r="G388" s="507">
        <v>26.783333333333335</v>
      </c>
      <c r="H388" s="507">
        <v>30.783333333333335</v>
      </c>
      <c r="I388" s="507">
        <v>31.916666666666668</v>
      </c>
      <c r="J388" s="507">
        <v>32.783333333333331</v>
      </c>
      <c r="K388" s="506">
        <v>31.05</v>
      </c>
      <c r="L388" s="506">
        <v>29.05</v>
      </c>
      <c r="M388" s="506">
        <v>55.090499999999999</v>
      </c>
    </row>
    <row r="389" spans="1:13">
      <c r="A389" s="254">
        <v>379</v>
      </c>
      <c r="B389" s="509" t="s">
        <v>468</v>
      </c>
      <c r="C389" s="506">
        <v>146.85</v>
      </c>
      <c r="D389" s="507">
        <v>147.05000000000001</v>
      </c>
      <c r="E389" s="507">
        <v>142.85000000000002</v>
      </c>
      <c r="F389" s="507">
        <v>138.85000000000002</v>
      </c>
      <c r="G389" s="507">
        <v>134.65000000000003</v>
      </c>
      <c r="H389" s="507">
        <v>151.05000000000001</v>
      </c>
      <c r="I389" s="507">
        <v>155.25</v>
      </c>
      <c r="J389" s="507">
        <v>159.25</v>
      </c>
      <c r="K389" s="506">
        <v>151.25</v>
      </c>
      <c r="L389" s="506">
        <v>143.05000000000001</v>
      </c>
      <c r="M389" s="506">
        <v>21.337160000000001</v>
      </c>
    </row>
    <row r="390" spans="1:13">
      <c r="A390" s="254">
        <v>380</v>
      </c>
      <c r="B390" s="509" t="s">
        <v>273</v>
      </c>
      <c r="C390" s="506">
        <v>515.54999999999995</v>
      </c>
      <c r="D390" s="507">
        <v>517.15</v>
      </c>
      <c r="E390" s="507">
        <v>512.4</v>
      </c>
      <c r="F390" s="507">
        <v>509.25</v>
      </c>
      <c r="G390" s="507">
        <v>504.5</v>
      </c>
      <c r="H390" s="507">
        <v>520.29999999999995</v>
      </c>
      <c r="I390" s="507">
        <v>525.04999999999995</v>
      </c>
      <c r="J390" s="507">
        <v>528.19999999999993</v>
      </c>
      <c r="K390" s="506">
        <v>521.9</v>
      </c>
      <c r="L390" s="506">
        <v>514</v>
      </c>
      <c r="M390" s="506">
        <v>3.2750699999999999</v>
      </c>
    </row>
    <row r="391" spans="1:13">
      <c r="A391" s="254">
        <v>381</v>
      </c>
      <c r="B391" s="509" t="s">
        <v>469</v>
      </c>
      <c r="C391" s="506">
        <v>253.45</v>
      </c>
      <c r="D391" s="507">
        <v>255.86666666666665</v>
      </c>
      <c r="E391" s="507">
        <v>248.13333333333327</v>
      </c>
      <c r="F391" s="507">
        <v>242.81666666666663</v>
      </c>
      <c r="G391" s="507">
        <v>235.08333333333326</v>
      </c>
      <c r="H391" s="507">
        <v>261.18333333333328</v>
      </c>
      <c r="I391" s="507">
        <v>268.91666666666669</v>
      </c>
      <c r="J391" s="507">
        <v>274.23333333333329</v>
      </c>
      <c r="K391" s="506">
        <v>263.60000000000002</v>
      </c>
      <c r="L391" s="506">
        <v>250.55</v>
      </c>
      <c r="M391" s="506">
        <v>3.43859</v>
      </c>
    </row>
    <row r="392" spans="1:13">
      <c r="A392" s="254">
        <v>382</v>
      </c>
      <c r="B392" s="509" t="s">
        <v>470</v>
      </c>
      <c r="C392" s="506">
        <v>73.7</v>
      </c>
      <c r="D392" s="507">
        <v>75.466666666666683</v>
      </c>
      <c r="E392" s="507">
        <v>70.53333333333336</v>
      </c>
      <c r="F392" s="507">
        <v>67.366666666666674</v>
      </c>
      <c r="G392" s="507">
        <v>62.433333333333351</v>
      </c>
      <c r="H392" s="507">
        <v>78.633333333333368</v>
      </c>
      <c r="I392" s="507">
        <v>83.566666666666677</v>
      </c>
      <c r="J392" s="507">
        <v>86.733333333333377</v>
      </c>
      <c r="K392" s="506">
        <v>80.400000000000006</v>
      </c>
      <c r="L392" s="506">
        <v>72.3</v>
      </c>
      <c r="M392" s="506">
        <v>37.432659999999998</v>
      </c>
    </row>
    <row r="393" spans="1:13">
      <c r="A393" s="254">
        <v>383</v>
      </c>
      <c r="B393" s="509" t="s">
        <v>471</v>
      </c>
      <c r="C393" s="506">
        <v>1944.4</v>
      </c>
      <c r="D393" s="507">
        <v>1931.1499999999999</v>
      </c>
      <c r="E393" s="507">
        <v>1884.2999999999997</v>
      </c>
      <c r="F393" s="507">
        <v>1824.1999999999998</v>
      </c>
      <c r="G393" s="507">
        <v>1777.3499999999997</v>
      </c>
      <c r="H393" s="507">
        <v>1991.2499999999998</v>
      </c>
      <c r="I393" s="507">
        <v>2038.0999999999997</v>
      </c>
      <c r="J393" s="507">
        <v>2098.1999999999998</v>
      </c>
      <c r="K393" s="506">
        <v>1978</v>
      </c>
      <c r="L393" s="506">
        <v>1871.05</v>
      </c>
      <c r="M393" s="506">
        <v>0.20701</v>
      </c>
    </row>
    <row r="394" spans="1:13">
      <c r="A394" s="254">
        <v>384</v>
      </c>
      <c r="B394" s="509" t="s">
        <v>472</v>
      </c>
      <c r="C394" s="506">
        <v>342.7</v>
      </c>
      <c r="D394" s="507">
        <v>347.16666666666669</v>
      </c>
      <c r="E394" s="507">
        <v>333.18333333333339</v>
      </c>
      <c r="F394" s="507">
        <v>323.66666666666669</v>
      </c>
      <c r="G394" s="507">
        <v>309.68333333333339</v>
      </c>
      <c r="H394" s="507">
        <v>356.68333333333339</v>
      </c>
      <c r="I394" s="507">
        <v>370.66666666666663</v>
      </c>
      <c r="J394" s="507">
        <v>380.18333333333339</v>
      </c>
      <c r="K394" s="506">
        <v>361.15</v>
      </c>
      <c r="L394" s="506">
        <v>337.65</v>
      </c>
      <c r="M394" s="506">
        <v>6.1620600000000003</v>
      </c>
    </row>
    <row r="395" spans="1:13">
      <c r="A395" s="254">
        <v>385</v>
      </c>
      <c r="B395" s="509" t="s">
        <v>473</v>
      </c>
      <c r="C395" s="506">
        <v>166.55</v>
      </c>
      <c r="D395" s="507">
        <v>169.01666666666668</v>
      </c>
      <c r="E395" s="507">
        <v>161.78333333333336</v>
      </c>
      <c r="F395" s="507">
        <v>157.01666666666668</v>
      </c>
      <c r="G395" s="507">
        <v>149.78333333333336</v>
      </c>
      <c r="H395" s="507">
        <v>173.78333333333336</v>
      </c>
      <c r="I395" s="507">
        <v>181.01666666666665</v>
      </c>
      <c r="J395" s="507">
        <v>185.78333333333336</v>
      </c>
      <c r="K395" s="506">
        <v>176.25</v>
      </c>
      <c r="L395" s="506">
        <v>164.25</v>
      </c>
      <c r="M395" s="506">
        <v>3.2641300000000002</v>
      </c>
    </row>
    <row r="396" spans="1:13">
      <c r="A396" s="254">
        <v>386</v>
      </c>
      <c r="B396" s="509" t="s">
        <v>474</v>
      </c>
      <c r="C396" s="506">
        <v>837.45</v>
      </c>
      <c r="D396" s="507">
        <v>833.31666666666661</v>
      </c>
      <c r="E396" s="507">
        <v>826.63333333333321</v>
      </c>
      <c r="F396" s="507">
        <v>815.81666666666661</v>
      </c>
      <c r="G396" s="507">
        <v>809.13333333333321</v>
      </c>
      <c r="H396" s="507">
        <v>844.13333333333321</v>
      </c>
      <c r="I396" s="507">
        <v>850.81666666666661</v>
      </c>
      <c r="J396" s="507">
        <v>861.63333333333321</v>
      </c>
      <c r="K396" s="506">
        <v>840</v>
      </c>
      <c r="L396" s="506">
        <v>822.5</v>
      </c>
      <c r="M396" s="506">
        <v>1.2536400000000001</v>
      </c>
    </row>
    <row r="397" spans="1:13">
      <c r="A397" s="254">
        <v>387</v>
      </c>
      <c r="B397" s="509" t="s">
        <v>167</v>
      </c>
      <c r="C397" s="506">
        <v>2009.1</v>
      </c>
      <c r="D397" s="507">
        <v>2031.6333333333332</v>
      </c>
      <c r="E397" s="507">
        <v>1978.4666666666662</v>
      </c>
      <c r="F397" s="507">
        <v>1947.833333333333</v>
      </c>
      <c r="G397" s="507">
        <v>1894.6666666666661</v>
      </c>
      <c r="H397" s="507">
        <v>2062.2666666666664</v>
      </c>
      <c r="I397" s="507">
        <v>2115.4333333333334</v>
      </c>
      <c r="J397" s="507">
        <v>2146.0666666666666</v>
      </c>
      <c r="K397" s="506">
        <v>2084.8000000000002</v>
      </c>
      <c r="L397" s="506">
        <v>2001</v>
      </c>
      <c r="M397" s="506">
        <v>95.288089999999997</v>
      </c>
    </row>
    <row r="398" spans="1:13">
      <c r="A398" s="254">
        <v>388</v>
      </c>
      <c r="B398" s="509" t="s">
        <v>815</v>
      </c>
      <c r="C398" s="506">
        <v>1000.4</v>
      </c>
      <c r="D398" s="507">
        <v>997.63333333333333</v>
      </c>
      <c r="E398" s="507">
        <v>986.26666666666665</v>
      </c>
      <c r="F398" s="507">
        <v>972.13333333333333</v>
      </c>
      <c r="G398" s="507">
        <v>960.76666666666665</v>
      </c>
      <c r="H398" s="507">
        <v>1011.7666666666667</v>
      </c>
      <c r="I398" s="507">
        <v>1023.1333333333332</v>
      </c>
      <c r="J398" s="507">
        <v>1037.2666666666667</v>
      </c>
      <c r="K398" s="506">
        <v>1009</v>
      </c>
      <c r="L398" s="506">
        <v>983.5</v>
      </c>
      <c r="M398" s="506">
        <v>28.866579999999999</v>
      </c>
    </row>
    <row r="399" spans="1:13">
      <c r="A399" s="254">
        <v>389</v>
      </c>
      <c r="B399" s="509" t="s">
        <v>274</v>
      </c>
      <c r="C399" s="506">
        <v>890.45</v>
      </c>
      <c r="D399" s="507">
        <v>890.25</v>
      </c>
      <c r="E399" s="507">
        <v>882.5</v>
      </c>
      <c r="F399" s="507">
        <v>874.55</v>
      </c>
      <c r="G399" s="507">
        <v>866.8</v>
      </c>
      <c r="H399" s="507">
        <v>898.2</v>
      </c>
      <c r="I399" s="507">
        <v>905.95</v>
      </c>
      <c r="J399" s="507">
        <v>913.90000000000009</v>
      </c>
      <c r="K399" s="506">
        <v>898</v>
      </c>
      <c r="L399" s="506">
        <v>882.3</v>
      </c>
      <c r="M399" s="506">
        <v>26.579180000000001</v>
      </c>
    </row>
    <row r="400" spans="1:13">
      <c r="A400" s="254">
        <v>390</v>
      </c>
      <c r="B400" s="509" t="s">
        <v>476</v>
      </c>
      <c r="C400" s="506">
        <v>25.35</v>
      </c>
      <c r="D400" s="507">
        <v>25.55</v>
      </c>
      <c r="E400" s="507">
        <v>25.05</v>
      </c>
      <c r="F400" s="507">
        <v>24.75</v>
      </c>
      <c r="G400" s="507">
        <v>24.25</v>
      </c>
      <c r="H400" s="507">
        <v>25.85</v>
      </c>
      <c r="I400" s="507">
        <v>26.35</v>
      </c>
      <c r="J400" s="507">
        <v>26.650000000000002</v>
      </c>
      <c r="K400" s="506">
        <v>26.05</v>
      </c>
      <c r="L400" s="506">
        <v>25.25</v>
      </c>
      <c r="M400" s="506">
        <v>17.820229999999999</v>
      </c>
    </row>
    <row r="401" spans="1:13">
      <c r="A401" s="254">
        <v>391</v>
      </c>
      <c r="B401" s="509" t="s">
        <v>477</v>
      </c>
      <c r="C401" s="506">
        <v>2157.0500000000002</v>
      </c>
      <c r="D401" s="507">
        <v>2175.3333333333335</v>
      </c>
      <c r="E401" s="507">
        <v>2106.7666666666669</v>
      </c>
      <c r="F401" s="507">
        <v>2056.4833333333336</v>
      </c>
      <c r="G401" s="507">
        <v>1987.916666666667</v>
      </c>
      <c r="H401" s="507">
        <v>2225.6166666666668</v>
      </c>
      <c r="I401" s="507">
        <v>2294.1833333333334</v>
      </c>
      <c r="J401" s="507">
        <v>2344.4666666666667</v>
      </c>
      <c r="K401" s="506">
        <v>2243.9</v>
      </c>
      <c r="L401" s="506">
        <v>2125.0500000000002</v>
      </c>
      <c r="M401" s="506">
        <v>0.10811999999999999</v>
      </c>
    </row>
    <row r="402" spans="1:13">
      <c r="A402" s="254">
        <v>392</v>
      </c>
      <c r="B402" s="509" t="s">
        <v>172</v>
      </c>
      <c r="C402" s="506">
        <v>5284.95</v>
      </c>
      <c r="D402" s="507">
        <v>5344.3166666666666</v>
      </c>
      <c r="E402" s="507">
        <v>5208.6333333333332</v>
      </c>
      <c r="F402" s="507">
        <v>5132.3166666666666</v>
      </c>
      <c r="G402" s="507">
        <v>4996.6333333333332</v>
      </c>
      <c r="H402" s="507">
        <v>5420.6333333333332</v>
      </c>
      <c r="I402" s="507">
        <v>5556.3166666666657</v>
      </c>
      <c r="J402" s="507">
        <v>5632.6333333333332</v>
      </c>
      <c r="K402" s="506">
        <v>5480</v>
      </c>
      <c r="L402" s="506">
        <v>5268</v>
      </c>
      <c r="M402" s="506">
        <v>2.0995699999999999</v>
      </c>
    </row>
    <row r="403" spans="1:13">
      <c r="A403" s="254">
        <v>393</v>
      </c>
      <c r="B403" s="509" t="s">
        <v>478</v>
      </c>
      <c r="C403" s="506">
        <v>7984.65</v>
      </c>
      <c r="D403" s="507">
        <v>8061.55</v>
      </c>
      <c r="E403" s="507">
        <v>7873.1</v>
      </c>
      <c r="F403" s="507">
        <v>7761.55</v>
      </c>
      <c r="G403" s="507">
        <v>7573.1</v>
      </c>
      <c r="H403" s="507">
        <v>8173.1</v>
      </c>
      <c r="I403" s="507">
        <v>8361.5499999999993</v>
      </c>
      <c r="J403" s="507">
        <v>8473.1</v>
      </c>
      <c r="K403" s="506">
        <v>8250</v>
      </c>
      <c r="L403" s="506">
        <v>7950</v>
      </c>
      <c r="M403" s="506">
        <v>0.19725999999999999</v>
      </c>
    </row>
    <row r="404" spans="1:13">
      <c r="A404" s="254">
        <v>394</v>
      </c>
      <c r="B404" s="509" t="s">
        <v>479</v>
      </c>
      <c r="C404" s="506">
        <v>5195.6499999999996</v>
      </c>
      <c r="D404" s="507">
        <v>5238.0333333333328</v>
      </c>
      <c r="E404" s="507">
        <v>5099.1166666666659</v>
      </c>
      <c r="F404" s="507">
        <v>5002.583333333333</v>
      </c>
      <c r="G404" s="507">
        <v>4863.6666666666661</v>
      </c>
      <c r="H404" s="507">
        <v>5334.5666666666657</v>
      </c>
      <c r="I404" s="507">
        <v>5473.4833333333336</v>
      </c>
      <c r="J404" s="507">
        <v>5570.0166666666655</v>
      </c>
      <c r="K404" s="506">
        <v>5376.95</v>
      </c>
      <c r="L404" s="506">
        <v>5141.5</v>
      </c>
      <c r="M404" s="506">
        <v>0.12152</v>
      </c>
    </row>
    <row r="405" spans="1:13">
      <c r="A405" s="254">
        <v>395</v>
      </c>
      <c r="B405" s="509" t="s">
        <v>759</v>
      </c>
      <c r="C405" s="506">
        <v>93.05</v>
      </c>
      <c r="D405" s="507">
        <v>94.533333333333346</v>
      </c>
      <c r="E405" s="507">
        <v>90.816666666666691</v>
      </c>
      <c r="F405" s="507">
        <v>88.583333333333343</v>
      </c>
      <c r="G405" s="507">
        <v>84.866666666666688</v>
      </c>
      <c r="H405" s="507">
        <v>96.766666666666694</v>
      </c>
      <c r="I405" s="507">
        <v>100.48333333333336</v>
      </c>
      <c r="J405" s="507">
        <v>102.7166666666667</v>
      </c>
      <c r="K405" s="506">
        <v>98.25</v>
      </c>
      <c r="L405" s="506">
        <v>92.3</v>
      </c>
      <c r="M405" s="506">
        <v>5.2892999999999999</v>
      </c>
    </row>
    <row r="406" spans="1:13">
      <c r="A406" s="254">
        <v>396</v>
      </c>
      <c r="B406" s="509" t="s">
        <v>480</v>
      </c>
      <c r="C406" s="506">
        <v>408.85</v>
      </c>
      <c r="D406" s="507">
        <v>410.01666666666665</v>
      </c>
      <c r="E406" s="507">
        <v>405.0333333333333</v>
      </c>
      <c r="F406" s="507">
        <v>401.21666666666664</v>
      </c>
      <c r="G406" s="507">
        <v>396.23333333333329</v>
      </c>
      <c r="H406" s="507">
        <v>413.83333333333331</v>
      </c>
      <c r="I406" s="507">
        <v>418.81666666666666</v>
      </c>
      <c r="J406" s="507">
        <v>422.63333333333333</v>
      </c>
      <c r="K406" s="506">
        <v>415</v>
      </c>
      <c r="L406" s="506">
        <v>406.2</v>
      </c>
      <c r="M406" s="506">
        <v>0.60792000000000002</v>
      </c>
    </row>
    <row r="407" spans="1:13">
      <c r="A407" s="254">
        <v>397</v>
      </c>
      <c r="B407" s="509" t="s">
        <v>761</v>
      </c>
      <c r="C407" s="506">
        <v>224.05</v>
      </c>
      <c r="D407" s="507">
        <v>228.35</v>
      </c>
      <c r="E407" s="507">
        <v>218.2</v>
      </c>
      <c r="F407" s="507">
        <v>212.35</v>
      </c>
      <c r="G407" s="507">
        <v>202.2</v>
      </c>
      <c r="H407" s="507">
        <v>234.2</v>
      </c>
      <c r="I407" s="507">
        <v>244.35000000000002</v>
      </c>
      <c r="J407" s="507">
        <v>250.2</v>
      </c>
      <c r="K407" s="506">
        <v>238.5</v>
      </c>
      <c r="L407" s="506">
        <v>222.5</v>
      </c>
      <c r="M407" s="506">
        <v>4.3409199999999997</v>
      </c>
    </row>
    <row r="408" spans="1:13">
      <c r="A408" s="254">
        <v>398</v>
      </c>
      <c r="B408" s="509" t="s">
        <v>481</v>
      </c>
      <c r="C408" s="506">
        <v>1998.1</v>
      </c>
      <c r="D408" s="507">
        <v>2006.8999999999999</v>
      </c>
      <c r="E408" s="507">
        <v>1953.4999999999995</v>
      </c>
      <c r="F408" s="507">
        <v>1908.8999999999996</v>
      </c>
      <c r="G408" s="507">
        <v>1855.4999999999993</v>
      </c>
      <c r="H408" s="507">
        <v>2051.5</v>
      </c>
      <c r="I408" s="507">
        <v>2104.8999999999996</v>
      </c>
      <c r="J408" s="507">
        <v>2149.5</v>
      </c>
      <c r="K408" s="506">
        <v>2060.3000000000002</v>
      </c>
      <c r="L408" s="506">
        <v>1962.3</v>
      </c>
      <c r="M408" s="506">
        <v>6.7699999999999996E-2</v>
      </c>
    </row>
    <row r="409" spans="1:13">
      <c r="A409" s="254">
        <v>399</v>
      </c>
      <c r="B409" s="509" t="s">
        <v>482</v>
      </c>
      <c r="C409" s="506">
        <v>330.8</v>
      </c>
      <c r="D409" s="507">
        <v>335.83333333333331</v>
      </c>
      <c r="E409" s="507">
        <v>324.96666666666664</v>
      </c>
      <c r="F409" s="507">
        <v>319.13333333333333</v>
      </c>
      <c r="G409" s="507">
        <v>308.26666666666665</v>
      </c>
      <c r="H409" s="507">
        <v>341.66666666666663</v>
      </c>
      <c r="I409" s="507">
        <v>352.5333333333333</v>
      </c>
      <c r="J409" s="507">
        <v>358.36666666666662</v>
      </c>
      <c r="K409" s="506">
        <v>346.7</v>
      </c>
      <c r="L409" s="506">
        <v>330</v>
      </c>
      <c r="M409" s="506">
        <v>3.27576</v>
      </c>
    </row>
    <row r="410" spans="1:13">
      <c r="A410" s="254">
        <v>400</v>
      </c>
      <c r="B410" s="509" t="s">
        <v>760</v>
      </c>
      <c r="C410" s="506">
        <v>107.05</v>
      </c>
      <c r="D410" s="507">
        <v>108.91666666666667</v>
      </c>
      <c r="E410" s="507">
        <v>102.33333333333334</v>
      </c>
      <c r="F410" s="507">
        <v>97.616666666666674</v>
      </c>
      <c r="G410" s="507">
        <v>91.033333333333346</v>
      </c>
      <c r="H410" s="507">
        <v>113.63333333333334</v>
      </c>
      <c r="I410" s="507">
        <v>120.21666666666668</v>
      </c>
      <c r="J410" s="507">
        <v>124.93333333333334</v>
      </c>
      <c r="K410" s="506">
        <v>115.5</v>
      </c>
      <c r="L410" s="506">
        <v>104.2</v>
      </c>
      <c r="M410" s="506">
        <v>42.810510000000001</v>
      </c>
    </row>
    <row r="411" spans="1:13">
      <c r="A411" s="254">
        <v>401</v>
      </c>
      <c r="B411" s="509" t="s">
        <v>483</v>
      </c>
      <c r="C411" s="506">
        <v>221.95</v>
      </c>
      <c r="D411" s="507">
        <v>223.21666666666667</v>
      </c>
      <c r="E411" s="507">
        <v>216.73333333333335</v>
      </c>
      <c r="F411" s="507">
        <v>211.51666666666668</v>
      </c>
      <c r="G411" s="507">
        <v>205.03333333333336</v>
      </c>
      <c r="H411" s="507">
        <v>228.43333333333334</v>
      </c>
      <c r="I411" s="507">
        <v>234.91666666666663</v>
      </c>
      <c r="J411" s="507">
        <v>240.13333333333333</v>
      </c>
      <c r="K411" s="506">
        <v>229.7</v>
      </c>
      <c r="L411" s="506">
        <v>218</v>
      </c>
      <c r="M411" s="506">
        <v>1.89171</v>
      </c>
    </row>
    <row r="412" spans="1:13">
      <c r="A412" s="254">
        <v>402</v>
      </c>
      <c r="B412" s="509" t="s">
        <v>170</v>
      </c>
      <c r="C412" s="506">
        <v>26595.5</v>
      </c>
      <c r="D412" s="507">
        <v>26771.816666666666</v>
      </c>
      <c r="E412" s="507">
        <v>26273.683333333331</v>
      </c>
      <c r="F412" s="507">
        <v>25951.866666666665</v>
      </c>
      <c r="G412" s="507">
        <v>25453.73333333333</v>
      </c>
      <c r="H412" s="507">
        <v>27093.633333333331</v>
      </c>
      <c r="I412" s="507">
        <v>27591.766666666663</v>
      </c>
      <c r="J412" s="507">
        <v>27913.583333333332</v>
      </c>
      <c r="K412" s="506">
        <v>27269.95</v>
      </c>
      <c r="L412" s="506">
        <v>26450</v>
      </c>
      <c r="M412" s="506">
        <v>0.38463999999999998</v>
      </c>
    </row>
    <row r="413" spans="1:13">
      <c r="A413" s="254">
        <v>403</v>
      </c>
      <c r="B413" s="509" t="s">
        <v>484</v>
      </c>
      <c r="C413" s="506">
        <v>1462.65</v>
      </c>
      <c r="D413" s="507">
        <v>1476.2166666666665</v>
      </c>
      <c r="E413" s="507">
        <v>1434.4333333333329</v>
      </c>
      <c r="F413" s="507">
        <v>1406.2166666666665</v>
      </c>
      <c r="G413" s="507">
        <v>1364.4333333333329</v>
      </c>
      <c r="H413" s="507">
        <v>1504.4333333333329</v>
      </c>
      <c r="I413" s="507">
        <v>1546.2166666666662</v>
      </c>
      <c r="J413" s="507">
        <v>1574.4333333333329</v>
      </c>
      <c r="K413" s="506">
        <v>1518</v>
      </c>
      <c r="L413" s="506">
        <v>1448</v>
      </c>
      <c r="M413" s="506">
        <v>8.745E-2</v>
      </c>
    </row>
    <row r="414" spans="1:13">
      <c r="A414" s="254">
        <v>404</v>
      </c>
      <c r="B414" s="509" t="s">
        <v>173</v>
      </c>
      <c r="C414" s="506">
        <v>1325.75</v>
      </c>
      <c r="D414" s="507">
        <v>1332.1666666666667</v>
      </c>
      <c r="E414" s="507">
        <v>1296.6333333333334</v>
      </c>
      <c r="F414" s="507">
        <v>1267.5166666666667</v>
      </c>
      <c r="G414" s="507">
        <v>1231.9833333333333</v>
      </c>
      <c r="H414" s="507">
        <v>1361.2833333333335</v>
      </c>
      <c r="I414" s="507">
        <v>1396.8166666666668</v>
      </c>
      <c r="J414" s="507">
        <v>1425.9333333333336</v>
      </c>
      <c r="K414" s="506">
        <v>1367.7</v>
      </c>
      <c r="L414" s="506">
        <v>1303.05</v>
      </c>
      <c r="M414" s="506">
        <v>29.12501</v>
      </c>
    </row>
    <row r="415" spans="1:13">
      <c r="A415" s="254">
        <v>405</v>
      </c>
      <c r="B415" s="509" t="s">
        <v>171</v>
      </c>
      <c r="C415" s="506">
        <v>1791.25</v>
      </c>
      <c r="D415" s="507">
        <v>1806</v>
      </c>
      <c r="E415" s="507">
        <v>1767.15</v>
      </c>
      <c r="F415" s="507">
        <v>1743.0500000000002</v>
      </c>
      <c r="G415" s="507">
        <v>1704.2000000000003</v>
      </c>
      <c r="H415" s="507">
        <v>1830.1</v>
      </c>
      <c r="I415" s="507">
        <v>1868.9499999999998</v>
      </c>
      <c r="J415" s="507">
        <v>1893.0499999999997</v>
      </c>
      <c r="K415" s="506">
        <v>1844.85</v>
      </c>
      <c r="L415" s="506">
        <v>1781.9</v>
      </c>
      <c r="M415" s="506">
        <v>6.1376600000000003</v>
      </c>
    </row>
    <row r="416" spans="1:13">
      <c r="A416" s="254">
        <v>406</v>
      </c>
      <c r="B416" s="509" t="s">
        <v>485</v>
      </c>
      <c r="C416" s="506">
        <v>442.4</v>
      </c>
      <c r="D416" s="507">
        <v>449.48333333333335</v>
      </c>
      <c r="E416" s="507">
        <v>430.9666666666667</v>
      </c>
      <c r="F416" s="507">
        <v>419.53333333333336</v>
      </c>
      <c r="G416" s="507">
        <v>401.01666666666671</v>
      </c>
      <c r="H416" s="507">
        <v>460.91666666666669</v>
      </c>
      <c r="I416" s="507">
        <v>479.43333333333334</v>
      </c>
      <c r="J416" s="507">
        <v>490.86666666666667</v>
      </c>
      <c r="K416" s="506">
        <v>468</v>
      </c>
      <c r="L416" s="506">
        <v>438.05</v>
      </c>
      <c r="M416" s="506">
        <v>1.0891999999999999</v>
      </c>
    </row>
    <row r="417" spans="1:13">
      <c r="A417" s="254">
        <v>407</v>
      </c>
      <c r="B417" s="509" t="s">
        <v>486</v>
      </c>
      <c r="C417" s="506">
        <v>1279.5999999999999</v>
      </c>
      <c r="D417" s="507">
        <v>1279.7833333333333</v>
      </c>
      <c r="E417" s="507">
        <v>1253.5666666666666</v>
      </c>
      <c r="F417" s="507">
        <v>1227.5333333333333</v>
      </c>
      <c r="G417" s="507">
        <v>1201.3166666666666</v>
      </c>
      <c r="H417" s="507">
        <v>1305.8166666666666</v>
      </c>
      <c r="I417" s="507">
        <v>1332.0333333333333</v>
      </c>
      <c r="J417" s="507">
        <v>1358.0666666666666</v>
      </c>
      <c r="K417" s="506">
        <v>1306</v>
      </c>
      <c r="L417" s="506">
        <v>1253.75</v>
      </c>
      <c r="M417" s="506">
        <v>0.22495000000000001</v>
      </c>
    </row>
    <row r="418" spans="1:13">
      <c r="A418" s="254">
        <v>408</v>
      </c>
      <c r="B418" s="509" t="s">
        <v>762</v>
      </c>
      <c r="C418" s="506">
        <v>1248.45</v>
      </c>
      <c r="D418" s="507">
        <v>1260.0666666666666</v>
      </c>
      <c r="E418" s="507">
        <v>1235.3333333333333</v>
      </c>
      <c r="F418" s="507">
        <v>1222.2166666666667</v>
      </c>
      <c r="G418" s="507">
        <v>1197.4833333333333</v>
      </c>
      <c r="H418" s="507">
        <v>1273.1833333333332</v>
      </c>
      <c r="I418" s="507">
        <v>1297.9166666666667</v>
      </c>
      <c r="J418" s="507">
        <v>1311.0333333333331</v>
      </c>
      <c r="K418" s="506">
        <v>1284.8</v>
      </c>
      <c r="L418" s="506">
        <v>1246.95</v>
      </c>
      <c r="M418" s="506">
        <v>0.49009000000000003</v>
      </c>
    </row>
    <row r="419" spans="1:13">
      <c r="A419" s="254">
        <v>409</v>
      </c>
      <c r="B419" s="509" t="s">
        <v>487</v>
      </c>
      <c r="C419" s="506">
        <v>484</v>
      </c>
      <c r="D419" s="507">
        <v>488.66666666666669</v>
      </c>
      <c r="E419" s="507">
        <v>470.33333333333337</v>
      </c>
      <c r="F419" s="507">
        <v>456.66666666666669</v>
      </c>
      <c r="G419" s="507">
        <v>438.33333333333337</v>
      </c>
      <c r="H419" s="507">
        <v>502.33333333333337</v>
      </c>
      <c r="I419" s="507">
        <v>520.66666666666674</v>
      </c>
      <c r="J419" s="507">
        <v>534.33333333333337</v>
      </c>
      <c r="K419" s="506">
        <v>507</v>
      </c>
      <c r="L419" s="506">
        <v>475</v>
      </c>
      <c r="M419" s="506">
        <v>3.8812799999999998</v>
      </c>
    </row>
    <row r="420" spans="1:13">
      <c r="A420" s="254">
        <v>410</v>
      </c>
      <c r="B420" s="509" t="s">
        <v>488</v>
      </c>
      <c r="C420" s="506">
        <v>8.85</v>
      </c>
      <c r="D420" s="507">
        <v>8.9666666666666668</v>
      </c>
      <c r="E420" s="507">
        <v>8.7333333333333343</v>
      </c>
      <c r="F420" s="507">
        <v>8.6166666666666671</v>
      </c>
      <c r="G420" s="507">
        <v>8.3833333333333346</v>
      </c>
      <c r="H420" s="507">
        <v>9.0833333333333339</v>
      </c>
      <c r="I420" s="507">
        <v>9.3166666666666647</v>
      </c>
      <c r="J420" s="507">
        <v>9.4333333333333336</v>
      </c>
      <c r="K420" s="506">
        <v>9.1999999999999993</v>
      </c>
      <c r="L420" s="506">
        <v>8.85</v>
      </c>
      <c r="M420" s="506">
        <v>118.54501999999999</v>
      </c>
    </row>
    <row r="421" spans="1:13">
      <c r="A421" s="254">
        <v>411</v>
      </c>
      <c r="B421" s="509" t="s">
        <v>763</v>
      </c>
      <c r="C421" s="506">
        <v>75.349999999999994</v>
      </c>
      <c r="D421" s="507">
        <v>76.316666666666663</v>
      </c>
      <c r="E421" s="507">
        <v>73.633333333333326</v>
      </c>
      <c r="F421" s="507">
        <v>71.916666666666657</v>
      </c>
      <c r="G421" s="507">
        <v>69.23333333333332</v>
      </c>
      <c r="H421" s="507">
        <v>78.033333333333331</v>
      </c>
      <c r="I421" s="507">
        <v>80.716666666666669</v>
      </c>
      <c r="J421" s="507">
        <v>82.433333333333337</v>
      </c>
      <c r="K421" s="506">
        <v>79</v>
      </c>
      <c r="L421" s="506">
        <v>74.599999999999994</v>
      </c>
      <c r="M421" s="506">
        <v>42.218989999999998</v>
      </c>
    </row>
    <row r="422" spans="1:13">
      <c r="A422" s="254">
        <v>412</v>
      </c>
      <c r="B422" s="509" t="s">
        <v>489</v>
      </c>
      <c r="C422" s="506">
        <v>95.85</v>
      </c>
      <c r="D422" s="507">
        <v>96.916666666666671</v>
      </c>
      <c r="E422" s="507">
        <v>93.933333333333337</v>
      </c>
      <c r="F422" s="507">
        <v>92.016666666666666</v>
      </c>
      <c r="G422" s="507">
        <v>89.033333333333331</v>
      </c>
      <c r="H422" s="507">
        <v>98.833333333333343</v>
      </c>
      <c r="I422" s="507">
        <v>101.81666666666666</v>
      </c>
      <c r="J422" s="507">
        <v>103.73333333333335</v>
      </c>
      <c r="K422" s="506">
        <v>99.9</v>
      </c>
      <c r="L422" s="506">
        <v>95</v>
      </c>
      <c r="M422" s="506">
        <v>5.3445</v>
      </c>
    </row>
    <row r="423" spans="1:13">
      <c r="A423" s="254">
        <v>413</v>
      </c>
      <c r="B423" s="509" t="s">
        <v>169</v>
      </c>
      <c r="C423" s="506">
        <v>367.1</v>
      </c>
      <c r="D423" s="507">
        <v>367.73333333333335</v>
      </c>
      <c r="E423" s="507">
        <v>360.4666666666667</v>
      </c>
      <c r="F423" s="507">
        <v>353.83333333333337</v>
      </c>
      <c r="G423" s="507">
        <v>346.56666666666672</v>
      </c>
      <c r="H423" s="507">
        <v>374.36666666666667</v>
      </c>
      <c r="I423" s="507">
        <v>381.63333333333333</v>
      </c>
      <c r="J423" s="507">
        <v>388.26666666666665</v>
      </c>
      <c r="K423" s="506">
        <v>375</v>
      </c>
      <c r="L423" s="506">
        <v>361.1</v>
      </c>
      <c r="M423" s="506">
        <v>394.05038000000002</v>
      </c>
    </row>
    <row r="424" spans="1:13">
      <c r="A424" s="254">
        <v>414</v>
      </c>
      <c r="B424" s="509" t="s">
        <v>168</v>
      </c>
      <c r="C424" s="506">
        <v>70.75</v>
      </c>
      <c r="D424" s="507">
        <v>72.033333333333346</v>
      </c>
      <c r="E424" s="507">
        <v>68.266666666666694</v>
      </c>
      <c r="F424" s="507">
        <v>65.783333333333346</v>
      </c>
      <c r="G424" s="507">
        <v>62.016666666666694</v>
      </c>
      <c r="H424" s="507">
        <v>74.516666666666694</v>
      </c>
      <c r="I424" s="507">
        <v>78.283333333333346</v>
      </c>
      <c r="J424" s="507">
        <v>80.766666666666694</v>
      </c>
      <c r="K424" s="506">
        <v>75.8</v>
      </c>
      <c r="L424" s="506">
        <v>69.55</v>
      </c>
      <c r="M424" s="506">
        <v>464.98847999999998</v>
      </c>
    </row>
    <row r="425" spans="1:13">
      <c r="A425" s="254">
        <v>415</v>
      </c>
      <c r="B425" s="509" t="s">
        <v>766</v>
      </c>
      <c r="C425" s="506">
        <v>252.85</v>
      </c>
      <c r="D425" s="507">
        <v>258</v>
      </c>
      <c r="E425" s="507">
        <v>243.8</v>
      </c>
      <c r="F425" s="507">
        <v>234.75</v>
      </c>
      <c r="G425" s="507">
        <v>220.55</v>
      </c>
      <c r="H425" s="507">
        <v>267.05</v>
      </c>
      <c r="I425" s="507">
        <v>281.25000000000006</v>
      </c>
      <c r="J425" s="507">
        <v>290.3</v>
      </c>
      <c r="K425" s="506">
        <v>272.2</v>
      </c>
      <c r="L425" s="506">
        <v>248.95</v>
      </c>
      <c r="M425" s="506">
        <v>4.7670300000000001</v>
      </c>
    </row>
    <row r="426" spans="1:13">
      <c r="A426" s="254">
        <v>416</v>
      </c>
      <c r="B426" s="509" t="s">
        <v>837</v>
      </c>
      <c r="C426" s="506">
        <v>209.75</v>
      </c>
      <c r="D426" s="507">
        <v>211.66666666666666</v>
      </c>
      <c r="E426" s="507">
        <v>204.58333333333331</v>
      </c>
      <c r="F426" s="507">
        <v>199.41666666666666</v>
      </c>
      <c r="G426" s="507">
        <v>192.33333333333331</v>
      </c>
      <c r="H426" s="507">
        <v>216.83333333333331</v>
      </c>
      <c r="I426" s="507">
        <v>223.91666666666663</v>
      </c>
      <c r="J426" s="507">
        <v>229.08333333333331</v>
      </c>
      <c r="K426" s="506">
        <v>218.75</v>
      </c>
      <c r="L426" s="506">
        <v>206.5</v>
      </c>
      <c r="M426" s="506">
        <v>6.0481999999999996</v>
      </c>
    </row>
    <row r="427" spans="1:13">
      <c r="A427" s="254">
        <v>417</v>
      </c>
      <c r="B427" s="509" t="s">
        <v>174</v>
      </c>
      <c r="C427" s="506">
        <v>773.05</v>
      </c>
      <c r="D427" s="507">
        <v>788.86666666666667</v>
      </c>
      <c r="E427" s="507">
        <v>754.58333333333337</v>
      </c>
      <c r="F427" s="507">
        <v>736.11666666666667</v>
      </c>
      <c r="G427" s="507">
        <v>701.83333333333337</v>
      </c>
      <c r="H427" s="507">
        <v>807.33333333333337</v>
      </c>
      <c r="I427" s="507">
        <v>841.61666666666667</v>
      </c>
      <c r="J427" s="507">
        <v>860.08333333333337</v>
      </c>
      <c r="K427" s="506">
        <v>823.15</v>
      </c>
      <c r="L427" s="506">
        <v>770.4</v>
      </c>
      <c r="M427" s="506">
        <v>4.8328300000000004</v>
      </c>
    </row>
    <row r="428" spans="1:13">
      <c r="A428" s="254">
        <v>418</v>
      </c>
      <c r="B428" s="509" t="s">
        <v>490</v>
      </c>
      <c r="C428" s="506">
        <v>526.85</v>
      </c>
      <c r="D428" s="507">
        <v>531.41666666666663</v>
      </c>
      <c r="E428" s="507">
        <v>519.43333333333328</v>
      </c>
      <c r="F428" s="507">
        <v>512.01666666666665</v>
      </c>
      <c r="G428" s="507">
        <v>500.0333333333333</v>
      </c>
      <c r="H428" s="507">
        <v>538.83333333333326</v>
      </c>
      <c r="I428" s="507">
        <v>550.81666666666661</v>
      </c>
      <c r="J428" s="507">
        <v>558.23333333333323</v>
      </c>
      <c r="K428" s="506">
        <v>543.4</v>
      </c>
      <c r="L428" s="506">
        <v>524</v>
      </c>
      <c r="M428" s="506">
        <v>1.0882099999999999</v>
      </c>
    </row>
    <row r="429" spans="1:13">
      <c r="A429" s="254">
        <v>419</v>
      </c>
      <c r="B429" s="509" t="s">
        <v>793</v>
      </c>
      <c r="C429" s="506">
        <v>280.10000000000002</v>
      </c>
      <c r="D429" s="507">
        <v>281.59999999999997</v>
      </c>
      <c r="E429" s="507">
        <v>276.19999999999993</v>
      </c>
      <c r="F429" s="507">
        <v>272.29999999999995</v>
      </c>
      <c r="G429" s="507">
        <v>266.89999999999992</v>
      </c>
      <c r="H429" s="507">
        <v>285.49999999999994</v>
      </c>
      <c r="I429" s="507">
        <v>290.89999999999992</v>
      </c>
      <c r="J429" s="507">
        <v>294.79999999999995</v>
      </c>
      <c r="K429" s="506">
        <v>287</v>
      </c>
      <c r="L429" s="506">
        <v>277.7</v>
      </c>
      <c r="M429" s="506">
        <v>7.1411699999999998</v>
      </c>
    </row>
    <row r="430" spans="1:13">
      <c r="A430" s="254">
        <v>420</v>
      </c>
      <c r="B430" s="509" t="s">
        <v>491</v>
      </c>
      <c r="C430" s="506">
        <v>152.4</v>
      </c>
      <c r="D430" s="507">
        <v>154.43333333333331</v>
      </c>
      <c r="E430" s="507">
        <v>149.36666666666662</v>
      </c>
      <c r="F430" s="507">
        <v>146.33333333333331</v>
      </c>
      <c r="G430" s="507">
        <v>141.26666666666662</v>
      </c>
      <c r="H430" s="507">
        <v>157.46666666666661</v>
      </c>
      <c r="I430" s="507">
        <v>162.53333333333327</v>
      </c>
      <c r="J430" s="507">
        <v>165.56666666666661</v>
      </c>
      <c r="K430" s="506">
        <v>159.5</v>
      </c>
      <c r="L430" s="506">
        <v>151.4</v>
      </c>
      <c r="M430" s="506">
        <v>4.2039099999999996</v>
      </c>
    </row>
    <row r="431" spans="1:13">
      <c r="A431" s="254">
        <v>421</v>
      </c>
      <c r="B431" s="509" t="s">
        <v>175</v>
      </c>
      <c r="C431" s="506">
        <v>574.54999999999995</v>
      </c>
      <c r="D431" s="507">
        <v>579.36666666666667</v>
      </c>
      <c r="E431" s="507">
        <v>567.18333333333339</v>
      </c>
      <c r="F431" s="507">
        <v>559.81666666666672</v>
      </c>
      <c r="G431" s="507">
        <v>547.63333333333344</v>
      </c>
      <c r="H431" s="507">
        <v>586.73333333333335</v>
      </c>
      <c r="I431" s="507">
        <v>598.91666666666652</v>
      </c>
      <c r="J431" s="507">
        <v>606.2833333333333</v>
      </c>
      <c r="K431" s="506">
        <v>591.54999999999995</v>
      </c>
      <c r="L431" s="506">
        <v>572</v>
      </c>
      <c r="M431" s="506">
        <v>55.375839999999997</v>
      </c>
    </row>
    <row r="432" spans="1:13">
      <c r="A432" s="254">
        <v>422</v>
      </c>
      <c r="B432" s="509" t="s">
        <v>176</v>
      </c>
      <c r="C432" s="506">
        <v>464.5</v>
      </c>
      <c r="D432" s="507">
        <v>466.51666666666665</v>
      </c>
      <c r="E432" s="507">
        <v>458.18333333333328</v>
      </c>
      <c r="F432" s="507">
        <v>451.86666666666662</v>
      </c>
      <c r="G432" s="507">
        <v>443.53333333333325</v>
      </c>
      <c r="H432" s="507">
        <v>472.83333333333331</v>
      </c>
      <c r="I432" s="507">
        <v>481.16666666666669</v>
      </c>
      <c r="J432" s="507">
        <v>487.48333333333335</v>
      </c>
      <c r="K432" s="506">
        <v>474.85</v>
      </c>
      <c r="L432" s="506">
        <v>460.2</v>
      </c>
      <c r="M432" s="506">
        <v>25.06795</v>
      </c>
    </row>
    <row r="433" spans="1:13">
      <c r="A433" s="254">
        <v>423</v>
      </c>
      <c r="B433" s="509" t="s">
        <v>492</v>
      </c>
      <c r="C433" s="506">
        <v>2501.35</v>
      </c>
      <c r="D433" s="507">
        <v>2525.0499999999997</v>
      </c>
      <c r="E433" s="507">
        <v>2421.3999999999996</v>
      </c>
      <c r="F433" s="507">
        <v>2341.4499999999998</v>
      </c>
      <c r="G433" s="507">
        <v>2237.7999999999997</v>
      </c>
      <c r="H433" s="507">
        <v>2604.9999999999995</v>
      </c>
      <c r="I433" s="507">
        <v>2708.65</v>
      </c>
      <c r="J433" s="507">
        <v>2788.5999999999995</v>
      </c>
      <c r="K433" s="506">
        <v>2628.7</v>
      </c>
      <c r="L433" s="506">
        <v>2445.1</v>
      </c>
      <c r="M433" s="506">
        <v>0.20130999999999999</v>
      </c>
    </row>
    <row r="434" spans="1:13">
      <c r="A434" s="254">
        <v>424</v>
      </c>
      <c r="B434" s="509" t="s">
        <v>493</v>
      </c>
      <c r="C434" s="506">
        <v>769.5</v>
      </c>
      <c r="D434" s="507">
        <v>785.23333333333323</v>
      </c>
      <c r="E434" s="507">
        <v>745.46666666666647</v>
      </c>
      <c r="F434" s="507">
        <v>721.43333333333328</v>
      </c>
      <c r="G434" s="507">
        <v>681.66666666666652</v>
      </c>
      <c r="H434" s="507">
        <v>809.26666666666642</v>
      </c>
      <c r="I434" s="507">
        <v>849.03333333333308</v>
      </c>
      <c r="J434" s="507">
        <v>873.06666666666638</v>
      </c>
      <c r="K434" s="506">
        <v>825</v>
      </c>
      <c r="L434" s="506">
        <v>761.2</v>
      </c>
      <c r="M434" s="506">
        <v>3.1128200000000001</v>
      </c>
    </row>
    <row r="435" spans="1:13">
      <c r="A435" s="254">
        <v>425</v>
      </c>
      <c r="B435" s="509" t="s">
        <v>494</v>
      </c>
      <c r="C435" s="506">
        <v>321.7</v>
      </c>
      <c r="D435" s="507">
        <v>325.5333333333333</v>
      </c>
      <c r="E435" s="507">
        <v>312.36666666666662</v>
      </c>
      <c r="F435" s="507">
        <v>303.0333333333333</v>
      </c>
      <c r="G435" s="507">
        <v>289.86666666666662</v>
      </c>
      <c r="H435" s="507">
        <v>334.86666666666662</v>
      </c>
      <c r="I435" s="507">
        <v>348.03333333333336</v>
      </c>
      <c r="J435" s="507">
        <v>357.36666666666662</v>
      </c>
      <c r="K435" s="506">
        <v>338.7</v>
      </c>
      <c r="L435" s="506">
        <v>316.2</v>
      </c>
      <c r="M435" s="506">
        <v>1.56135</v>
      </c>
    </row>
    <row r="436" spans="1:13">
      <c r="A436" s="254">
        <v>426</v>
      </c>
      <c r="B436" s="509" t="s">
        <v>495</v>
      </c>
      <c r="C436" s="506">
        <v>286.25</v>
      </c>
      <c r="D436" s="507">
        <v>288.40000000000003</v>
      </c>
      <c r="E436" s="507">
        <v>281.80000000000007</v>
      </c>
      <c r="F436" s="507">
        <v>277.35000000000002</v>
      </c>
      <c r="G436" s="507">
        <v>270.75000000000006</v>
      </c>
      <c r="H436" s="507">
        <v>292.85000000000008</v>
      </c>
      <c r="I436" s="507">
        <v>299.4500000000001</v>
      </c>
      <c r="J436" s="507">
        <v>303.90000000000009</v>
      </c>
      <c r="K436" s="506">
        <v>295</v>
      </c>
      <c r="L436" s="506">
        <v>283.95</v>
      </c>
      <c r="M436" s="506">
        <v>2.42259</v>
      </c>
    </row>
    <row r="437" spans="1:13">
      <c r="A437" s="254">
        <v>427</v>
      </c>
      <c r="B437" s="509" t="s">
        <v>496</v>
      </c>
      <c r="C437" s="506">
        <v>2046.9</v>
      </c>
      <c r="D437" s="507">
        <v>2042.1666666666667</v>
      </c>
      <c r="E437" s="507">
        <v>2025.3333333333335</v>
      </c>
      <c r="F437" s="507">
        <v>2003.7666666666667</v>
      </c>
      <c r="G437" s="507">
        <v>1986.9333333333334</v>
      </c>
      <c r="H437" s="507">
        <v>2063.7333333333336</v>
      </c>
      <c r="I437" s="507">
        <v>2080.5666666666671</v>
      </c>
      <c r="J437" s="507">
        <v>2102.1333333333337</v>
      </c>
      <c r="K437" s="506">
        <v>2059</v>
      </c>
      <c r="L437" s="506">
        <v>2020.6</v>
      </c>
      <c r="M437" s="506">
        <v>0.61228000000000005</v>
      </c>
    </row>
    <row r="438" spans="1:13">
      <c r="A438" s="254">
        <v>428</v>
      </c>
      <c r="B438" s="509" t="s">
        <v>764</v>
      </c>
      <c r="C438" s="506">
        <v>417.6</v>
      </c>
      <c r="D438" s="507">
        <v>422.5</v>
      </c>
      <c r="E438" s="507">
        <v>407.35</v>
      </c>
      <c r="F438" s="507">
        <v>397.1</v>
      </c>
      <c r="G438" s="507">
        <v>381.95000000000005</v>
      </c>
      <c r="H438" s="507">
        <v>432.75</v>
      </c>
      <c r="I438" s="507">
        <v>447.9</v>
      </c>
      <c r="J438" s="507">
        <v>458.15</v>
      </c>
      <c r="K438" s="506">
        <v>437.65</v>
      </c>
      <c r="L438" s="506">
        <v>412.25</v>
      </c>
      <c r="M438" s="506">
        <v>0.55017000000000005</v>
      </c>
    </row>
    <row r="439" spans="1:13">
      <c r="A439" s="254">
        <v>429</v>
      </c>
      <c r="B439" s="509" t="s">
        <v>814</v>
      </c>
      <c r="C439" s="506">
        <v>472.9</v>
      </c>
      <c r="D439" s="507">
        <v>468.26666666666665</v>
      </c>
      <c r="E439" s="507">
        <v>457.18333333333328</v>
      </c>
      <c r="F439" s="507">
        <v>441.46666666666664</v>
      </c>
      <c r="G439" s="507">
        <v>430.38333333333327</v>
      </c>
      <c r="H439" s="507">
        <v>483.98333333333329</v>
      </c>
      <c r="I439" s="507">
        <v>495.06666666666666</v>
      </c>
      <c r="J439" s="507">
        <v>510.7833333333333</v>
      </c>
      <c r="K439" s="506">
        <v>479.35</v>
      </c>
      <c r="L439" s="506">
        <v>452.55</v>
      </c>
      <c r="M439" s="506">
        <v>3.3687299999999998</v>
      </c>
    </row>
    <row r="440" spans="1:13">
      <c r="A440" s="254">
        <v>430</v>
      </c>
      <c r="B440" s="509" t="s">
        <v>497</v>
      </c>
      <c r="C440" s="506">
        <v>5.35</v>
      </c>
      <c r="D440" s="507">
        <v>5.416666666666667</v>
      </c>
      <c r="E440" s="507">
        <v>5.2333333333333343</v>
      </c>
      <c r="F440" s="507">
        <v>5.1166666666666671</v>
      </c>
      <c r="G440" s="507">
        <v>4.9333333333333345</v>
      </c>
      <c r="H440" s="507">
        <v>5.5333333333333341</v>
      </c>
      <c r="I440" s="507">
        <v>5.7166666666666659</v>
      </c>
      <c r="J440" s="507">
        <v>5.8333333333333339</v>
      </c>
      <c r="K440" s="506">
        <v>5.6</v>
      </c>
      <c r="L440" s="506">
        <v>5.3</v>
      </c>
      <c r="M440" s="506">
        <v>227.36680000000001</v>
      </c>
    </row>
    <row r="441" spans="1:13">
      <c r="A441" s="254">
        <v>431</v>
      </c>
      <c r="B441" s="509" t="s">
        <v>498</v>
      </c>
      <c r="C441" s="506">
        <v>140.05000000000001</v>
      </c>
      <c r="D441" s="507">
        <v>139.53333333333333</v>
      </c>
      <c r="E441" s="507">
        <v>135.61666666666667</v>
      </c>
      <c r="F441" s="507">
        <v>131.18333333333334</v>
      </c>
      <c r="G441" s="507">
        <v>127.26666666666668</v>
      </c>
      <c r="H441" s="507">
        <v>143.96666666666667</v>
      </c>
      <c r="I441" s="507">
        <v>147.88333333333335</v>
      </c>
      <c r="J441" s="507">
        <v>152.31666666666666</v>
      </c>
      <c r="K441" s="506">
        <v>143.44999999999999</v>
      </c>
      <c r="L441" s="506">
        <v>135.1</v>
      </c>
      <c r="M441" s="506">
        <v>2.4878100000000001</v>
      </c>
    </row>
    <row r="442" spans="1:13">
      <c r="A442" s="254">
        <v>432</v>
      </c>
      <c r="B442" s="509" t="s">
        <v>765</v>
      </c>
      <c r="C442" s="506">
        <v>1321.6</v>
      </c>
      <c r="D442" s="507">
        <v>1325.1833333333334</v>
      </c>
      <c r="E442" s="507">
        <v>1301.4166666666667</v>
      </c>
      <c r="F442" s="507">
        <v>1281.2333333333333</v>
      </c>
      <c r="G442" s="507">
        <v>1257.4666666666667</v>
      </c>
      <c r="H442" s="507">
        <v>1345.3666666666668</v>
      </c>
      <c r="I442" s="507">
        <v>1369.1333333333332</v>
      </c>
      <c r="J442" s="507">
        <v>1389.3166666666668</v>
      </c>
      <c r="K442" s="506">
        <v>1348.95</v>
      </c>
      <c r="L442" s="506">
        <v>1305</v>
      </c>
      <c r="M442" s="506">
        <v>5.4690000000000003E-2</v>
      </c>
    </row>
    <row r="443" spans="1:13">
      <c r="A443" s="254">
        <v>433</v>
      </c>
      <c r="B443" s="509" t="s">
        <v>499</v>
      </c>
      <c r="C443" s="506">
        <v>1226.05</v>
      </c>
      <c r="D443" s="507">
        <v>1241.0333333333335</v>
      </c>
      <c r="E443" s="507">
        <v>1204.0666666666671</v>
      </c>
      <c r="F443" s="507">
        <v>1182.0833333333335</v>
      </c>
      <c r="G443" s="507">
        <v>1145.116666666667</v>
      </c>
      <c r="H443" s="507">
        <v>1263.0166666666671</v>
      </c>
      <c r="I443" s="507">
        <v>1299.9833333333338</v>
      </c>
      <c r="J443" s="507">
        <v>1321.9666666666672</v>
      </c>
      <c r="K443" s="506">
        <v>1278</v>
      </c>
      <c r="L443" s="506">
        <v>1219.05</v>
      </c>
      <c r="M443" s="506">
        <v>0.41066000000000003</v>
      </c>
    </row>
    <row r="444" spans="1:13">
      <c r="A444" s="254">
        <v>434</v>
      </c>
      <c r="B444" s="509" t="s">
        <v>275</v>
      </c>
      <c r="C444" s="506">
        <v>502.2</v>
      </c>
      <c r="D444" s="507">
        <v>512.08333333333337</v>
      </c>
      <c r="E444" s="507">
        <v>489.11666666666679</v>
      </c>
      <c r="F444" s="507">
        <v>476.03333333333342</v>
      </c>
      <c r="G444" s="507">
        <v>453.06666666666683</v>
      </c>
      <c r="H444" s="507">
        <v>525.16666666666674</v>
      </c>
      <c r="I444" s="507">
        <v>548.13333333333321</v>
      </c>
      <c r="J444" s="507">
        <v>561.2166666666667</v>
      </c>
      <c r="K444" s="506">
        <v>535.04999999999995</v>
      </c>
      <c r="L444" s="506">
        <v>499</v>
      </c>
      <c r="M444" s="506">
        <v>8.3667499999999997</v>
      </c>
    </row>
    <row r="445" spans="1:13">
      <c r="A445" s="254">
        <v>435</v>
      </c>
      <c r="B445" s="509" t="s">
        <v>500</v>
      </c>
      <c r="C445" s="506">
        <v>915.35</v>
      </c>
      <c r="D445" s="507">
        <v>908.08333333333337</v>
      </c>
      <c r="E445" s="507">
        <v>878.16666666666674</v>
      </c>
      <c r="F445" s="507">
        <v>840.98333333333335</v>
      </c>
      <c r="G445" s="507">
        <v>811.06666666666672</v>
      </c>
      <c r="H445" s="507">
        <v>945.26666666666677</v>
      </c>
      <c r="I445" s="507">
        <v>975.18333333333351</v>
      </c>
      <c r="J445" s="507">
        <v>1012.3666666666668</v>
      </c>
      <c r="K445" s="506">
        <v>938</v>
      </c>
      <c r="L445" s="506">
        <v>870.9</v>
      </c>
      <c r="M445" s="506">
        <v>0.23555999999999999</v>
      </c>
    </row>
    <row r="446" spans="1:13">
      <c r="A446" s="254">
        <v>436</v>
      </c>
      <c r="B446" s="509" t="s">
        <v>501</v>
      </c>
      <c r="C446" s="506">
        <v>516.79999999999995</v>
      </c>
      <c r="D446" s="507">
        <v>523.44999999999993</v>
      </c>
      <c r="E446" s="507">
        <v>485.69999999999982</v>
      </c>
      <c r="F446" s="507">
        <v>454.59999999999991</v>
      </c>
      <c r="G446" s="507">
        <v>416.8499999999998</v>
      </c>
      <c r="H446" s="507">
        <v>554.54999999999984</v>
      </c>
      <c r="I446" s="507">
        <v>592.30000000000007</v>
      </c>
      <c r="J446" s="507">
        <v>623.39999999999986</v>
      </c>
      <c r="K446" s="506">
        <v>561.20000000000005</v>
      </c>
      <c r="L446" s="506">
        <v>492.35</v>
      </c>
      <c r="M446" s="506">
        <v>6.5251000000000001</v>
      </c>
    </row>
    <row r="447" spans="1:13">
      <c r="A447" s="254">
        <v>437</v>
      </c>
      <c r="B447" s="509" t="s">
        <v>502</v>
      </c>
      <c r="C447" s="506">
        <v>7367.4</v>
      </c>
      <c r="D447" s="507">
        <v>7426.9666666666672</v>
      </c>
      <c r="E447" s="507">
        <v>7265.6833333333343</v>
      </c>
      <c r="F447" s="507">
        <v>7163.9666666666672</v>
      </c>
      <c r="G447" s="507">
        <v>7002.6833333333343</v>
      </c>
      <c r="H447" s="507">
        <v>7528.6833333333343</v>
      </c>
      <c r="I447" s="507">
        <v>7689.9666666666672</v>
      </c>
      <c r="J447" s="507">
        <v>7791.6833333333343</v>
      </c>
      <c r="K447" s="506">
        <v>7588.25</v>
      </c>
      <c r="L447" s="506">
        <v>7325.25</v>
      </c>
      <c r="M447" s="506">
        <v>6.5759999999999999E-2</v>
      </c>
    </row>
    <row r="448" spans="1:13">
      <c r="A448" s="254">
        <v>438</v>
      </c>
      <c r="B448" s="509" t="s">
        <v>503</v>
      </c>
      <c r="C448" s="506">
        <v>261.55</v>
      </c>
      <c r="D448" s="507">
        <v>263.68333333333334</v>
      </c>
      <c r="E448" s="507">
        <v>256.36666666666667</v>
      </c>
      <c r="F448" s="507">
        <v>251.18333333333334</v>
      </c>
      <c r="G448" s="507">
        <v>243.86666666666667</v>
      </c>
      <c r="H448" s="507">
        <v>268.86666666666667</v>
      </c>
      <c r="I448" s="507">
        <v>276.18333333333339</v>
      </c>
      <c r="J448" s="507">
        <v>281.36666666666667</v>
      </c>
      <c r="K448" s="506">
        <v>271</v>
      </c>
      <c r="L448" s="506">
        <v>258.5</v>
      </c>
      <c r="M448" s="506">
        <v>0.80986999999999998</v>
      </c>
    </row>
    <row r="449" spans="1:13">
      <c r="A449" s="254">
        <v>439</v>
      </c>
      <c r="B449" s="509" t="s">
        <v>504</v>
      </c>
      <c r="C449" s="506">
        <v>30.8</v>
      </c>
      <c r="D449" s="507">
        <v>31.266666666666669</v>
      </c>
      <c r="E449" s="507">
        <v>29.933333333333337</v>
      </c>
      <c r="F449" s="507">
        <v>29.066666666666666</v>
      </c>
      <c r="G449" s="507">
        <v>27.733333333333334</v>
      </c>
      <c r="H449" s="507">
        <v>32.13333333333334</v>
      </c>
      <c r="I449" s="507">
        <v>33.466666666666676</v>
      </c>
      <c r="J449" s="507">
        <v>34.333333333333343</v>
      </c>
      <c r="K449" s="506">
        <v>32.6</v>
      </c>
      <c r="L449" s="506">
        <v>30.4</v>
      </c>
      <c r="M449" s="506">
        <v>74.126220000000004</v>
      </c>
    </row>
    <row r="450" spans="1:13">
      <c r="A450" s="254">
        <v>440</v>
      </c>
      <c r="B450" s="509" t="s">
        <v>188</v>
      </c>
      <c r="C450" s="506">
        <v>571</v>
      </c>
      <c r="D450" s="507">
        <v>574.31666666666672</v>
      </c>
      <c r="E450" s="507">
        <v>561.68333333333339</v>
      </c>
      <c r="F450" s="507">
        <v>552.36666666666667</v>
      </c>
      <c r="G450" s="507">
        <v>539.73333333333335</v>
      </c>
      <c r="H450" s="507">
        <v>583.63333333333344</v>
      </c>
      <c r="I450" s="507">
        <v>596.26666666666688</v>
      </c>
      <c r="J450" s="507">
        <v>605.58333333333348</v>
      </c>
      <c r="K450" s="506">
        <v>586.95000000000005</v>
      </c>
      <c r="L450" s="506">
        <v>565</v>
      </c>
      <c r="M450" s="506">
        <v>12.85083</v>
      </c>
    </row>
    <row r="451" spans="1:13">
      <c r="A451" s="254">
        <v>441</v>
      </c>
      <c r="B451" s="509" t="s">
        <v>767</v>
      </c>
      <c r="C451" s="506">
        <v>14103.4</v>
      </c>
      <c r="D451" s="507">
        <v>13979.483333333332</v>
      </c>
      <c r="E451" s="507">
        <v>13634.066666666664</v>
      </c>
      <c r="F451" s="507">
        <v>13164.733333333332</v>
      </c>
      <c r="G451" s="507">
        <v>12819.316666666664</v>
      </c>
      <c r="H451" s="507">
        <v>14448.816666666664</v>
      </c>
      <c r="I451" s="507">
        <v>14794.233333333332</v>
      </c>
      <c r="J451" s="507">
        <v>15263.566666666664</v>
      </c>
      <c r="K451" s="506">
        <v>14324.9</v>
      </c>
      <c r="L451" s="506">
        <v>13510.15</v>
      </c>
      <c r="M451" s="506">
        <v>2.5219999999999999E-2</v>
      </c>
    </row>
    <row r="452" spans="1:13">
      <c r="A452" s="254">
        <v>442</v>
      </c>
      <c r="B452" s="509" t="s">
        <v>177</v>
      </c>
      <c r="C452" s="506">
        <v>715.15</v>
      </c>
      <c r="D452" s="507">
        <v>724.43333333333339</v>
      </c>
      <c r="E452" s="507">
        <v>695.96666666666681</v>
      </c>
      <c r="F452" s="507">
        <v>676.78333333333342</v>
      </c>
      <c r="G452" s="507">
        <v>648.31666666666683</v>
      </c>
      <c r="H452" s="507">
        <v>743.61666666666679</v>
      </c>
      <c r="I452" s="507">
        <v>772.08333333333348</v>
      </c>
      <c r="J452" s="507">
        <v>791.26666666666677</v>
      </c>
      <c r="K452" s="506">
        <v>752.9</v>
      </c>
      <c r="L452" s="506">
        <v>705.25</v>
      </c>
      <c r="M452" s="506">
        <v>86.951409999999996</v>
      </c>
    </row>
    <row r="453" spans="1:13">
      <c r="A453" s="254">
        <v>443</v>
      </c>
      <c r="B453" s="509" t="s">
        <v>768</v>
      </c>
      <c r="C453" s="506">
        <v>119.3</v>
      </c>
      <c r="D453" s="507">
        <v>120.41666666666667</v>
      </c>
      <c r="E453" s="507">
        <v>116.13333333333334</v>
      </c>
      <c r="F453" s="507">
        <v>112.96666666666667</v>
      </c>
      <c r="G453" s="507">
        <v>108.68333333333334</v>
      </c>
      <c r="H453" s="507">
        <v>123.58333333333334</v>
      </c>
      <c r="I453" s="507">
        <v>127.86666666666667</v>
      </c>
      <c r="J453" s="507">
        <v>131.03333333333336</v>
      </c>
      <c r="K453" s="506">
        <v>124.7</v>
      </c>
      <c r="L453" s="506">
        <v>117.25</v>
      </c>
      <c r="M453" s="506">
        <v>18.201029999999999</v>
      </c>
    </row>
    <row r="454" spans="1:13">
      <c r="A454" s="254">
        <v>444</v>
      </c>
      <c r="B454" s="509" t="s">
        <v>769</v>
      </c>
      <c r="C454" s="506">
        <v>1166.2</v>
      </c>
      <c r="D454" s="507">
        <v>1160.6666666666667</v>
      </c>
      <c r="E454" s="507">
        <v>1147.6333333333334</v>
      </c>
      <c r="F454" s="507">
        <v>1129.0666666666666</v>
      </c>
      <c r="G454" s="507">
        <v>1116.0333333333333</v>
      </c>
      <c r="H454" s="507">
        <v>1179.2333333333336</v>
      </c>
      <c r="I454" s="507">
        <v>1192.2666666666669</v>
      </c>
      <c r="J454" s="507">
        <v>1210.8333333333337</v>
      </c>
      <c r="K454" s="506">
        <v>1173.7</v>
      </c>
      <c r="L454" s="506">
        <v>1142.0999999999999</v>
      </c>
      <c r="M454" s="506">
        <v>15.585380000000001</v>
      </c>
    </row>
    <row r="455" spans="1:13">
      <c r="A455" s="254">
        <v>445</v>
      </c>
      <c r="B455" s="509" t="s">
        <v>183</v>
      </c>
      <c r="C455" s="506">
        <v>3036.5</v>
      </c>
      <c r="D455" s="507">
        <v>3056.6666666666665</v>
      </c>
      <c r="E455" s="507">
        <v>2966.8833333333332</v>
      </c>
      <c r="F455" s="507">
        <v>2897.2666666666669</v>
      </c>
      <c r="G455" s="507">
        <v>2807.4833333333336</v>
      </c>
      <c r="H455" s="507">
        <v>3126.2833333333328</v>
      </c>
      <c r="I455" s="507">
        <v>3216.0666666666666</v>
      </c>
      <c r="J455" s="507">
        <v>3285.6833333333325</v>
      </c>
      <c r="K455" s="506">
        <v>3146.45</v>
      </c>
      <c r="L455" s="506">
        <v>2987.05</v>
      </c>
      <c r="M455" s="506">
        <v>36.56306</v>
      </c>
    </row>
    <row r="456" spans="1:13">
      <c r="A456" s="254">
        <v>446</v>
      </c>
      <c r="B456" s="509" t="s">
        <v>804</v>
      </c>
      <c r="C456" s="506">
        <v>594.9</v>
      </c>
      <c r="D456" s="507">
        <v>596.69999999999993</v>
      </c>
      <c r="E456" s="507">
        <v>585.19999999999982</v>
      </c>
      <c r="F456" s="507">
        <v>575.49999999999989</v>
      </c>
      <c r="G456" s="507">
        <v>563.99999999999977</v>
      </c>
      <c r="H456" s="507">
        <v>606.39999999999986</v>
      </c>
      <c r="I456" s="507">
        <v>617.90000000000009</v>
      </c>
      <c r="J456" s="507">
        <v>627.59999999999991</v>
      </c>
      <c r="K456" s="506">
        <v>608.20000000000005</v>
      </c>
      <c r="L456" s="506">
        <v>587</v>
      </c>
      <c r="M456" s="506">
        <v>33.872079999999997</v>
      </c>
    </row>
    <row r="457" spans="1:13">
      <c r="A457" s="254">
        <v>447</v>
      </c>
      <c r="B457" s="509" t="s">
        <v>178</v>
      </c>
      <c r="C457" s="506">
        <v>2674.7</v>
      </c>
      <c r="D457" s="507">
        <v>2708.0666666666666</v>
      </c>
      <c r="E457" s="507">
        <v>2613.1833333333334</v>
      </c>
      <c r="F457" s="507">
        <v>2551.666666666667</v>
      </c>
      <c r="G457" s="507">
        <v>2456.7833333333338</v>
      </c>
      <c r="H457" s="507">
        <v>2769.583333333333</v>
      </c>
      <c r="I457" s="507">
        <v>2864.4666666666662</v>
      </c>
      <c r="J457" s="507">
        <v>2925.9833333333327</v>
      </c>
      <c r="K457" s="506">
        <v>2802.95</v>
      </c>
      <c r="L457" s="506">
        <v>2646.55</v>
      </c>
      <c r="M457" s="506">
        <v>4.2434500000000002</v>
      </c>
    </row>
    <row r="458" spans="1:13">
      <c r="A458" s="254">
        <v>448</v>
      </c>
      <c r="B458" s="509" t="s">
        <v>505</v>
      </c>
      <c r="C458" s="506">
        <v>1062.25</v>
      </c>
      <c r="D458" s="507">
        <v>1080.1000000000001</v>
      </c>
      <c r="E458" s="507">
        <v>1037.2000000000003</v>
      </c>
      <c r="F458" s="507">
        <v>1012.1500000000001</v>
      </c>
      <c r="G458" s="507">
        <v>969.25000000000023</v>
      </c>
      <c r="H458" s="507">
        <v>1105.1500000000003</v>
      </c>
      <c r="I458" s="507">
        <v>1148.0500000000004</v>
      </c>
      <c r="J458" s="507">
        <v>1173.1000000000004</v>
      </c>
      <c r="K458" s="506">
        <v>1123</v>
      </c>
      <c r="L458" s="506">
        <v>1055.05</v>
      </c>
      <c r="M458" s="506">
        <v>0.28159000000000001</v>
      </c>
    </row>
    <row r="459" spans="1:13">
      <c r="A459" s="254">
        <v>449</v>
      </c>
      <c r="B459" s="509" t="s">
        <v>180</v>
      </c>
      <c r="C459" s="506">
        <v>128.44999999999999</v>
      </c>
      <c r="D459" s="507">
        <v>129.33333333333331</v>
      </c>
      <c r="E459" s="507">
        <v>124.31666666666663</v>
      </c>
      <c r="F459" s="507">
        <v>120.18333333333332</v>
      </c>
      <c r="G459" s="507">
        <v>115.16666666666664</v>
      </c>
      <c r="H459" s="507">
        <v>133.46666666666664</v>
      </c>
      <c r="I459" s="507">
        <v>138.48333333333329</v>
      </c>
      <c r="J459" s="507">
        <v>142.61666666666662</v>
      </c>
      <c r="K459" s="506">
        <v>134.35</v>
      </c>
      <c r="L459" s="506">
        <v>125.2</v>
      </c>
      <c r="M459" s="506">
        <v>41.074570000000001</v>
      </c>
    </row>
    <row r="460" spans="1:13">
      <c r="A460" s="254">
        <v>450</v>
      </c>
      <c r="B460" s="509" t="s">
        <v>179</v>
      </c>
      <c r="C460" s="506">
        <v>307</v>
      </c>
      <c r="D460" s="507">
        <v>307.78333333333336</v>
      </c>
      <c r="E460" s="507">
        <v>298.9666666666667</v>
      </c>
      <c r="F460" s="507">
        <v>290.93333333333334</v>
      </c>
      <c r="G460" s="507">
        <v>282.11666666666667</v>
      </c>
      <c r="H460" s="507">
        <v>315.81666666666672</v>
      </c>
      <c r="I460" s="507">
        <v>324.63333333333344</v>
      </c>
      <c r="J460" s="507">
        <v>332.66666666666674</v>
      </c>
      <c r="K460" s="506">
        <v>316.60000000000002</v>
      </c>
      <c r="L460" s="506">
        <v>299.75</v>
      </c>
      <c r="M460" s="506">
        <v>737.31921</v>
      </c>
    </row>
    <row r="461" spans="1:13">
      <c r="A461" s="254">
        <v>451</v>
      </c>
      <c r="B461" s="509" t="s">
        <v>181</v>
      </c>
      <c r="C461" s="506">
        <v>100.55</v>
      </c>
      <c r="D461" s="507">
        <v>101.05</v>
      </c>
      <c r="E461" s="507">
        <v>95.5</v>
      </c>
      <c r="F461" s="507">
        <v>90.45</v>
      </c>
      <c r="G461" s="507">
        <v>84.9</v>
      </c>
      <c r="H461" s="507">
        <v>106.1</v>
      </c>
      <c r="I461" s="507">
        <v>111.64999999999998</v>
      </c>
      <c r="J461" s="507">
        <v>116.69999999999999</v>
      </c>
      <c r="K461" s="506">
        <v>106.6</v>
      </c>
      <c r="L461" s="506">
        <v>96</v>
      </c>
      <c r="M461" s="506">
        <v>1026.69579</v>
      </c>
    </row>
    <row r="462" spans="1:13">
      <c r="A462" s="254">
        <v>452</v>
      </c>
      <c r="B462" s="509" t="s">
        <v>770</v>
      </c>
      <c r="C462" s="506">
        <v>45.3</v>
      </c>
      <c r="D462" s="507">
        <v>45.583333333333336</v>
      </c>
      <c r="E462" s="507">
        <v>44.616666666666674</v>
      </c>
      <c r="F462" s="507">
        <v>43.933333333333337</v>
      </c>
      <c r="G462" s="507">
        <v>42.966666666666676</v>
      </c>
      <c r="H462" s="507">
        <v>46.266666666666673</v>
      </c>
      <c r="I462" s="507">
        <v>47.233333333333327</v>
      </c>
      <c r="J462" s="507">
        <v>47.916666666666671</v>
      </c>
      <c r="K462" s="506">
        <v>46.55</v>
      </c>
      <c r="L462" s="506">
        <v>44.9</v>
      </c>
      <c r="M462" s="506">
        <v>77.939109999999999</v>
      </c>
    </row>
    <row r="463" spans="1:13">
      <c r="A463" s="254">
        <v>453</v>
      </c>
      <c r="B463" s="509" t="s">
        <v>182</v>
      </c>
      <c r="C463" s="506">
        <v>704.85</v>
      </c>
      <c r="D463" s="507">
        <v>708.68333333333339</v>
      </c>
      <c r="E463" s="507">
        <v>694.46666666666681</v>
      </c>
      <c r="F463" s="507">
        <v>684.08333333333337</v>
      </c>
      <c r="G463" s="507">
        <v>669.86666666666679</v>
      </c>
      <c r="H463" s="507">
        <v>719.06666666666683</v>
      </c>
      <c r="I463" s="507">
        <v>733.28333333333353</v>
      </c>
      <c r="J463" s="507">
        <v>743.66666666666686</v>
      </c>
      <c r="K463" s="506">
        <v>722.9</v>
      </c>
      <c r="L463" s="506">
        <v>698.3</v>
      </c>
      <c r="M463" s="506">
        <v>143.20651000000001</v>
      </c>
    </row>
    <row r="464" spans="1:13">
      <c r="A464" s="254">
        <v>454</v>
      </c>
      <c r="B464" s="509" t="s">
        <v>506</v>
      </c>
      <c r="C464" s="506">
        <v>3398.1</v>
      </c>
      <c r="D464" s="507">
        <v>3409.7833333333333</v>
      </c>
      <c r="E464" s="507">
        <v>3299.5666666666666</v>
      </c>
      <c r="F464" s="507">
        <v>3201.0333333333333</v>
      </c>
      <c r="G464" s="507">
        <v>3090.8166666666666</v>
      </c>
      <c r="H464" s="507">
        <v>3508.3166666666666</v>
      </c>
      <c r="I464" s="507">
        <v>3618.5333333333328</v>
      </c>
      <c r="J464" s="507">
        <v>3717.0666666666666</v>
      </c>
      <c r="K464" s="506">
        <v>3520</v>
      </c>
      <c r="L464" s="506">
        <v>3311.25</v>
      </c>
      <c r="M464" s="506">
        <v>0.22700999999999999</v>
      </c>
    </row>
    <row r="465" spans="1:13">
      <c r="A465" s="254">
        <v>455</v>
      </c>
      <c r="B465" s="509" t="s">
        <v>184</v>
      </c>
      <c r="C465" s="506">
        <v>996.2</v>
      </c>
      <c r="D465" s="507">
        <v>1003.2666666666668</v>
      </c>
      <c r="E465" s="507">
        <v>971.53333333333353</v>
      </c>
      <c r="F465" s="507">
        <v>946.86666666666679</v>
      </c>
      <c r="G465" s="507">
        <v>915.13333333333355</v>
      </c>
      <c r="H465" s="507">
        <v>1027.9333333333334</v>
      </c>
      <c r="I465" s="507">
        <v>1059.666666666667</v>
      </c>
      <c r="J465" s="507">
        <v>1084.3333333333335</v>
      </c>
      <c r="K465" s="506">
        <v>1035</v>
      </c>
      <c r="L465" s="506">
        <v>978.6</v>
      </c>
      <c r="M465" s="506">
        <v>37.387120000000003</v>
      </c>
    </row>
    <row r="466" spans="1:13">
      <c r="A466" s="254">
        <v>456</v>
      </c>
      <c r="B466" s="509" t="s">
        <v>276</v>
      </c>
      <c r="C466" s="506">
        <v>165</v>
      </c>
      <c r="D466" s="507">
        <v>167.26666666666668</v>
      </c>
      <c r="E466" s="507">
        <v>160.73333333333335</v>
      </c>
      <c r="F466" s="507">
        <v>156.46666666666667</v>
      </c>
      <c r="G466" s="507">
        <v>149.93333333333334</v>
      </c>
      <c r="H466" s="507">
        <v>171.53333333333336</v>
      </c>
      <c r="I466" s="507">
        <v>178.06666666666672</v>
      </c>
      <c r="J466" s="507">
        <v>182.33333333333337</v>
      </c>
      <c r="K466" s="506">
        <v>173.8</v>
      </c>
      <c r="L466" s="506">
        <v>163</v>
      </c>
      <c r="M466" s="506">
        <v>17.99849</v>
      </c>
    </row>
    <row r="467" spans="1:13">
      <c r="A467" s="254">
        <v>457</v>
      </c>
      <c r="B467" s="509" t="s">
        <v>164</v>
      </c>
      <c r="C467" s="506">
        <v>946.5</v>
      </c>
      <c r="D467" s="507">
        <v>953.15</v>
      </c>
      <c r="E467" s="507">
        <v>927.4</v>
      </c>
      <c r="F467" s="507">
        <v>908.3</v>
      </c>
      <c r="G467" s="507">
        <v>882.55</v>
      </c>
      <c r="H467" s="507">
        <v>972.25</v>
      </c>
      <c r="I467" s="507">
        <v>998</v>
      </c>
      <c r="J467" s="507">
        <v>1017.1</v>
      </c>
      <c r="K467" s="506">
        <v>978.9</v>
      </c>
      <c r="L467" s="506">
        <v>934.05</v>
      </c>
      <c r="M467" s="506">
        <v>4.6160600000000001</v>
      </c>
    </row>
    <row r="468" spans="1:13">
      <c r="A468" s="254">
        <v>458</v>
      </c>
      <c r="B468" s="509" t="s">
        <v>507</v>
      </c>
      <c r="C468" s="506">
        <v>1372.3</v>
      </c>
      <c r="D468" s="507">
        <v>1362.6333333333334</v>
      </c>
      <c r="E468" s="507">
        <v>1343.3166666666668</v>
      </c>
      <c r="F468" s="507">
        <v>1314.3333333333335</v>
      </c>
      <c r="G468" s="507">
        <v>1295.0166666666669</v>
      </c>
      <c r="H468" s="507">
        <v>1391.6166666666668</v>
      </c>
      <c r="I468" s="507">
        <v>1410.9333333333334</v>
      </c>
      <c r="J468" s="507">
        <v>1439.9166666666667</v>
      </c>
      <c r="K468" s="506">
        <v>1381.95</v>
      </c>
      <c r="L468" s="506">
        <v>1333.65</v>
      </c>
      <c r="M468" s="506">
        <v>0.28870000000000001</v>
      </c>
    </row>
    <row r="469" spans="1:13">
      <c r="A469" s="254">
        <v>459</v>
      </c>
      <c r="B469" s="509" t="s">
        <v>508</v>
      </c>
      <c r="C469" s="506">
        <v>863.4</v>
      </c>
      <c r="D469" s="507">
        <v>865.66666666666663</v>
      </c>
      <c r="E469" s="507">
        <v>853.98333333333323</v>
      </c>
      <c r="F469" s="507">
        <v>844.56666666666661</v>
      </c>
      <c r="G469" s="507">
        <v>832.88333333333321</v>
      </c>
      <c r="H469" s="507">
        <v>875.08333333333326</v>
      </c>
      <c r="I469" s="507">
        <v>886.76666666666665</v>
      </c>
      <c r="J469" s="507">
        <v>896.18333333333328</v>
      </c>
      <c r="K469" s="506">
        <v>877.35</v>
      </c>
      <c r="L469" s="506">
        <v>856.25</v>
      </c>
      <c r="M469" s="506">
        <v>0.41205999999999998</v>
      </c>
    </row>
    <row r="470" spans="1:13">
      <c r="A470" s="254">
        <v>460</v>
      </c>
      <c r="B470" s="509" t="s">
        <v>509</v>
      </c>
      <c r="C470" s="506">
        <v>1251.05</v>
      </c>
      <c r="D470" s="507">
        <v>1255.3500000000001</v>
      </c>
      <c r="E470" s="507">
        <v>1236.7500000000002</v>
      </c>
      <c r="F470" s="507">
        <v>1222.45</v>
      </c>
      <c r="G470" s="507">
        <v>1203.8500000000001</v>
      </c>
      <c r="H470" s="507">
        <v>1269.6500000000003</v>
      </c>
      <c r="I470" s="507">
        <v>1288.2500000000002</v>
      </c>
      <c r="J470" s="507">
        <v>1302.5500000000004</v>
      </c>
      <c r="K470" s="506">
        <v>1273.95</v>
      </c>
      <c r="L470" s="506">
        <v>1241.05</v>
      </c>
      <c r="M470" s="506">
        <v>0.253</v>
      </c>
    </row>
    <row r="471" spans="1:13">
      <c r="A471" s="254">
        <v>461</v>
      </c>
      <c r="B471" s="509" t="s">
        <v>185</v>
      </c>
      <c r="C471" s="506">
        <v>1468.2</v>
      </c>
      <c r="D471" s="507">
        <v>1474.7</v>
      </c>
      <c r="E471" s="507">
        <v>1456.5</v>
      </c>
      <c r="F471" s="507">
        <v>1444.8</v>
      </c>
      <c r="G471" s="507">
        <v>1426.6</v>
      </c>
      <c r="H471" s="507">
        <v>1486.4</v>
      </c>
      <c r="I471" s="507">
        <v>1504.6000000000004</v>
      </c>
      <c r="J471" s="507">
        <v>1516.3000000000002</v>
      </c>
      <c r="K471" s="506">
        <v>1492.9</v>
      </c>
      <c r="L471" s="506">
        <v>1463</v>
      </c>
      <c r="M471" s="506">
        <v>12.429779999999999</v>
      </c>
    </row>
    <row r="472" spans="1:13">
      <c r="A472" s="254">
        <v>462</v>
      </c>
      <c r="B472" s="509" t="s">
        <v>186</v>
      </c>
      <c r="C472" s="506">
        <v>2366.75</v>
      </c>
      <c r="D472" s="507">
        <v>2384.3333333333335</v>
      </c>
      <c r="E472" s="507">
        <v>2335.0666666666671</v>
      </c>
      <c r="F472" s="507">
        <v>2303.3833333333337</v>
      </c>
      <c r="G472" s="507">
        <v>2254.1166666666672</v>
      </c>
      <c r="H472" s="507">
        <v>2416.0166666666669</v>
      </c>
      <c r="I472" s="507">
        <v>2465.2833333333333</v>
      </c>
      <c r="J472" s="507">
        <v>2496.9666666666667</v>
      </c>
      <c r="K472" s="506">
        <v>2433.6</v>
      </c>
      <c r="L472" s="506">
        <v>2352.65</v>
      </c>
      <c r="M472" s="506">
        <v>3.5341800000000001</v>
      </c>
    </row>
    <row r="473" spans="1:13">
      <c r="A473" s="254">
        <v>463</v>
      </c>
      <c r="B473" s="509" t="s">
        <v>187</v>
      </c>
      <c r="C473" s="506">
        <v>417.9</v>
      </c>
      <c r="D473" s="507">
        <v>417.93333333333334</v>
      </c>
      <c r="E473" s="507">
        <v>412.7166666666667</v>
      </c>
      <c r="F473" s="507">
        <v>407.53333333333336</v>
      </c>
      <c r="G473" s="507">
        <v>402.31666666666672</v>
      </c>
      <c r="H473" s="507">
        <v>423.11666666666667</v>
      </c>
      <c r="I473" s="507">
        <v>428.33333333333326</v>
      </c>
      <c r="J473" s="507">
        <v>433.51666666666665</v>
      </c>
      <c r="K473" s="506">
        <v>423.15</v>
      </c>
      <c r="L473" s="506">
        <v>412.75</v>
      </c>
      <c r="M473" s="506">
        <v>15.4773</v>
      </c>
    </row>
    <row r="474" spans="1:13">
      <c r="A474" s="254">
        <v>464</v>
      </c>
      <c r="B474" s="509" t="s">
        <v>510</v>
      </c>
      <c r="C474" s="506">
        <v>823.15</v>
      </c>
      <c r="D474" s="507">
        <v>829.44999999999993</v>
      </c>
      <c r="E474" s="507">
        <v>812.19999999999982</v>
      </c>
      <c r="F474" s="507">
        <v>801.24999999999989</v>
      </c>
      <c r="G474" s="507">
        <v>783.99999999999977</v>
      </c>
      <c r="H474" s="507">
        <v>840.39999999999986</v>
      </c>
      <c r="I474" s="507">
        <v>857.65000000000009</v>
      </c>
      <c r="J474" s="507">
        <v>868.59999999999991</v>
      </c>
      <c r="K474" s="506">
        <v>846.7</v>
      </c>
      <c r="L474" s="506">
        <v>818.5</v>
      </c>
      <c r="M474" s="506">
        <v>4.0010599999999998</v>
      </c>
    </row>
    <row r="475" spans="1:13">
      <c r="A475" s="254">
        <v>465</v>
      </c>
      <c r="B475" s="509" t="s">
        <v>511</v>
      </c>
      <c r="C475" s="506">
        <v>14.3</v>
      </c>
      <c r="D475" s="507">
        <v>14.549999999999999</v>
      </c>
      <c r="E475" s="507">
        <v>13.899999999999999</v>
      </c>
      <c r="F475" s="507">
        <v>13.5</v>
      </c>
      <c r="G475" s="507">
        <v>12.85</v>
      </c>
      <c r="H475" s="507">
        <v>14.949999999999998</v>
      </c>
      <c r="I475" s="507">
        <v>15.6</v>
      </c>
      <c r="J475" s="507">
        <v>15.999999999999996</v>
      </c>
      <c r="K475" s="506">
        <v>15.2</v>
      </c>
      <c r="L475" s="506">
        <v>14.15</v>
      </c>
      <c r="M475" s="506">
        <v>142.59157999999999</v>
      </c>
    </row>
    <row r="476" spans="1:13">
      <c r="A476" s="254">
        <v>466</v>
      </c>
      <c r="B476" s="509" t="s">
        <v>512</v>
      </c>
      <c r="C476" s="506">
        <v>1169.5</v>
      </c>
      <c r="D476" s="507">
        <v>1171.1333333333334</v>
      </c>
      <c r="E476" s="507">
        <v>1137.2666666666669</v>
      </c>
      <c r="F476" s="507">
        <v>1105.0333333333335</v>
      </c>
      <c r="G476" s="507">
        <v>1071.166666666667</v>
      </c>
      <c r="H476" s="507">
        <v>1203.3666666666668</v>
      </c>
      <c r="I476" s="507">
        <v>1237.2333333333331</v>
      </c>
      <c r="J476" s="507">
        <v>1269.4666666666667</v>
      </c>
      <c r="K476" s="506">
        <v>1205</v>
      </c>
      <c r="L476" s="506">
        <v>1138.9000000000001</v>
      </c>
      <c r="M476" s="506">
        <v>0.76970000000000005</v>
      </c>
    </row>
    <row r="477" spans="1:13">
      <c r="A477" s="254">
        <v>467</v>
      </c>
      <c r="B477" s="509" t="s">
        <v>513</v>
      </c>
      <c r="C477" s="506">
        <v>13.05</v>
      </c>
      <c r="D477" s="507">
        <v>13.316666666666668</v>
      </c>
      <c r="E477" s="507">
        <v>12.533333333333337</v>
      </c>
      <c r="F477" s="507">
        <v>12.016666666666669</v>
      </c>
      <c r="G477" s="507">
        <v>11.233333333333338</v>
      </c>
      <c r="H477" s="507">
        <v>13.833333333333336</v>
      </c>
      <c r="I477" s="507">
        <v>14.616666666666667</v>
      </c>
      <c r="J477" s="507">
        <v>15.133333333333335</v>
      </c>
      <c r="K477" s="506">
        <v>14.1</v>
      </c>
      <c r="L477" s="506">
        <v>12.8</v>
      </c>
      <c r="M477" s="506">
        <v>181.09879000000001</v>
      </c>
    </row>
    <row r="478" spans="1:13">
      <c r="A478" s="254">
        <v>468</v>
      </c>
      <c r="B478" s="509" t="s">
        <v>514</v>
      </c>
      <c r="C478" s="506">
        <v>396.7</v>
      </c>
      <c r="D478" s="507">
        <v>400.55</v>
      </c>
      <c r="E478" s="507">
        <v>382.15000000000003</v>
      </c>
      <c r="F478" s="507">
        <v>367.6</v>
      </c>
      <c r="G478" s="507">
        <v>349.20000000000005</v>
      </c>
      <c r="H478" s="507">
        <v>415.1</v>
      </c>
      <c r="I478" s="507">
        <v>433.5</v>
      </c>
      <c r="J478" s="507">
        <v>448.05</v>
      </c>
      <c r="K478" s="506">
        <v>418.95</v>
      </c>
      <c r="L478" s="506">
        <v>386</v>
      </c>
      <c r="M478" s="506">
        <v>3.5330599999999999</v>
      </c>
    </row>
    <row r="479" spans="1:13">
      <c r="A479" s="254">
        <v>469</v>
      </c>
      <c r="B479" s="509" t="s">
        <v>193</v>
      </c>
      <c r="C479" s="506">
        <v>601.29999999999995</v>
      </c>
      <c r="D479" s="507">
        <v>606.04999999999995</v>
      </c>
      <c r="E479" s="507">
        <v>589.29999999999995</v>
      </c>
      <c r="F479" s="507">
        <v>577.29999999999995</v>
      </c>
      <c r="G479" s="507">
        <v>560.54999999999995</v>
      </c>
      <c r="H479" s="507">
        <v>618.04999999999995</v>
      </c>
      <c r="I479" s="507">
        <v>634.79999999999995</v>
      </c>
      <c r="J479" s="507">
        <v>646.79999999999995</v>
      </c>
      <c r="K479" s="506">
        <v>622.79999999999995</v>
      </c>
      <c r="L479" s="506">
        <v>594.04999999999995</v>
      </c>
      <c r="M479" s="506">
        <v>61.54177</v>
      </c>
    </row>
    <row r="480" spans="1:13">
      <c r="A480" s="254">
        <v>470</v>
      </c>
      <c r="B480" s="509" t="s">
        <v>190</v>
      </c>
      <c r="C480" s="506">
        <v>226.15</v>
      </c>
      <c r="D480" s="507">
        <v>227.04999999999998</v>
      </c>
      <c r="E480" s="507">
        <v>221.69999999999996</v>
      </c>
      <c r="F480" s="507">
        <v>217.24999999999997</v>
      </c>
      <c r="G480" s="507">
        <v>211.89999999999995</v>
      </c>
      <c r="H480" s="507">
        <v>231.49999999999997</v>
      </c>
      <c r="I480" s="507">
        <v>236.85</v>
      </c>
      <c r="J480" s="507">
        <v>241.29999999999998</v>
      </c>
      <c r="K480" s="506">
        <v>232.4</v>
      </c>
      <c r="L480" s="506">
        <v>222.6</v>
      </c>
      <c r="M480" s="506">
        <v>4.3452299999999999</v>
      </c>
    </row>
    <row r="481" spans="1:13">
      <c r="A481" s="254">
        <v>471</v>
      </c>
      <c r="B481" s="509" t="s">
        <v>784</v>
      </c>
      <c r="C481" s="506">
        <v>31.75</v>
      </c>
      <c r="D481" s="507">
        <v>31.983333333333331</v>
      </c>
      <c r="E481" s="507">
        <v>30.36666666666666</v>
      </c>
      <c r="F481" s="507">
        <v>28.983333333333331</v>
      </c>
      <c r="G481" s="507">
        <v>27.36666666666666</v>
      </c>
      <c r="H481" s="507">
        <v>33.36666666666666</v>
      </c>
      <c r="I481" s="507">
        <v>34.983333333333327</v>
      </c>
      <c r="J481" s="507">
        <v>36.36666666666666</v>
      </c>
      <c r="K481" s="506">
        <v>33.6</v>
      </c>
      <c r="L481" s="506">
        <v>30.6</v>
      </c>
      <c r="M481" s="506">
        <v>29.43122</v>
      </c>
    </row>
    <row r="482" spans="1:13">
      <c r="A482" s="254">
        <v>472</v>
      </c>
      <c r="B482" s="509" t="s">
        <v>191</v>
      </c>
      <c r="C482" s="506">
        <v>6510.05</v>
      </c>
      <c r="D482" s="507">
        <v>6537.8</v>
      </c>
      <c r="E482" s="507">
        <v>6438.9500000000007</v>
      </c>
      <c r="F482" s="507">
        <v>6367.85</v>
      </c>
      <c r="G482" s="507">
        <v>6269.0000000000009</v>
      </c>
      <c r="H482" s="507">
        <v>6608.9000000000005</v>
      </c>
      <c r="I482" s="507">
        <v>6707.7500000000009</v>
      </c>
      <c r="J482" s="507">
        <v>6778.85</v>
      </c>
      <c r="K482" s="506">
        <v>6636.65</v>
      </c>
      <c r="L482" s="506">
        <v>6466.7</v>
      </c>
      <c r="M482" s="506">
        <v>3.4580700000000002</v>
      </c>
    </row>
    <row r="483" spans="1:13">
      <c r="A483" s="254">
        <v>473</v>
      </c>
      <c r="B483" s="509" t="s">
        <v>192</v>
      </c>
      <c r="C483" s="506">
        <v>35.15</v>
      </c>
      <c r="D483" s="507">
        <v>35.216666666666669</v>
      </c>
      <c r="E483" s="507">
        <v>34.433333333333337</v>
      </c>
      <c r="F483" s="507">
        <v>33.716666666666669</v>
      </c>
      <c r="G483" s="507">
        <v>32.933333333333337</v>
      </c>
      <c r="H483" s="507">
        <v>35.933333333333337</v>
      </c>
      <c r="I483" s="507">
        <v>36.716666666666669</v>
      </c>
      <c r="J483" s="507">
        <v>37.433333333333337</v>
      </c>
      <c r="K483" s="506">
        <v>36</v>
      </c>
      <c r="L483" s="506">
        <v>34.5</v>
      </c>
      <c r="M483" s="506">
        <v>71.609840000000005</v>
      </c>
    </row>
    <row r="484" spans="1:13">
      <c r="A484" s="254">
        <v>474</v>
      </c>
      <c r="B484" s="509" t="s">
        <v>189</v>
      </c>
      <c r="C484" s="506">
        <v>1188.75</v>
      </c>
      <c r="D484" s="507">
        <v>1191.8999999999999</v>
      </c>
      <c r="E484" s="507">
        <v>1169.0999999999997</v>
      </c>
      <c r="F484" s="507">
        <v>1149.4499999999998</v>
      </c>
      <c r="G484" s="507">
        <v>1126.6499999999996</v>
      </c>
      <c r="H484" s="507">
        <v>1211.5499999999997</v>
      </c>
      <c r="I484" s="507">
        <v>1234.3499999999999</v>
      </c>
      <c r="J484" s="507">
        <v>1253.9999999999998</v>
      </c>
      <c r="K484" s="506">
        <v>1214.7</v>
      </c>
      <c r="L484" s="506">
        <v>1172.25</v>
      </c>
      <c r="M484" s="506">
        <v>2.4585900000000001</v>
      </c>
    </row>
    <row r="485" spans="1:13">
      <c r="A485" s="254">
        <v>475</v>
      </c>
      <c r="B485" s="509" t="s">
        <v>141</v>
      </c>
      <c r="C485" s="506">
        <v>524.95000000000005</v>
      </c>
      <c r="D485" s="507">
        <v>529.4</v>
      </c>
      <c r="E485" s="507">
        <v>514.79999999999995</v>
      </c>
      <c r="F485" s="507">
        <v>504.65</v>
      </c>
      <c r="G485" s="507">
        <v>490.04999999999995</v>
      </c>
      <c r="H485" s="507">
        <v>539.54999999999995</v>
      </c>
      <c r="I485" s="507">
        <v>554.15000000000009</v>
      </c>
      <c r="J485" s="507">
        <v>564.29999999999995</v>
      </c>
      <c r="K485" s="506">
        <v>544</v>
      </c>
      <c r="L485" s="506">
        <v>519.25</v>
      </c>
      <c r="M485" s="506">
        <v>17.670570000000001</v>
      </c>
    </row>
    <row r="486" spans="1:13">
      <c r="A486" s="254">
        <v>476</v>
      </c>
      <c r="B486" s="509" t="s">
        <v>277</v>
      </c>
      <c r="C486" s="506">
        <v>231.9</v>
      </c>
      <c r="D486" s="507">
        <v>234.54999999999998</v>
      </c>
      <c r="E486" s="507">
        <v>227.09999999999997</v>
      </c>
      <c r="F486" s="507">
        <v>222.29999999999998</v>
      </c>
      <c r="G486" s="507">
        <v>214.84999999999997</v>
      </c>
      <c r="H486" s="507">
        <v>239.34999999999997</v>
      </c>
      <c r="I486" s="507">
        <v>246.79999999999995</v>
      </c>
      <c r="J486" s="507">
        <v>251.59999999999997</v>
      </c>
      <c r="K486" s="506">
        <v>242</v>
      </c>
      <c r="L486" s="506">
        <v>229.75</v>
      </c>
      <c r="M486" s="506">
        <v>8.4598700000000004</v>
      </c>
    </row>
    <row r="487" spans="1:13">
      <c r="A487" s="254">
        <v>477</v>
      </c>
      <c r="B487" s="509" t="s">
        <v>515</v>
      </c>
      <c r="C487" s="506">
        <v>2756.6</v>
      </c>
      <c r="D487" s="507">
        <v>2733.6</v>
      </c>
      <c r="E487" s="507">
        <v>2677.2999999999997</v>
      </c>
      <c r="F487" s="507">
        <v>2598</v>
      </c>
      <c r="G487" s="507">
        <v>2541.6999999999998</v>
      </c>
      <c r="H487" s="507">
        <v>2812.8999999999996</v>
      </c>
      <c r="I487" s="507">
        <v>2869.2</v>
      </c>
      <c r="J487" s="507">
        <v>2948.4999999999995</v>
      </c>
      <c r="K487" s="506">
        <v>2789.9</v>
      </c>
      <c r="L487" s="506">
        <v>2654.3</v>
      </c>
      <c r="M487" s="506">
        <v>0.12944</v>
      </c>
    </row>
    <row r="488" spans="1:13">
      <c r="A488" s="254">
        <v>478</v>
      </c>
      <c r="B488" s="509" t="s">
        <v>516</v>
      </c>
      <c r="C488" s="506">
        <v>372.4</v>
      </c>
      <c r="D488" s="507">
        <v>375.2166666666667</v>
      </c>
      <c r="E488" s="507">
        <v>363.43333333333339</v>
      </c>
      <c r="F488" s="507">
        <v>354.4666666666667</v>
      </c>
      <c r="G488" s="507">
        <v>342.68333333333339</v>
      </c>
      <c r="H488" s="507">
        <v>384.18333333333339</v>
      </c>
      <c r="I488" s="507">
        <v>395.9666666666667</v>
      </c>
      <c r="J488" s="507">
        <v>404.93333333333339</v>
      </c>
      <c r="K488" s="506">
        <v>387</v>
      </c>
      <c r="L488" s="506">
        <v>366.25</v>
      </c>
      <c r="M488" s="506">
        <v>2.8216600000000001</v>
      </c>
    </row>
    <row r="489" spans="1:13">
      <c r="A489" s="254">
        <v>479</v>
      </c>
      <c r="B489" s="509" t="s">
        <v>517</v>
      </c>
      <c r="C489" s="506">
        <v>231.55</v>
      </c>
      <c r="D489" s="507">
        <v>234.73333333333335</v>
      </c>
      <c r="E489" s="507">
        <v>226.66666666666669</v>
      </c>
      <c r="F489" s="507">
        <v>221.78333333333333</v>
      </c>
      <c r="G489" s="507">
        <v>213.71666666666667</v>
      </c>
      <c r="H489" s="507">
        <v>239.6166666666667</v>
      </c>
      <c r="I489" s="507">
        <v>247.68333333333337</v>
      </c>
      <c r="J489" s="507">
        <v>252.56666666666672</v>
      </c>
      <c r="K489" s="506">
        <v>242.8</v>
      </c>
      <c r="L489" s="506">
        <v>229.85</v>
      </c>
      <c r="M489" s="506">
        <v>2.4752800000000001</v>
      </c>
    </row>
    <row r="490" spans="1:13">
      <c r="A490" s="254">
        <v>480</v>
      </c>
      <c r="B490" s="509" t="s">
        <v>518</v>
      </c>
      <c r="C490" s="506">
        <v>3351.7</v>
      </c>
      <c r="D490" s="507">
        <v>3376.0499999999997</v>
      </c>
      <c r="E490" s="507">
        <v>3318.6499999999996</v>
      </c>
      <c r="F490" s="507">
        <v>3285.6</v>
      </c>
      <c r="G490" s="507">
        <v>3228.2</v>
      </c>
      <c r="H490" s="507">
        <v>3409.0999999999995</v>
      </c>
      <c r="I490" s="507">
        <v>3466.5</v>
      </c>
      <c r="J490" s="507">
        <v>3499.5499999999993</v>
      </c>
      <c r="K490" s="506">
        <v>3433.45</v>
      </c>
      <c r="L490" s="506">
        <v>3343</v>
      </c>
      <c r="M490" s="506">
        <v>3.6200000000000003E-2</v>
      </c>
    </row>
    <row r="491" spans="1:13">
      <c r="A491" s="254">
        <v>481</v>
      </c>
      <c r="B491" s="509" t="s">
        <v>519</v>
      </c>
      <c r="C491" s="506">
        <v>3861.35</v>
      </c>
      <c r="D491" s="507">
        <v>3962.1</v>
      </c>
      <c r="E491" s="507">
        <v>3712.25</v>
      </c>
      <c r="F491" s="507">
        <v>3563.15</v>
      </c>
      <c r="G491" s="507">
        <v>3313.3</v>
      </c>
      <c r="H491" s="507">
        <v>4111.2</v>
      </c>
      <c r="I491" s="507">
        <v>4361.0499999999993</v>
      </c>
      <c r="J491" s="507">
        <v>4510.1499999999996</v>
      </c>
      <c r="K491" s="506">
        <v>4211.95</v>
      </c>
      <c r="L491" s="506">
        <v>3813</v>
      </c>
      <c r="M491" s="506">
        <v>1.1026100000000001</v>
      </c>
    </row>
    <row r="492" spans="1:13">
      <c r="A492" s="254">
        <v>482</v>
      </c>
      <c r="B492" s="509" t="s">
        <v>520</v>
      </c>
      <c r="C492" s="506">
        <v>50.5</v>
      </c>
      <c r="D492" s="507">
        <v>51.1</v>
      </c>
      <c r="E492" s="507">
        <v>49.7</v>
      </c>
      <c r="F492" s="507">
        <v>48.9</v>
      </c>
      <c r="G492" s="507">
        <v>47.5</v>
      </c>
      <c r="H492" s="507">
        <v>51.900000000000006</v>
      </c>
      <c r="I492" s="507">
        <v>53.3</v>
      </c>
      <c r="J492" s="507">
        <v>54.100000000000009</v>
      </c>
      <c r="K492" s="506">
        <v>52.5</v>
      </c>
      <c r="L492" s="506">
        <v>50.3</v>
      </c>
      <c r="M492" s="506">
        <v>14.868650000000001</v>
      </c>
    </row>
    <row r="493" spans="1:13">
      <c r="A493" s="254">
        <v>483</v>
      </c>
      <c r="B493" s="509" t="s">
        <v>521</v>
      </c>
      <c r="C493" s="506">
        <v>1238.0999999999999</v>
      </c>
      <c r="D493" s="507">
        <v>1225.2166666666667</v>
      </c>
      <c r="E493" s="507">
        <v>1204.9833333333333</v>
      </c>
      <c r="F493" s="507">
        <v>1171.8666666666666</v>
      </c>
      <c r="G493" s="507">
        <v>1151.6333333333332</v>
      </c>
      <c r="H493" s="507">
        <v>1258.3333333333335</v>
      </c>
      <c r="I493" s="507">
        <v>1278.5666666666671</v>
      </c>
      <c r="J493" s="507">
        <v>1311.6833333333336</v>
      </c>
      <c r="K493" s="506">
        <v>1245.45</v>
      </c>
      <c r="L493" s="506">
        <v>1192.0999999999999</v>
      </c>
      <c r="M493" s="506">
        <v>0.30695</v>
      </c>
    </row>
    <row r="494" spans="1:13">
      <c r="A494" s="254">
        <v>484</v>
      </c>
      <c r="B494" s="509" t="s">
        <v>278</v>
      </c>
      <c r="C494" s="506">
        <v>394.75</v>
      </c>
      <c r="D494" s="507">
        <v>390.81666666666666</v>
      </c>
      <c r="E494" s="507">
        <v>374.93333333333334</v>
      </c>
      <c r="F494" s="507">
        <v>355.11666666666667</v>
      </c>
      <c r="G494" s="507">
        <v>339.23333333333335</v>
      </c>
      <c r="H494" s="507">
        <v>410.63333333333333</v>
      </c>
      <c r="I494" s="507">
        <v>426.51666666666665</v>
      </c>
      <c r="J494" s="507">
        <v>446.33333333333331</v>
      </c>
      <c r="K494" s="506">
        <v>406.7</v>
      </c>
      <c r="L494" s="506">
        <v>371</v>
      </c>
      <c r="M494" s="506">
        <v>4.4548300000000003</v>
      </c>
    </row>
    <row r="495" spans="1:13">
      <c r="A495" s="254">
        <v>485</v>
      </c>
      <c r="B495" s="509" t="s">
        <v>522</v>
      </c>
      <c r="C495" s="506">
        <v>975.45</v>
      </c>
      <c r="D495" s="507">
        <v>989.26666666666677</v>
      </c>
      <c r="E495" s="507">
        <v>953.48333333333358</v>
      </c>
      <c r="F495" s="507">
        <v>931.51666666666677</v>
      </c>
      <c r="G495" s="507">
        <v>895.73333333333358</v>
      </c>
      <c r="H495" s="507">
        <v>1011.2333333333336</v>
      </c>
      <c r="I495" s="507">
        <v>1047.0166666666667</v>
      </c>
      <c r="J495" s="507">
        <v>1068.9833333333336</v>
      </c>
      <c r="K495" s="506">
        <v>1025.05</v>
      </c>
      <c r="L495" s="506">
        <v>967.3</v>
      </c>
      <c r="M495" s="506">
        <v>2.2177199999999999</v>
      </c>
    </row>
    <row r="496" spans="1:13">
      <c r="A496" s="254">
        <v>486</v>
      </c>
      <c r="B496" s="509" t="s">
        <v>523</v>
      </c>
      <c r="C496" s="506">
        <v>1565.35</v>
      </c>
      <c r="D496" s="507">
        <v>1578.1166666666668</v>
      </c>
      <c r="E496" s="507">
        <v>1538.5333333333335</v>
      </c>
      <c r="F496" s="507">
        <v>1511.7166666666667</v>
      </c>
      <c r="G496" s="507">
        <v>1472.1333333333334</v>
      </c>
      <c r="H496" s="507">
        <v>1604.9333333333336</v>
      </c>
      <c r="I496" s="507">
        <v>1644.5166666666667</v>
      </c>
      <c r="J496" s="507">
        <v>1671.3333333333337</v>
      </c>
      <c r="K496" s="506">
        <v>1617.7</v>
      </c>
      <c r="L496" s="506">
        <v>1551.3</v>
      </c>
      <c r="M496" s="506">
        <v>0.51931000000000005</v>
      </c>
    </row>
    <row r="497" spans="1:13">
      <c r="A497" s="254">
        <v>487</v>
      </c>
      <c r="B497" s="509" t="s">
        <v>524</v>
      </c>
      <c r="C497" s="506">
        <v>1374.25</v>
      </c>
      <c r="D497" s="507">
        <v>1381.3999999999999</v>
      </c>
      <c r="E497" s="507">
        <v>1343.1999999999998</v>
      </c>
      <c r="F497" s="507">
        <v>1312.1499999999999</v>
      </c>
      <c r="G497" s="507">
        <v>1273.9499999999998</v>
      </c>
      <c r="H497" s="507">
        <v>1412.4499999999998</v>
      </c>
      <c r="I497" s="507">
        <v>1450.65</v>
      </c>
      <c r="J497" s="507">
        <v>1481.6999999999998</v>
      </c>
      <c r="K497" s="506">
        <v>1419.6</v>
      </c>
      <c r="L497" s="506">
        <v>1350.35</v>
      </c>
      <c r="M497" s="506">
        <v>0.43060999999999999</v>
      </c>
    </row>
    <row r="498" spans="1:13">
      <c r="A498" s="254">
        <v>488</v>
      </c>
      <c r="B498" s="509" t="s">
        <v>118</v>
      </c>
      <c r="C498" s="506">
        <v>9.9</v>
      </c>
      <c r="D498" s="507">
        <v>9.9166666666666661</v>
      </c>
      <c r="E498" s="507">
        <v>9.5833333333333321</v>
      </c>
      <c r="F498" s="507">
        <v>9.2666666666666657</v>
      </c>
      <c r="G498" s="507">
        <v>8.9333333333333318</v>
      </c>
      <c r="H498" s="507">
        <v>10.233333333333333</v>
      </c>
      <c r="I498" s="507">
        <v>10.566666666666665</v>
      </c>
      <c r="J498" s="507">
        <v>10.883333333333333</v>
      </c>
      <c r="K498" s="506">
        <v>10.25</v>
      </c>
      <c r="L498" s="506">
        <v>9.6</v>
      </c>
      <c r="M498" s="506">
        <v>2175.8419699999999</v>
      </c>
    </row>
    <row r="499" spans="1:13">
      <c r="A499" s="254">
        <v>489</v>
      </c>
      <c r="B499" s="509" t="s">
        <v>195</v>
      </c>
      <c r="C499" s="506">
        <v>987</v>
      </c>
      <c r="D499" s="507">
        <v>992.53333333333342</v>
      </c>
      <c r="E499" s="507">
        <v>963.16666666666686</v>
      </c>
      <c r="F499" s="507">
        <v>939.33333333333348</v>
      </c>
      <c r="G499" s="507">
        <v>909.96666666666692</v>
      </c>
      <c r="H499" s="507">
        <v>1016.3666666666668</v>
      </c>
      <c r="I499" s="507">
        <v>1045.7333333333333</v>
      </c>
      <c r="J499" s="507">
        <v>1069.5666666666666</v>
      </c>
      <c r="K499" s="506">
        <v>1021.9</v>
      </c>
      <c r="L499" s="506">
        <v>968.7</v>
      </c>
      <c r="M499" s="506">
        <v>23.932870000000001</v>
      </c>
    </row>
    <row r="500" spans="1:13">
      <c r="A500" s="254">
        <v>490</v>
      </c>
      <c r="B500" s="509" t="s">
        <v>525</v>
      </c>
      <c r="C500" s="506">
        <v>6050.9</v>
      </c>
      <c r="D500" s="507">
        <v>6084.3</v>
      </c>
      <c r="E500" s="507">
        <v>5968.6</v>
      </c>
      <c r="F500" s="507">
        <v>5886.3</v>
      </c>
      <c r="G500" s="507">
        <v>5770.6</v>
      </c>
      <c r="H500" s="507">
        <v>6166.6</v>
      </c>
      <c r="I500" s="507">
        <v>6282.2999999999993</v>
      </c>
      <c r="J500" s="507">
        <v>6364.6</v>
      </c>
      <c r="K500" s="506">
        <v>6200</v>
      </c>
      <c r="L500" s="506">
        <v>6002</v>
      </c>
      <c r="M500" s="506">
        <v>1.6209999999999999E-2</v>
      </c>
    </row>
    <row r="501" spans="1:13">
      <c r="A501" s="254">
        <v>491</v>
      </c>
      <c r="B501" s="509" t="s">
        <v>526</v>
      </c>
      <c r="C501" s="506">
        <v>133.6</v>
      </c>
      <c r="D501" s="507">
        <v>133.03333333333333</v>
      </c>
      <c r="E501" s="507">
        <v>129.81666666666666</v>
      </c>
      <c r="F501" s="507">
        <v>126.03333333333333</v>
      </c>
      <c r="G501" s="507">
        <v>122.81666666666666</v>
      </c>
      <c r="H501" s="507">
        <v>136.81666666666666</v>
      </c>
      <c r="I501" s="507">
        <v>140.0333333333333</v>
      </c>
      <c r="J501" s="507">
        <v>143.81666666666666</v>
      </c>
      <c r="K501" s="506">
        <v>136.25</v>
      </c>
      <c r="L501" s="506">
        <v>129.25</v>
      </c>
      <c r="M501" s="506">
        <v>27.661380000000001</v>
      </c>
    </row>
    <row r="502" spans="1:13">
      <c r="A502" s="254">
        <v>492</v>
      </c>
      <c r="B502" s="509" t="s">
        <v>527</v>
      </c>
      <c r="C502" s="506">
        <v>77.099999999999994</v>
      </c>
      <c r="D502" s="507">
        <v>77.350000000000009</v>
      </c>
      <c r="E502" s="507">
        <v>72.750000000000014</v>
      </c>
      <c r="F502" s="507">
        <v>68.400000000000006</v>
      </c>
      <c r="G502" s="507">
        <v>63.800000000000011</v>
      </c>
      <c r="H502" s="507">
        <v>81.700000000000017</v>
      </c>
      <c r="I502" s="507">
        <v>86.300000000000011</v>
      </c>
      <c r="J502" s="507">
        <v>90.65000000000002</v>
      </c>
      <c r="K502" s="506">
        <v>81.95</v>
      </c>
      <c r="L502" s="506">
        <v>73</v>
      </c>
      <c r="M502" s="506">
        <v>23.758649999999999</v>
      </c>
    </row>
    <row r="503" spans="1:13">
      <c r="A503" s="254">
        <v>493</v>
      </c>
      <c r="B503" s="509" t="s">
        <v>771</v>
      </c>
      <c r="C503" s="506">
        <v>504.85</v>
      </c>
      <c r="D503" s="507">
        <v>504.81666666666666</v>
      </c>
      <c r="E503" s="507">
        <v>495.5333333333333</v>
      </c>
      <c r="F503" s="507">
        <v>486.21666666666664</v>
      </c>
      <c r="G503" s="507">
        <v>476.93333333333328</v>
      </c>
      <c r="H503" s="507">
        <v>514.13333333333333</v>
      </c>
      <c r="I503" s="507">
        <v>523.41666666666674</v>
      </c>
      <c r="J503" s="507">
        <v>532.73333333333335</v>
      </c>
      <c r="K503" s="506">
        <v>514.1</v>
      </c>
      <c r="L503" s="506">
        <v>495.5</v>
      </c>
      <c r="M503" s="506">
        <v>1.6638299999999999</v>
      </c>
    </row>
    <row r="504" spans="1:13">
      <c r="A504" s="254">
        <v>494</v>
      </c>
      <c r="B504" s="509" t="s">
        <v>528</v>
      </c>
      <c r="C504" s="506">
        <v>2373.85</v>
      </c>
      <c r="D504" s="507">
        <v>2378.4833333333331</v>
      </c>
      <c r="E504" s="507">
        <v>2343.2666666666664</v>
      </c>
      <c r="F504" s="507">
        <v>2312.6833333333334</v>
      </c>
      <c r="G504" s="507">
        <v>2277.4666666666667</v>
      </c>
      <c r="H504" s="507">
        <v>2409.0666666666662</v>
      </c>
      <c r="I504" s="507">
        <v>2444.2833333333324</v>
      </c>
      <c r="J504" s="507">
        <v>2474.8666666666659</v>
      </c>
      <c r="K504" s="506">
        <v>2413.6999999999998</v>
      </c>
      <c r="L504" s="506">
        <v>2347.9</v>
      </c>
      <c r="M504" s="506">
        <v>0.63997000000000004</v>
      </c>
    </row>
    <row r="505" spans="1:13">
      <c r="A505" s="254">
        <v>495</v>
      </c>
      <c r="B505" s="509" t="s">
        <v>196</v>
      </c>
      <c r="C505" s="506">
        <v>410.15</v>
      </c>
      <c r="D505" s="507">
        <v>412.86666666666662</v>
      </c>
      <c r="E505" s="507">
        <v>401.58333333333326</v>
      </c>
      <c r="F505" s="507">
        <v>393.01666666666665</v>
      </c>
      <c r="G505" s="507">
        <v>381.73333333333329</v>
      </c>
      <c r="H505" s="507">
        <v>421.43333333333322</v>
      </c>
      <c r="I505" s="507">
        <v>432.71666666666664</v>
      </c>
      <c r="J505" s="507">
        <v>441.28333333333319</v>
      </c>
      <c r="K505" s="506">
        <v>424.15</v>
      </c>
      <c r="L505" s="506">
        <v>404.3</v>
      </c>
      <c r="M505" s="506">
        <v>100.82931000000001</v>
      </c>
    </row>
    <row r="506" spans="1:13">
      <c r="A506" s="254">
        <v>496</v>
      </c>
      <c r="B506" s="509" t="s">
        <v>529</v>
      </c>
      <c r="C506" s="506">
        <v>434.9</v>
      </c>
      <c r="D506" s="507">
        <v>443.3</v>
      </c>
      <c r="E506" s="507">
        <v>421.70000000000005</v>
      </c>
      <c r="F506" s="507">
        <v>408.50000000000006</v>
      </c>
      <c r="G506" s="507">
        <v>386.90000000000009</v>
      </c>
      <c r="H506" s="507">
        <v>456.5</v>
      </c>
      <c r="I506" s="507">
        <v>478.1</v>
      </c>
      <c r="J506" s="507">
        <v>491.29999999999995</v>
      </c>
      <c r="K506" s="506">
        <v>464.9</v>
      </c>
      <c r="L506" s="506">
        <v>430.1</v>
      </c>
      <c r="M506" s="506">
        <v>5.65151</v>
      </c>
    </row>
    <row r="507" spans="1:13">
      <c r="A507" s="254">
        <v>497</v>
      </c>
      <c r="B507" s="509" t="s">
        <v>197</v>
      </c>
      <c r="C507" s="506">
        <v>14.9</v>
      </c>
      <c r="D507" s="507">
        <v>15</v>
      </c>
      <c r="E507" s="507">
        <v>14.7</v>
      </c>
      <c r="F507" s="507">
        <v>14.5</v>
      </c>
      <c r="G507" s="507">
        <v>14.2</v>
      </c>
      <c r="H507" s="507">
        <v>15.2</v>
      </c>
      <c r="I507" s="507">
        <v>15.5</v>
      </c>
      <c r="J507" s="507">
        <v>15.7</v>
      </c>
      <c r="K507" s="506">
        <v>15.3</v>
      </c>
      <c r="L507" s="506">
        <v>14.8</v>
      </c>
      <c r="M507" s="506">
        <v>929.68772999999999</v>
      </c>
    </row>
    <row r="508" spans="1:13">
      <c r="A508" s="254">
        <v>498</v>
      </c>
      <c r="B508" s="509" t="s">
        <v>198</v>
      </c>
      <c r="C508" s="506">
        <v>207.1</v>
      </c>
      <c r="D508" s="507">
        <v>208.68333333333331</v>
      </c>
      <c r="E508" s="507">
        <v>202.51666666666662</v>
      </c>
      <c r="F508" s="507">
        <v>197.93333333333331</v>
      </c>
      <c r="G508" s="507">
        <v>191.76666666666662</v>
      </c>
      <c r="H508" s="507">
        <v>213.26666666666662</v>
      </c>
      <c r="I508" s="507">
        <v>219.43333333333331</v>
      </c>
      <c r="J508" s="507">
        <v>224.01666666666662</v>
      </c>
      <c r="K508" s="506">
        <v>214.85</v>
      </c>
      <c r="L508" s="506">
        <v>204.1</v>
      </c>
      <c r="M508" s="506">
        <v>228.59020000000001</v>
      </c>
    </row>
    <row r="509" spans="1:13">
      <c r="A509" s="254">
        <v>499</v>
      </c>
      <c r="B509" s="509" t="s">
        <v>530</v>
      </c>
      <c r="C509" s="506">
        <v>300.75</v>
      </c>
      <c r="D509" s="507">
        <v>305.91666666666669</v>
      </c>
      <c r="E509" s="507">
        <v>288.83333333333337</v>
      </c>
      <c r="F509" s="507">
        <v>276.91666666666669</v>
      </c>
      <c r="G509" s="507">
        <v>259.83333333333337</v>
      </c>
      <c r="H509" s="507">
        <v>317.83333333333337</v>
      </c>
      <c r="I509" s="507">
        <v>334.91666666666674</v>
      </c>
      <c r="J509" s="507">
        <v>346.83333333333337</v>
      </c>
      <c r="K509" s="506">
        <v>323</v>
      </c>
      <c r="L509" s="506">
        <v>294</v>
      </c>
      <c r="M509" s="506">
        <v>4.4140499999999996</v>
      </c>
    </row>
    <row r="510" spans="1:13">
      <c r="A510" s="254">
        <v>500</v>
      </c>
      <c r="B510" s="509" t="s">
        <v>531</v>
      </c>
      <c r="C510" s="506">
        <v>1875</v>
      </c>
      <c r="D510" s="507">
        <v>1873.6499999999999</v>
      </c>
      <c r="E510" s="507">
        <v>1852.3499999999997</v>
      </c>
      <c r="F510" s="507">
        <v>1829.6999999999998</v>
      </c>
      <c r="G510" s="507">
        <v>1808.3999999999996</v>
      </c>
      <c r="H510" s="507">
        <v>1896.2999999999997</v>
      </c>
      <c r="I510" s="507">
        <v>1917.6</v>
      </c>
      <c r="J510" s="507">
        <v>1940.2499999999998</v>
      </c>
      <c r="K510" s="506">
        <v>1894.95</v>
      </c>
      <c r="L510" s="506">
        <v>1851</v>
      </c>
      <c r="M510" s="506">
        <v>0.60607999999999995</v>
      </c>
    </row>
    <row r="511" spans="1:13">
      <c r="A511" s="254">
        <v>501</v>
      </c>
      <c r="B511" s="509" t="s">
        <v>741</v>
      </c>
      <c r="C511" s="506">
        <v>974.85</v>
      </c>
      <c r="D511" s="507">
        <v>991.68333333333339</v>
      </c>
      <c r="E511" s="507">
        <v>950.16666666666674</v>
      </c>
      <c r="F511" s="507">
        <v>925.48333333333335</v>
      </c>
      <c r="G511" s="507">
        <v>883.9666666666667</v>
      </c>
      <c r="H511" s="507">
        <v>1016.3666666666668</v>
      </c>
      <c r="I511" s="507">
        <v>1057.8833333333334</v>
      </c>
      <c r="J511" s="507">
        <v>1082.5666666666668</v>
      </c>
      <c r="K511" s="506">
        <v>1033.2</v>
      </c>
      <c r="L511" s="506">
        <v>967</v>
      </c>
      <c r="M511" s="506">
        <v>0.60118000000000005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71"/>
      <c r="B5" s="571"/>
      <c r="C5" s="572"/>
      <c r="D5" s="572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73" t="s">
        <v>533</v>
      </c>
      <c r="C7" s="573"/>
      <c r="D7" s="248">
        <f>Main!B10</f>
        <v>44274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44273</v>
      </c>
      <c r="B10" s="253">
        <v>539661</v>
      </c>
      <c r="C10" s="254" t="s">
        <v>1039</v>
      </c>
      <c r="D10" s="254" t="s">
        <v>1040</v>
      </c>
      <c r="E10" s="254" t="s">
        <v>542</v>
      </c>
      <c r="F10" s="356">
        <v>27000</v>
      </c>
      <c r="G10" s="253">
        <v>36.57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44273</v>
      </c>
      <c r="B11" s="253">
        <v>543269</v>
      </c>
      <c r="C11" s="254" t="s">
        <v>972</v>
      </c>
      <c r="D11" s="254" t="s">
        <v>973</v>
      </c>
      <c r="E11" s="254" t="s">
        <v>542</v>
      </c>
      <c r="F11" s="356">
        <v>6400</v>
      </c>
      <c r="G11" s="253">
        <v>74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44273</v>
      </c>
      <c r="B12" s="253">
        <v>542934</v>
      </c>
      <c r="C12" s="254" t="s">
        <v>1041</v>
      </c>
      <c r="D12" s="254" t="s">
        <v>1042</v>
      </c>
      <c r="E12" s="254" t="s">
        <v>543</v>
      </c>
      <c r="F12" s="356">
        <v>64000</v>
      </c>
      <c r="G12" s="253">
        <v>41.56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44273</v>
      </c>
      <c r="B13" s="253">
        <v>539991</v>
      </c>
      <c r="C13" s="254" t="s">
        <v>1043</v>
      </c>
      <c r="D13" s="254" t="s">
        <v>1044</v>
      </c>
      <c r="E13" s="254" t="s">
        <v>542</v>
      </c>
      <c r="F13" s="356">
        <v>34000</v>
      </c>
      <c r="G13" s="253">
        <v>33.549999999999997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44273</v>
      </c>
      <c r="B14" s="253">
        <v>539991</v>
      </c>
      <c r="C14" s="254" t="s">
        <v>1043</v>
      </c>
      <c r="D14" s="254" t="s">
        <v>1045</v>
      </c>
      <c r="E14" s="254" t="s">
        <v>543</v>
      </c>
      <c r="F14" s="356">
        <v>34000</v>
      </c>
      <c r="G14" s="253">
        <v>33.549999999999997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44273</v>
      </c>
      <c r="B15" s="253">
        <v>540403</v>
      </c>
      <c r="C15" s="254" t="s">
        <v>1046</v>
      </c>
      <c r="D15" s="254" t="s">
        <v>1047</v>
      </c>
      <c r="E15" s="254" t="s">
        <v>543</v>
      </c>
      <c r="F15" s="356">
        <v>85000</v>
      </c>
      <c r="G15" s="253">
        <v>84.43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44273</v>
      </c>
      <c r="B16" s="253">
        <v>523369</v>
      </c>
      <c r="C16" s="254" t="s">
        <v>1048</v>
      </c>
      <c r="D16" s="254" t="s">
        <v>1049</v>
      </c>
      <c r="E16" s="254" t="s">
        <v>542</v>
      </c>
      <c r="F16" s="356">
        <v>105000</v>
      </c>
      <c r="G16" s="253">
        <v>180.66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44273</v>
      </c>
      <c r="B17" s="253">
        <v>523369</v>
      </c>
      <c r="C17" s="254" t="s">
        <v>1048</v>
      </c>
      <c r="D17" s="254" t="s">
        <v>1050</v>
      </c>
      <c r="E17" s="254" t="s">
        <v>543</v>
      </c>
      <c r="F17" s="356">
        <v>145220</v>
      </c>
      <c r="G17" s="253">
        <v>180.54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44273</v>
      </c>
      <c r="B18" s="253">
        <v>521151</v>
      </c>
      <c r="C18" s="254" t="s">
        <v>1051</v>
      </c>
      <c r="D18" s="254" t="s">
        <v>1052</v>
      </c>
      <c r="E18" s="254" t="s">
        <v>542</v>
      </c>
      <c r="F18" s="356">
        <v>98097</v>
      </c>
      <c r="G18" s="253">
        <v>14.03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44273</v>
      </c>
      <c r="B19" s="253">
        <v>521151</v>
      </c>
      <c r="C19" s="254" t="s">
        <v>1051</v>
      </c>
      <c r="D19" s="254" t="s">
        <v>1053</v>
      </c>
      <c r="E19" s="254" t="s">
        <v>543</v>
      </c>
      <c r="F19" s="356">
        <v>101775</v>
      </c>
      <c r="G19" s="253">
        <v>14.02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44273</v>
      </c>
      <c r="B20" s="253">
        <v>540614</v>
      </c>
      <c r="C20" s="254" t="s">
        <v>1054</v>
      </c>
      <c r="D20" s="254" t="s">
        <v>1005</v>
      </c>
      <c r="E20" s="254" t="s">
        <v>542</v>
      </c>
      <c r="F20" s="356">
        <v>1982</v>
      </c>
      <c r="G20" s="253">
        <v>108.65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44273</v>
      </c>
      <c r="B21" s="253">
        <v>540614</v>
      </c>
      <c r="C21" s="254" t="s">
        <v>1054</v>
      </c>
      <c r="D21" s="254" t="s">
        <v>1005</v>
      </c>
      <c r="E21" s="254" t="s">
        <v>543</v>
      </c>
      <c r="F21" s="356">
        <v>84082</v>
      </c>
      <c r="G21" s="253">
        <v>110.93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44273</v>
      </c>
      <c r="B22" s="253">
        <v>540614</v>
      </c>
      <c r="C22" s="254" t="s">
        <v>1054</v>
      </c>
      <c r="D22" s="254" t="s">
        <v>1055</v>
      </c>
      <c r="E22" s="254" t="s">
        <v>543</v>
      </c>
      <c r="F22" s="356">
        <v>550000</v>
      </c>
      <c r="G22" s="253">
        <v>109.88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44273</v>
      </c>
      <c r="B23" s="253">
        <v>540614</v>
      </c>
      <c r="C23" s="254" t="s">
        <v>1054</v>
      </c>
      <c r="D23" s="254" t="s">
        <v>998</v>
      </c>
      <c r="E23" s="254" t="s">
        <v>543</v>
      </c>
      <c r="F23" s="356">
        <v>59700</v>
      </c>
      <c r="G23" s="253">
        <v>110.98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44273</v>
      </c>
      <c r="B24" s="253">
        <v>540614</v>
      </c>
      <c r="C24" s="254" t="s">
        <v>1054</v>
      </c>
      <c r="D24" s="254" t="s">
        <v>1056</v>
      </c>
      <c r="E24" s="254" t="s">
        <v>542</v>
      </c>
      <c r="F24" s="356">
        <v>900000</v>
      </c>
      <c r="G24" s="253">
        <v>109.89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44273</v>
      </c>
      <c r="B25" s="253">
        <v>542850</v>
      </c>
      <c r="C25" s="254" t="s">
        <v>1057</v>
      </c>
      <c r="D25" s="254" t="s">
        <v>1058</v>
      </c>
      <c r="E25" s="254" t="s">
        <v>542</v>
      </c>
      <c r="F25" s="356">
        <v>80000</v>
      </c>
      <c r="G25" s="253">
        <v>24.8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44273</v>
      </c>
      <c r="B26" s="253">
        <v>542850</v>
      </c>
      <c r="C26" s="254" t="s">
        <v>1057</v>
      </c>
      <c r="D26" s="254" t="s">
        <v>1059</v>
      </c>
      <c r="E26" s="254" t="s">
        <v>543</v>
      </c>
      <c r="F26" s="356">
        <v>80000</v>
      </c>
      <c r="G26" s="253">
        <v>24.8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44273</v>
      </c>
      <c r="B27" s="253">
        <v>530663</v>
      </c>
      <c r="C27" s="254" t="s">
        <v>1060</v>
      </c>
      <c r="D27" s="254" t="s">
        <v>1061</v>
      </c>
      <c r="E27" s="254" t="s">
        <v>542</v>
      </c>
      <c r="F27" s="356">
        <v>270000</v>
      </c>
      <c r="G27" s="253">
        <v>3.01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44273</v>
      </c>
      <c r="B28" s="253">
        <v>509635</v>
      </c>
      <c r="C28" s="254" t="s">
        <v>1062</v>
      </c>
      <c r="D28" s="254" t="s">
        <v>1063</v>
      </c>
      <c r="E28" s="254" t="s">
        <v>542</v>
      </c>
      <c r="F28" s="356">
        <v>75928</v>
      </c>
      <c r="G28" s="253">
        <v>292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44273</v>
      </c>
      <c r="B29" s="253">
        <v>509635</v>
      </c>
      <c r="C29" s="254" t="s">
        <v>1062</v>
      </c>
      <c r="D29" s="254" t="s">
        <v>1064</v>
      </c>
      <c r="E29" s="254" t="s">
        <v>543</v>
      </c>
      <c r="F29" s="356">
        <v>75928</v>
      </c>
      <c r="G29" s="253">
        <v>292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44273</v>
      </c>
      <c r="B30" s="253">
        <v>530979</v>
      </c>
      <c r="C30" s="254" t="s">
        <v>1065</v>
      </c>
      <c r="D30" s="254" t="s">
        <v>1066</v>
      </c>
      <c r="E30" s="254" t="s">
        <v>542</v>
      </c>
      <c r="F30" s="356">
        <v>110000</v>
      </c>
      <c r="G30" s="253">
        <v>46.76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44273</v>
      </c>
      <c r="B31" s="253">
        <v>530979</v>
      </c>
      <c r="C31" s="254" t="s">
        <v>1065</v>
      </c>
      <c r="D31" s="254" t="s">
        <v>1067</v>
      </c>
      <c r="E31" s="254" t="s">
        <v>543</v>
      </c>
      <c r="F31" s="356">
        <v>118133</v>
      </c>
      <c r="G31" s="253">
        <v>46.7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44273</v>
      </c>
      <c r="B32" s="253">
        <v>504076</v>
      </c>
      <c r="C32" s="254" t="s">
        <v>1068</v>
      </c>
      <c r="D32" s="254" t="s">
        <v>1069</v>
      </c>
      <c r="E32" s="254" t="s">
        <v>543</v>
      </c>
      <c r="F32" s="356">
        <v>100000</v>
      </c>
      <c r="G32" s="253">
        <v>8.7100000000000009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44273</v>
      </c>
      <c r="B33" s="253">
        <v>504076</v>
      </c>
      <c r="C33" s="254" t="s">
        <v>1068</v>
      </c>
      <c r="D33" s="254" t="s">
        <v>1070</v>
      </c>
      <c r="E33" s="254" t="s">
        <v>542</v>
      </c>
      <c r="F33" s="356">
        <v>102000</v>
      </c>
      <c r="G33" s="253">
        <v>8.7100000000000009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44273</v>
      </c>
      <c r="B34" s="253">
        <v>539679</v>
      </c>
      <c r="C34" s="254" t="s">
        <v>974</v>
      </c>
      <c r="D34" s="254" t="s">
        <v>1071</v>
      </c>
      <c r="E34" s="254" t="s">
        <v>543</v>
      </c>
      <c r="F34" s="356">
        <v>45000</v>
      </c>
      <c r="G34" s="253">
        <v>10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44273</v>
      </c>
      <c r="B35" s="253">
        <v>539679</v>
      </c>
      <c r="C35" s="254" t="s">
        <v>974</v>
      </c>
      <c r="D35" s="254" t="s">
        <v>1072</v>
      </c>
      <c r="E35" s="254" t="s">
        <v>543</v>
      </c>
      <c r="F35" s="356">
        <v>45000</v>
      </c>
      <c r="G35" s="253">
        <v>10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44273</v>
      </c>
      <c r="B36" s="253">
        <v>539679</v>
      </c>
      <c r="C36" s="254" t="s">
        <v>974</v>
      </c>
      <c r="D36" s="254" t="s">
        <v>1073</v>
      </c>
      <c r="E36" s="254" t="s">
        <v>543</v>
      </c>
      <c r="F36" s="356">
        <v>55000</v>
      </c>
      <c r="G36" s="253">
        <v>10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44273</v>
      </c>
      <c r="B37" s="253">
        <v>539679</v>
      </c>
      <c r="C37" s="254" t="s">
        <v>974</v>
      </c>
      <c r="D37" s="254" t="s">
        <v>1074</v>
      </c>
      <c r="E37" s="254" t="s">
        <v>543</v>
      </c>
      <c r="F37" s="356">
        <v>55000</v>
      </c>
      <c r="G37" s="253">
        <v>10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44273</v>
      </c>
      <c r="B38" s="253">
        <v>539679</v>
      </c>
      <c r="C38" s="254" t="s">
        <v>974</v>
      </c>
      <c r="D38" s="254" t="s">
        <v>1075</v>
      </c>
      <c r="E38" s="254" t="s">
        <v>542</v>
      </c>
      <c r="F38" s="356">
        <v>55400</v>
      </c>
      <c r="G38" s="253">
        <v>10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44273</v>
      </c>
      <c r="B39" s="253">
        <v>539679</v>
      </c>
      <c r="C39" s="254" t="s">
        <v>974</v>
      </c>
      <c r="D39" s="254" t="s">
        <v>1076</v>
      </c>
      <c r="E39" s="254" t="s">
        <v>542</v>
      </c>
      <c r="F39" s="356">
        <v>130000</v>
      </c>
      <c r="G39" s="253">
        <v>10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44273</v>
      </c>
      <c r="B40" s="253">
        <v>507912</v>
      </c>
      <c r="C40" s="254" t="s">
        <v>1077</v>
      </c>
      <c r="D40" s="254" t="s">
        <v>1078</v>
      </c>
      <c r="E40" s="254" t="s">
        <v>542</v>
      </c>
      <c r="F40" s="356">
        <v>198408</v>
      </c>
      <c r="G40" s="253">
        <v>73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44273</v>
      </c>
      <c r="B41" s="253">
        <v>507912</v>
      </c>
      <c r="C41" s="254" t="s">
        <v>1077</v>
      </c>
      <c r="D41" s="254" t="s">
        <v>1078</v>
      </c>
      <c r="E41" s="254" t="s">
        <v>543</v>
      </c>
      <c r="F41" s="356">
        <v>198408</v>
      </c>
      <c r="G41" s="253">
        <v>73.12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44273</v>
      </c>
      <c r="B42" s="253">
        <v>507912</v>
      </c>
      <c r="C42" s="254" t="s">
        <v>1077</v>
      </c>
      <c r="D42" s="254" t="s">
        <v>1079</v>
      </c>
      <c r="E42" s="254" t="s">
        <v>542</v>
      </c>
      <c r="F42" s="356">
        <v>200494</v>
      </c>
      <c r="G42" s="253">
        <v>73.12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44273</v>
      </c>
      <c r="B43" s="253">
        <v>507912</v>
      </c>
      <c r="C43" s="254" t="s">
        <v>1077</v>
      </c>
      <c r="D43" s="254" t="s">
        <v>1079</v>
      </c>
      <c r="E43" s="254" t="s">
        <v>543</v>
      </c>
      <c r="F43" s="356">
        <v>494</v>
      </c>
      <c r="G43" s="253">
        <v>72.25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44273</v>
      </c>
      <c r="B44" s="253">
        <v>507912</v>
      </c>
      <c r="C44" s="254" t="s">
        <v>1077</v>
      </c>
      <c r="D44" s="254" t="s">
        <v>1080</v>
      </c>
      <c r="E44" s="254" t="s">
        <v>543</v>
      </c>
      <c r="F44" s="356">
        <v>200000</v>
      </c>
      <c r="G44" s="253">
        <v>73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44273</v>
      </c>
      <c r="B45" s="253">
        <v>539519</v>
      </c>
      <c r="C45" s="254" t="s">
        <v>1007</v>
      </c>
      <c r="D45" s="254" t="s">
        <v>1081</v>
      </c>
      <c r="E45" s="254" t="s">
        <v>542</v>
      </c>
      <c r="F45" s="356">
        <v>25000</v>
      </c>
      <c r="G45" s="253">
        <v>22.5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44273</v>
      </c>
      <c r="B46" s="253">
        <v>539519</v>
      </c>
      <c r="C46" s="254" t="s">
        <v>1007</v>
      </c>
      <c r="D46" s="254" t="s">
        <v>1008</v>
      </c>
      <c r="E46" s="254" t="s">
        <v>543</v>
      </c>
      <c r="F46" s="356">
        <v>29800</v>
      </c>
      <c r="G46" s="253">
        <v>22.5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44273</v>
      </c>
      <c r="B47" s="253">
        <v>532407</v>
      </c>
      <c r="C47" s="254" t="s">
        <v>1082</v>
      </c>
      <c r="D47" s="254" t="s">
        <v>1083</v>
      </c>
      <c r="E47" s="254" t="s">
        <v>543</v>
      </c>
      <c r="F47" s="356">
        <v>1100000</v>
      </c>
      <c r="G47" s="253">
        <v>25.85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44273</v>
      </c>
      <c r="B48" s="253">
        <v>540080</v>
      </c>
      <c r="C48" s="254" t="s">
        <v>1084</v>
      </c>
      <c r="D48" s="254" t="s">
        <v>1085</v>
      </c>
      <c r="E48" s="254" t="s">
        <v>542</v>
      </c>
      <c r="F48" s="356">
        <v>24824</v>
      </c>
      <c r="G48" s="253">
        <v>22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44273</v>
      </c>
      <c r="B49" s="253">
        <v>540080</v>
      </c>
      <c r="C49" s="254" t="s">
        <v>1084</v>
      </c>
      <c r="D49" s="254" t="s">
        <v>1085</v>
      </c>
      <c r="E49" s="254" t="s">
        <v>543</v>
      </c>
      <c r="F49" s="356">
        <v>70000</v>
      </c>
      <c r="G49" s="253">
        <v>22.05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44273</v>
      </c>
      <c r="B50" s="253">
        <v>540204</v>
      </c>
      <c r="C50" s="254" t="s">
        <v>1086</v>
      </c>
      <c r="D50" s="254" t="s">
        <v>1006</v>
      </c>
      <c r="E50" s="254" t="s">
        <v>542</v>
      </c>
      <c r="F50" s="356">
        <v>30000</v>
      </c>
      <c r="G50" s="253">
        <v>58.85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44273</v>
      </c>
      <c r="B51" s="253">
        <v>540204</v>
      </c>
      <c r="C51" s="254" t="s">
        <v>1086</v>
      </c>
      <c r="D51" s="254" t="s">
        <v>1087</v>
      </c>
      <c r="E51" s="254" t="s">
        <v>543</v>
      </c>
      <c r="F51" s="356">
        <v>181500</v>
      </c>
      <c r="G51" s="253">
        <v>53.4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44273</v>
      </c>
      <c r="B52" s="253">
        <v>540204</v>
      </c>
      <c r="C52" s="254" t="s">
        <v>1086</v>
      </c>
      <c r="D52" s="254" t="s">
        <v>1088</v>
      </c>
      <c r="E52" s="254" t="s">
        <v>542</v>
      </c>
      <c r="F52" s="356">
        <v>43467</v>
      </c>
      <c r="G52" s="253">
        <v>58.85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44273</v>
      </c>
      <c r="B53" s="253">
        <v>540204</v>
      </c>
      <c r="C53" s="254" t="s">
        <v>1086</v>
      </c>
      <c r="D53" s="254" t="s">
        <v>1088</v>
      </c>
      <c r="E53" s="254" t="s">
        <v>543</v>
      </c>
      <c r="F53" s="356">
        <v>5</v>
      </c>
      <c r="G53" s="253">
        <v>54.01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44273</v>
      </c>
      <c r="B54" s="253">
        <v>540204</v>
      </c>
      <c r="C54" s="254" t="s">
        <v>1086</v>
      </c>
      <c r="D54" s="254" t="s">
        <v>1089</v>
      </c>
      <c r="E54" s="254" t="s">
        <v>542</v>
      </c>
      <c r="F54" s="356">
        <v>154502</v>
      </c>
      <c r="G54" s="253">
        <v>53.35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44273</v>
      </c>
      <c r="B55" s="253">
        <v>540204</v>
      </c>
      <c r="C55" s="254" t="s">
        <v>1086</v>
      </c>
      <c r="D55" s="254" t="s">
        <v>1090</v>
      </c>
      <c r="E55" s="254" t="s">
        <v>543</v>
      </c>
      <c r="F55" s="356">
        <v>40000</v>
      </c>
      <c r="G55" s="253">
        <v>58.85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44273</v>
      </c>
      <c r="B56" s="253">
        <v>530127</v>
      </c>
      <c r="C56" s="254" t="s">
        <v>1091</v>
      </c>
      <c r="D56" s="254" t="s">
        <v>1092</v>
      </c>
      <c r="E56" s="254" t="s">
        <v>542</v>
      </c>
      <c r="F56" s="356">
        <v>30647</v>
      </c>
      <c r="G56" s="253">
        <v>12.26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44273</v>
      </c>
      <c r="B57" s="253">
        <v>530127</v>
      </c>
      <c r="C57" s="254" t="s">
        <v>1091</v>
      </c>
      <c r="D57" s="254" t="s">
        <v>1092</v>
      </c>
      <c r="E57" s="254" t="s">
        <v>543</v>
      </c>
      <c r="F57" s="356">
        <v>5502</v>
      </c>
      <c r="G57" s="253">
        <v>13.46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44273</v>
      </c>
      <c r="B58" s="253">
        <v>530127</v>
      </c>
      <c r="C58" s="254" t="s">
        <v>1091</v>
      </c>
      <c r="D58" s="254" t="s">
        <v>1093</v>
      </c>
      <c r="E58" s="254" t="s">
        <v>543</v>
      </c>
      <c r="F58" s="356">
        <v>84169</v>
      </c>
      <c r="G58" s="253">
        <v>12.23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44273</v>
      </c>
      <c r="B59" s="253">
        <v>541206</v>
      </c>
      <c r="C59" s="254" t="s">
        <v>1094</v>
      </c>
      <c r="D59" s="254" t="s">
        <v>1010</v>
      </c>
      <c r="E59" s="254" t="s">
        <v>542</v>
      </c>
      <c r="F59" s="356">
        <v>154000</v>
      </c>
      <c r="G59" s="253">
        <v>26.49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44273</v>
      </c>
      <c r="B60" s="253">
        <v>541206</v>
      </c>
      <c r="C60" s="254" t="s">
        <v>1094</v>
      </c>
      <c r="D60" s="254" t="s">
        <v>1010</v>
      </c>
      <c r="E60" s="254" t="s">
        <v>543</v>
      </c>
      <c r="F60" s="356">
        <v>154000</v>
      </c>
      <c r="G60" s="253">
        <v>26.5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44273</v>
      </c>
      <c r="B61" s="253">
        <v>541206</v>
      </c>
      <c r="C61" s="254" t="s">
        <v>1094</v>
      </c>
      <c r="D61" s="254" t="s">
        <v>1095</v>
      </c>
      <c r="E61" s="254" t="s">
        <v>542</v>
      </c>
      <c r="F61" s="356">
        <v>152000</v>
      </c>
      <c r="G61" s="253">
        <v>26.5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44273</v>
      </c>
      <c r="B62" s="253">
        <v>541206</v>
      </c>
      <c r="C62" s="254" t="s">
        <v>1094</v>
      </c>
      <c r="D62" s="254" t="s">
        <v>1096</v>
      </c>
      <c r="E62" s="254" t="s">
        <v>543</v>
      </c>
      <c r="F62" s="356">
        <v>152000</v>
      </c>
      <c r="G62" s="253">
        <v>26.5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44273</v>
      </c>
      <c r="B63" s="253">
        <v>540416</v>
      </c>
      <c r="C63" s="254" t="s">
        <v>1097</v>
      </c>
      <c r="D63" s="254" t="s">
        <v>1098</v>
      </c>
      <c r="E63" s="254" t="s">
        <v>542</v>
      </c>
      <c r="F63" s="356">
        <v>32000</v>
      </c>
      <c r="G63" s="253">
        <v>92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44273</v>
      </c>
      <c r="B64" s="253">
        <v>540416</v>
      </c>
      <c r="C64" s="254" t="s">
        <v>1097</v>
      </c>
      <c r="D64" s="254" t="s">
        <v>1099</v>
      </c>
      <c r="E64" s="254" t="s">
        <v>543</v>
      </c>
      <c r="F64" s="356">
        <v>32000</v>
      </c>
      <c r="G64" s="253">
        <v>92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44273</v>
      </c>
      <c r="B65" s="253">
        <v>540198</v>
      </c>
      <c r="C65" s="254" t="s">
        <v>1100</v>
      </c>
      <c r="D65" s="254" t="s">
        <v>1101</v>
      </c>
      <c r="E65" s="254" t="s">
        <v>542</v>
      </c>
      <c r="F65" s="356">
        <v>30615</v>
      </c>
      <c r="G65" s="253">
        <v>22.84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44273</v>
      </c>
      <c r="B66" s="253">
        <v>506852</v>
      </c>
      <c r="C66" s="254" t="s">
        <v>1102</v>
      </c>
      <c r="D66" s="254" t="s">
        <v>1103</v>
      </c>
      <c r="E66" s="254" t="s">
        <v>542</v>
      </c>
      <c r="F66" s="356">
        <v>3495</v>
      </c>
      <c r="G66" s="253">
        <v>77.12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44273</v>
      </c>
      <c r="B67" s="253">
        <v>506852</v>
      </c>
      <c r="C67" s="254" t="s">
        <v>1102</v>
      </c>
      <c r="D67" s="254" t="s">
        <v>1103</v>
      </c>
      <c r="E67" s="254" t="s">
        <v>543</v>
      </c>
      <c r="F67" s="356">
        <v>170391</v>
      </c>
      <c r="G67" s="253">
        <v>77.23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44273</v>
      </c>
      <c r="B68" s="253">
        <v>532911</v>
      </c>
      <c r="C68" s="254" t="s">
        <v>957</v>
      </c>
      <c r="D68" s="254" t="s">
        <v>958</v>
      </c>
      <c r="E68" s="254" t="s">
        <v>543</v>
      </c>
      <c r="F68" s="356">
        <v>410000</v>
      </c>
      <c r="G68" s="253">
        <v>9.2799999999999994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44273</v>
      </c>
      <c r="B69" s="253">
        <v>531454</v>
      </c>
      <c r="C69" s="254" t="s">
        <v>1104</v>
      </c>
      <c r="D69" s="254" t="s">
        <v>1064</v>
      </c>
      <c r="E69" s="254" t="s">
        <v>542</v>
      </c>
      <c r="F69" s="356">
        <v>449633</v>
      </c>
      <c r="G69" s="253">
        <v>12.3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44273</v>
      </c>
      <c r="B70" s="253">
        <v>531454</v>
      </c>
      <c r="C70" s="254" t="s">
        <v>1104</v>
      </c>
      <c r="D70" s="254" t="s">
        <v>1063</v>
      </c>
      <c r="E70" s="254" t="s">
        <v>543</v>
      </c>
      <c r="F70" s="356">
        <v>449633</v>
      </c>
      <c r="G70" s="253">
        <v>12.3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44273</v>
      </c>
      <c r="B71" s="253">
        <v>541634</v>
      </c>
      <c r="C71" s="254" t="s">
        <v>1009</v>
      </c>
      <c r="D71" s="254" t="s">
        <v>1105</v>
      </c>
      <c r="E71" s="254" t="s">
        <v>542</v>
      </c>
      <c r="F71" s="356">
        <v>52800</v>
      </c>
      <c r="G71" s="253">
        <v>62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44273</v>
      </c>
      <c r="B72" s="253">
        <v>541634</v>
      </c>
      <c r="C72" s="254" t="s">
        <v>1009</v>
      </c>
      <c r="D72" s="254" t="s">
        <v>1106</v>
      </c>
      <c r="E72" s="254" t="s">
        <v>543</v>
      </c>
      <c r="F72" s="356">
        <v>52800</v>
      </c>
      <c r="G72" s="253">
        <v>62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44273</v>
      </c>
      <c r="B73" s="253">
        <v>541634</v>
      </c>
      <c r="C73" s="254" t="s">
        <v>1009</v>
      </c>
      <c r="D73" s="254" t="s">
        <v>1010</v>
      </c>
      <c r="E73" s="254" t="s">
        <v>542</v>
      </c>
      <c r="F73" s="356">
        <v>89600</v>
      </c>
      <c r="G73" s="253">
        <v>48.9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44273</v>
      </c>
      <c r="B74" s="253">
        <v>541634</v>
      </c>
      <c r="C74" s="254" t="s">
        <v>1009</v>
      </c>
      <c r="D74" s="254" t="s">
        <v>1107</v>
      </c>
      <c r="E74" s="254" t="s">
        <v>542</v>
      </c>
      <c r="F74" s="356">
        <v>233600</v>
      </c>
      <c r="G74" s="253">
        <v>61.36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44273</v>
      </c>
      <c r="B75" s="253">
        <v>541634</v>
      </c>
      <c r="C75" s="254" t="s">
        <v>1009</v>
      </c>
      <c r="D75" s="254" t="s">
        <v>1108</v>
      </c>
      <c r="E75" s="254" t="s">
        <v>543</v>
      </c>
      <c r="F75" s="356">
        <v>48000</v>
      </c>
      <c r="G75" s="253">
        <v>63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44273</v>
      </c>
      <c r="B76" s="253">
        <v>541634</v>
      </c>
      <c r="C76" s="254" t="s">
        <v>1009</v>
      </c>
      <c r="D76" s="254" t="s">
        <v>1010</v>
      </c>
      <c r="E76" s="254" t="s">
        <v>543</v>
      </c>
      <c r="F76" s="356">
        <v>91200</v>
      </c>
      <c r="G76" s="253">
        <v>48.9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44273</v>
      </c>
      <c r="B77" s="253">
        <v>541634</v>
      </c>
      <c r="C77" s="254" t="s">
        <v>1009</v>
      </c>
      <c r="D77" s="254" t="s">
        <v>1109</v>
      </c>
      <c r="E77" s="254" t="s">
        <v>543</v>
      </c>
      <c r="F77" s="356">
        <v>185600</v>
      </c>
      <c r="G77" s="253">
        <v>60.93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44273</v>
      </c>
      <c r="B78" s="253">
        <v>541634</v>
      </c>
      <c r="C78" s="254" t="s">
        <v>1009</v>
      </c>
      <c r="D78" s="254" t="s">
        <v>1110</v>
      </c>
      <c r="E78" s="254" t="s">
        <v>542</v>
      </c>
      <c r="F78" s="356">
        <v>91200</v>
      </c>
      <c r="G78" s="253">
        <v>48.9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44273</v>
      </c>
      <c r="B79" s="253">
        <v>541634</v>
      </c>
      <c r="C79" s="254" t="s">
        <v>1009</v>
      </c>
      <c r="D79" s="254" t="s">
        <v>1111</v>
      </c>
      <c r="E79" s="254" t="s">
        <v>543</v>
      </c>
      <c r="F79" s="356">
        <v>89600</v>
      </c>
      <c r="G79" s="253">
        <v>48.9</v>
      </c>
      <c r="H79" s="325" t="s">
        <v>305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44273</v>
      </c>
      <c r="B80" s="253">
        <v>533285</v>
      </c>
      <c r="C80" s="254" t="s">
        <v>1112</v>
      </c>
      <c r="D80" s="254" t="s">
        <v>1113</v>
      </c>
      <c r="E80" s="254" t="s">
        <v>542</v>
      </c>
      <c r="F80" s="356">
        <v>300000</v>
      </c>
      <c r="G80" s="253">
        <v>17.5</v>
      </c>
      <c r="H80" s="325" t="s">
        <v>305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44273</v>
      </c>
      <c r="B81" s="253">
        <v>533285</v>
      </c>
      <c r="C81" s="254" t="s">
        <v>1112</v>
      </c>
      <c r="D81" s="254" t="s">
        <v>1114</v>
      </c>
      <c r="E81" s="254" t="s">
        <v>543</v>
      </c>
      <c r="F81" s="356">
        <v>300000</v>
      </c>
      <c r="G81" s="253">
        <v>17.5</v>
      </c>
      <c r="H81" s="325" t="s">
        <v>305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44273</v>
      </c>
      <c r="B82" s="253">
        <v>531952</v>
      </c>
      <c r="C82" s="254" t="s">
        <v>1115</v>
      </c>
      <c r="D82" s="254" t="s">
        <v>1116</v>
      </c>
      <c r="E82" s="254" t="s">
        <v>542</v>
      </c>
      <c r="F82" s="356">
        <v>57403</v>
      </c>
      <c r="G82" s="253">
        <v>52.1</v>
      </c>
      <c r="H82" s="325" t="s">
        <v>305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44273</v>
      </c>
      <c r="B83" s="253">
        <v>531952</v>
      </c>
      <c r="C83" s="254" t="s">
        <v>1115</v>
      </c>
      <c r="D83" s="254" t="s">
        <v>1116</v>
      </c>
      <c r="E83" s="254" t="s">
        <v>543</v>
      </c>
      <c r="F83" s="356">
        <v>31937</v>
      </c>
      <c r="G83" s="253">
        <v>50.19</v>
      </c>
      <c r="H83" s="325" t="s">
        <v>305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44273</v>
      </c>
      <c r="B84" s="253">
        <v>541151</v>
      </c>
      <c r="C84" s="254" t="s">
        <v>1011</v>
      </c>
      <c r="D84" s="254" t="s">
        <v>1117</v>
      </c>
      <c r="E84" s="254" t="s">
        <v>542</v>
      </c>
      <c r="F84" s="356">
        <v>192000</v>
      </c>
      <c r="G84" s="253">
        <v>8.35</v>
      </c>
      <c r="H84" s="325" t="s">
        <v>305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44273</v>
      </c>
      <c r="B85" s="253">
        <v>541151</v>
      </c>
      <c r="C85" s="254" t="s">
        <v>1011</v>
      </c>
      <c r="D85" s="254" t="s">
        <v>1012</v>
      </c>
      <c r="E85" s="254" t="s">
        <v>543</v>
      </c>
      <c r="F85" s="356">
        <v>192000</v>
      </c>
      <c r="G85" s="253">
        <v>8.35</v>
      </c>
      <c r="H85" s="325" t="s">
        <v>305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44273</v>
      </c>
      <c r="B86" s="253">
        <v>539526</v>
      </c>
      <c r="C86" s="254" t="s">
        <v>999</v>
      </c>
      <c r="D86" s="254" t="s">
        <v>1118</v>
      </c>
      <c r="E86" s="254" t="s">
        <v>542</v>
      </c>
      <c r="F86" s="356">
        <v>1001100</v>
      </c>
      <c r="G86" s="253">
        <v>0.65</v>
      </c>
      <c r="H86" s="325" t="s">
        <v>305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44273</v>
      </c>
      <c r="B87" s="253">
        <v>542034</v>
      </c>
      <c r="C87" s="254" t="s">
        <v>1119</v>
      </c>
      <c r="D87" s="254" t="s">
        <v>1120</v>
      </c>
      <c r="E87" s="254" t="s">
        <v>542</v>
      </c>
      <c r="F87" s="356">
        <v>72000</v>
      </c>
      <c r="G87" s="253">
        <v>34</v>
      </c>
      <c r="H87" s="325" t="s">
        <v>305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44273</v>
      </c>
      <c r="B88" s="253">
        <v>542034</v>
      </c>
      <c r="C88" s="254" t="s">
        <v>1119</v>
      </c>
      <c r="D88" s="254" t="s">
        <v>1121</v>
      </c>
      <c r="E88" s="254" t="s">
        <v>542</v>
      </c>
      <c r="F88" s="356">
        <v>78000</v>
      </c>
      <c r="G88" s="253">
        <v>34</v>
      </c>
      <c r="H88" s="325" t="s">
        <v>305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44273</v>
      </c>
      <c r="B89" s="253">
        <v>542034</v>
      </c>
      <c r="C89" s="254" t="s">
        <v>1119</v>
      </c>
      <c r="D89" s="254" t="s">
        <v>1122</v>
      </c>
      <c r="E89" s="254" t="s">
        <v>543</v>
      </c>
      <c r="F89" s="356">
        <v>150000</v>
      </c>
      <c r="G89" s="253">
        <v>34</v>
      </c>
      <c r="H89" s="325" t="s">
        <v>305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44273</v>
      </c>
      <c r="B90" s="253">
        <v>542034</v>
      </c>
      <c r="C90" s="254" t="s">
        <v>1119</v>
      </c>
      <c r="D90" s="254" t="s">
        <v>1123</v>
      </c>
      <c r="E90" s="254" t="s">
        <v>543</v>
      </c>
      <c r="F90" s="356">
        <v>150000</v>
      </c>
      <c r="G90" s="253">
        <v>34</v>
      </c>
      <c r="H90" s="325" t="s">
        <v>305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44273</v>
      </c>
      <c r="B91" s="253">
        <v>542034</v>
      </c>
      <c r="C91" s="254" t="s">
        <v>1119</v>
      </c>
      <c r="D91" s="254" t="s">
        <v>1124</v>
      </c>
      <c r="E91" s="254" t="s">
        <v>542</v>
      </c>
      <c r="F91" s="356">
        <v>72000</v>
      </c>
      <c r="G91" s="253">
        <v>34</v>
      </c>
      <c r="H91" s="325" t="s">
        <v>305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44273</v>
      </c>
      <c r="B92" s="253">
        <v>542034</v>
      </c>
      <c r="C92" s="254" t="s">
        <v>1119</v>
      </c>
      <c r="D92" s="254" t="s">
        <v>1125</v>
      </c>
      <c r="E92" s="254" t="s">
        <v>542</v>
      </c>
      <c r="F92" s="356">
        <v>72000</v>
      </c>
      <c r="G92" s="253">
        <v>34</v>
      </c>
      <c r="H92" s="325" t="s">
        <v>305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44273</v>
      </c>
      <c r="B93" s="253">
        <v>519242</v>
      </c>
      <c r="C93" s="254" t="s">
        <v>1126</v>
      </c>
      <c r="D93" s="254" t="s">
        <v>1127</v>
      </c>
      <c r="E93" s="254" t="s">
        <v>542</v>
      </c>
      <c r="F93" s="356">
        <v>28400</v>
      </c>
      <c r="G93" s="253">
        <v>9.9700000000000006</v>
      </c>
      <c r="H93" s="325" t="s">
        <v>305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44273</v>
      </c>
      <c r="B94" s="253">
        <v>519242</v>
      </c>
      <c r="C94" s="254" t="s">
        <v>1126</v>
      </c>
      <c r="D94" s="254" t="s">
        <v>1128</v>
      </c>
      <c r="E94" s="254" t="s">
        <v>543</v>
      </c>
      <c r="F94" s="356">
        <v>28400</v>
      </c>
      <c r="G94" s="253">
        <v>9.9700000000000006</v>
      </c>
      <c r="H94" s="325" t="s">
        <v>305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44273</v>
      </c>
      <c r="B95" s="253">
        <v>539026</v>
      </c>
      <c r="C95" s="254" t="s">
        <v>1129</v>
      </c>
      <c r="D95" s="254" t="s">
        <v>1130</v>
      </c>
      <c r="E95" s="254" t="s">
        <v>542</v>
      </c>
      <c r="F95" s="356">
        <v>44000</v>
      </c>
      <c r="G95" s="253">
        <v>25.85</v>
      </c>
      <c r="H95" s="325" t="s">
        <v>305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44273</v>
      </c>
      <c r="B96" s="253">
        <v>539026</v>
      </c>
      <c r="C96" s="254" t="s">
        <v>1129</v>
      </c>
      <c r="D96" s="254" t="s">
        <v>1131</v>
      </c>
      <c r="E96" s="254" t="s">
        <v>543</v>
      </c>
      <c r="F96" s="356">
        <v>44000</v>
      </c>
      <c r="G96" s="253">
        <v>26.1</v>
      </c>
      <c r="H96" s="325" t="s">
        <v>305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44273</v>
      </c>
      <c r="B97" s="253">
        <v>540108</v>
      </c>
      <c r="C97" s="254" t="s">
        <v>1132</v>
      </c>
      <c r="D97" s="254" t="s">
        <v>1133</v>
      </c>
      <c r="E97" s="254" t="s">
        <v>543</v>
      </c>
      <c r="F97" s="356">
        <v>91132</v>
      </c>
      <c r="G97" s="253">
        <v>39.1</v>
      </c>
      <c r="H97" s="325" t="s">
        <v>305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44273</v>
      </c>
      <c r="B98" s="253">
        <v>540108</v>
      </c>
      <c r="C98" s="254" t="s">
        <v>1132</v>
      </c>
      <c r="D98" s="254" t="s">
        <v>1134</v>
      </c>
      <c r="E98" s="254" t="s">
        <v>542</v>
      </c>
      <c r="F98" s="356">
        <v>35501</v>
      </c>
      <c r="G98" s="253">
        <v>37</v>
      </c>
      <c r="H98" s="325" t="s">
        <v>305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44273</v>
      </c>
      <c r="B99" s="253" t="s">
        <v>1135</v>
      </c>
      <c r="C99" s="254" t="s">
        <v>1136</v>
      </c>
      <c r="D99" s="254" t="s">
        <v>1137</v>
      </c>
      <c r="E99" s="254" t="s">
        <v>542</v>
      </c>
      <c r="F99" s="356">
        <v>69000</v>
      </c>
      <c r="G99" s="253">
        <v>43</v>
      </c>
      <c r="H99" s="325" t="s">
        <v>881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44273</v>
      </c>
      <c r="B100" s="253" t="s">
        <v>1138</v>
      </c>
      <c r="C100" s="254" t="s">
        <v>1139</v>
      </c>
      <c r="D100" s="254" t="s">
        <v>1140</v>
      </c>
      <c r="E100" s="254" t="s">
        <v>542</v>
      </c>
      <c r="F100" s="356">
        <v>29805</v>
      </c>
      <c r="G100" s="253">
        <v>3.74</v>
      </c>
      <c r="H100" s="325" t="s">
        <v>881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44273</v>
      </c>
      <c r="B101" s="253" t="s">
        <v>359</v>
      </c>
      <c r="C101" s="254" t="s">
        <v>1141</v>
      </c>
      <c r="D101" s="254" t="s">
        <v>1142</v>
      </c>
      <c r="E101" s="254" t="s">
        <v>542</v>
      </c>
      <c r="F101" s="356">
        <v>8600000</v>
      </c>
      <c r="G101" s="253">
        <v>184.65</v>
      </c>
      <c r="H101" s="325" t="s">
        <v>881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44273</v>
      </c>
      <c r="B102" s="253" t="s">
        <v>1143</v>
      </c>
      <c r="C102" s="254" t="s">
        <v>1144</v>
      </c>
      <c r="D102" s="254" t="s">
        <v>1145</v>
      </c>
      <c r="E102" s="254" t="s">
        <v>542</v>
      </c>
      <c r="F102" s="356">
        <v>1400000</v>
      </c>
      <c r="G102" s="253">
        <v>68.28</v>
      </c>
      <c r="H102" s="325" t="s">
        <v>881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44273</v>
      </c>
      <c r="B103" s="253" t="s">
        <v>1143</v>
      </c>
      <c r="C103" s="254" t="s">
        <v>1144</v>
      </c>
      <c r="D103" s="254" t="s">
        <v>1146</v>
      </c>
      <c r="E103" s="254" t="s">
        <v>542</v>
      </c>
      <c r="F103" s="356">
        <v>650000</v>
      </c>
      <c r="G103" s="253">
        <v>68.290000000000006</v>
      </c>
      <c r="H103" s="325" t="s">
        <v>881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44273</v>
      </c>
      <c r="B104" s="253" t="s">
        <v>388</v>
      </c>
      <c r="C104" s="254" t="s">
        <v>1147</v>
      </c>
      <c r="D104" s="254" t="s">
        <v>1148</v>
      </c>
      <c r="E104" s="254" t="s">
        <v>542</v>
      </c>
      <c r="F104" s="356">
        <v>201655</v>
      </c>
      <c r="G104" s="253">
        <v>2780.04</v>
      </c>
      <c r="H104" s="325" t="s">
        <v>881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44273</v>
      </c>
      <c r="B105" s="253" t="s">
        <v>1013</v>
      </c>
      <c r="C105" s="254" t="s">
        <v>1014</v>
      </c>
      <c r="D105" s="254" t="s">
        <v>1149</v>
      </c>
      <c r="E105" s="254" t="s">
        <v>542</v>
      </c>
      <c r="F105" s="356">
        <v>80800</v>
      </c>
      <c r="G105" s="253">
        <v>141.97</v>
      </c>
      <c r="H105" s="325" t="s">
        <v>881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44273</v>
      </c>
      <c r="B106" s="253" t="s">
        <v>1150</v>
      </c>
      <c r="C106" s="254" t="s">
        <v>1151</v>
      </c>
      <c r="D106" s="254" t="s">
        <v>1079</v>
      </c>
      <c r="E106" s="254" t="s">
        <v>542</v>
      </c>
      <c r="F106" s="356">
        <v>177975</v>
      </c>
      <c r="G106" s="253">
        <v>10.8</v>
      </c>
      <c r="H106" s="325" t="s">
        <v>881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44273</v>
      </c>
      <c r="B107" s="253" t="s">
        <v>1150</v>
      </c>
      <c r="C107" s="254" t="s">
        <v>1151</v>
      </c>
      <c r="D107" s="254" t="s">
        <v>1152</v>
      </c>
      <c r="E107" s="254" t="s">
        <v>542</v>
      </c>
      <c r="F107" s="356">
        <v>1500000</v>
      </c>
      <c r="G107" s="253">
        <v>10.8</v>
      </c>
      <c r="H107" s="325" t="s">
        <v>881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44273</v>
      </c>
      <c r="B108" s="253" t="s">
        <v>1153</v>
      </c>
      <c r="C108" s="254" t="s">
        <v>1154</v>
      </c>
      <c r="D108" s="254" t="s">
        <v>1155</v>
      </c>
      <c r="E108" s="254" t="s">
        <v>542</v>
      </c>
      <c r="F108" s="356">
        <v>1366970</v>
      </c>
      <c r="G108" s="253">
        <v>69.98</v>
      </c>
      <c r="H108" s="325" t="s">
        <v>881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44273</v>
      </c>
      <c r="B109" s="253" t="s">
        <v>1156</v>
      </c>
      <c r="C109" s="254" t="s">
        <v>1157</v>
      </c>
      <c r="D109" s="254" t="s">
        <v>1158</v>
      </c>
      <c r="E109" s="254" t="s">
        <v>542</v>
      </c>
      <c r="F109" s="356">
        <v>151812</v>
      </c>
      <c r="G109" s="253">
        <v>302.5</v>
      </c>
      <c r="H109" s="325" t="s">
        <v>881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44273</v>
      </c>
      <c r="B110" s="253" t="s">
        <v>1015</v>
      </c>
      <c r="C110" s="254" t="s">
        <v>1016</v>
      </c>
      <c r="D110" s="254" t="s">
        <v>1159</v>
      </c>
      <c r="E110" s="254" t="s">
        <v>542</v>
      </c>
      <c r="F110" s="356">
        <v>85000</v>
      </c>
      <c r="G110" s="253">
        <v>10</v>
      </c>
      <c r="H110" s="325" t="s">
        <v>881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44273</v>
      </c>
      <c r="B111" s="253" t="s">
        <v>1160</v>
      </c>
      <c r="C111" s="254" t="s">
        <v>1161</v>
      </c>
      <c r="D111" s="254" t="s">
        <v>1162</v>
      </c>
      <c r="E111" s="254" t="s">
        <v>542</v>
      </c>
      <c r="F111" s="356">
        <v>434554</v>
      </c>
      <c r="G111" s="253">
        <v>36.979999999999997</v>
      </c>
      <c r="H111" s="325" t="s">
        <v>881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44273</v>
      </c>
      <c r="B112" s="253" t="s">
        <v>1163</v>
      </c>
      <c r="C112" s="254" t="s">
        <v>1164</v>
      </c>
      <c r="D112" s="254" t="s">
        <v>1165</v>
      </c>
      <c r="E112" s="254" t="s">
        <v>542</v>
      </c>
      <c r="F112" s="356">
        <v>28800</v>
      </c>
      <c r="G112" s="253">
        <v>146</v>
      </c>
      <c r="H112" s="325" t="s">
        <v>881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44273</v>
      </c>
      <c r="B113" s="253" t="s">
        <v>1135</v>
      </c>
      <c r="C113" s="254" t="s">
        <v>1136</v>
      </c>
      <c r="D113" s="254" t="s">
        <v>1166</v>
      </c>
      <c r="E113" s="254" t="s">
        <v>543</v>
      </c>
      <c r="F113" s="356">
        <v>69000</v>
      </c>
      <c r="G113" s="253">
        <v>43</v>
      </c>
      <c r="H113" s="325" t="s">
        <v>881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44273</v>
      </c>
      <c r="B114" s="253" t="s">
        <v>1138</v>
      </c>
      <c r="C114" s="254" t="s">
        <v>1139</v>
      </c>
      <c r="D114" s="254" t="s">
        <v>1140</v>
      </c>
      <c r="E114" s="254" t="s">
        <v>543</v>
      </c>
      <c r="F114" s="356">
        <v>559152</v>
      </c>
      <c r="G114" s="253">
        <v>3.61</v>
      </c>
      <c r="H114" s="325" t="s">
        <v>881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44273</v>
      </c>
      <c r="B115" s="253" t="s">
        <v>1046</v>
      </c>
      <c r="C115" s="254" t="s">
        <v>1167</v>
      </c>
      <c r="D115" s="254" t="s">
        <v>1047</v>
      </c>
      <c r="E115" s="254" t="s">
        <v>543</v>
      </c>
      <c r="F115" s="356">
        <v>140504</v>
      </c>
      <c r="G115" s="253">
        <v>83.92</v>
      </c>
      <c r="H115" s="325" t="s">
        <v>881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44273</v>
      </c>
      <c r="B116" s="253" t="s">
        <v>359</v>
      </c>
      <c r="C116" s="254" t="s">
        <v>1141</v>
      </c>
      <c r="D116" s="254" t="s">
        <v>1168</v>
      </c>
      <c r="E116" s="254" t="s">
        <v>543</v>
      </c>
      <c r="F116" s="356">
        <v>8600000</v>
      </c>
      <c r="G116" s="253">
        <v>184.65</v>
      </c>
      <c r="H116" s="325" t="s">
        <v>881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44273</v>
      </c>
      <c r="B117" s="253" t="s">
        <v>1143</v>
      </c>
      <c r="C117" s="254" t="s">
        <v>1144</v>
      </c>
      <c r="D117" s="254" t="s">
        <v>1169</v>
      </c>
      <c r="E117" s="254" t="s">
        <v>543</v>
      </c>
      <c r="F117" s="356">
        <v>1316161</v>
      </c>
      <c r="G117" s="253">
        <v>68.3</v>
      </c>
      <c r="H117" s="325" t="s">
        <v>881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44273</v>
      </c>
      <c r="B118" s="253" t="s">
        <v>959</v>
      </c>
      <c r="C118" s="254" t="s">
        <v>960</v>
      </c>
      <c r="D118" s="254" t="s">
        <v>975</v>
      </c>
      <c r="E118" s="254" t="s">
        <v>543</v>
      </c>
      <c r="F118" s="356">
        <v>7500000</v>
      </c>
      <c r="G118" s="253">
        <v>43.87</v>
      </c>
      <c r="H118" s="325" t="s">
        <v>881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44273</v>
      </c>
      <c r="B119" s="253" t="s">
        <v>1013</v>
      </c>
      <c r="C119" s="254" t="s">
        <v>1014</v>
      </c>
      <c r="D119" s="254" t="s">
        <v>976</v>
      </c>
      <c r="E119" s="254" t="s">
        <v>543</v>
      </c>
      <c r="F119" s="356">
        <v>24000</v>
      </c>
      <c r="G119" s="253">
        <v>143.08000000000001</v>
      </c>
      <c r="H119" s="325" t="s">
        <v>881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44273</v>
      </c>
      <c r="B120" s="253" t="s">
        <v>1013</v>
      </c>
      <c r="C120" s="254" t="s">
        <v>1014</v>
      </c>
      <c r="D120" s="254" t="s">
        <v>1165</v>
      </c>
      <c r="E120" s="254" t="s">
        <v>543</v>
      </c>
      <c r="F120" s="356">
        <v>56800</v>
      </c>
      <c r="G120" s="253">
        <v>141.5</v>
      </c>
      <c r="H120" s="325" t="s">
        <v>881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44273</v>
      </c>
      <c r="B121" s="253" t="s">
        <v>1170</v>
      </c>
      <c r="C121" s="254" t="s">
        <v>1171</v>
      </c>
      <c r="D121" s="254" t="s">
        <v>1172</v>
      </c>
      <c r="E121" s="254" t="s">
        <v>543</v>
      </c>
      <c r="F121" s="356">
        <v>63325</v>
      </c>
      <c r="G121" s="253">
        <v>55.65</v>
      </c>
      <c r="H121" s="325" t="s">
        <v>881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44273</v>
      </c>
      <c r="B122" s="253" t="s">
        <v>1150</v>
      </c>
      <c r="C122" s="254" t="s">
        <v>1151</v>
      </c>
      <c r="D122" s="254" t="s">
        <v>1079</v>
      </c>
      <c r="E122" s="254" t="s">
        <v>543</v>
      </c>
      <c r="F122" s="356">
        <v>1500000</v>
      </c>
      <c r="G122" s="253">
        <v>10.8</v>
      </c>
      <c r="H122" s="325" t="s">
        <v>881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44273</v>
      </c>
      <c r="B123" s="253" t="s">
        <v>1156</v>
      </c>
      <c r="C123" s="254" t="s">
        <v>1157</v>
      </c>
      <c r="D123" s="254" t="s">
        <v>1173</v>
      </c>
      <c r="E123" s="254" t="s">
        <v>543</v>
      </c>
      <c r="F123" s="356">
        <v>151812</v>
      </c>
      <c r="G123" s="253">
        <v>302.5</v>
      </c>
      <c r="H123" s="325" t="s">
        <v>881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44273</v>
      </c>
      <c r="B124" s="253" t="s">
        <v>1015</v>
      </c>
      <c r="C124" s="254" t="s">
        <v>1016</v>
      </c>
      <c r="D124" s="254" t="s">
        <v>1017</v>
      </c>
      <c r="E124" s="254" t="s">
        <v>543</v>
      </c>
      <c r="F124" s="356">
        <v>100000</v>
      </c>
      <c r="G124" s="253">
        <v>10.029999999999999</v>
      </c>
      <c r="H124" s="325" t="s">
        <v>881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44273</v>
      </c>
      <c r="B125" s="253" t="s">
        <v>1174</v>
      </c>
      <c r="C125" s="254" t="s">
        <v>1175</v>
      </c>
      <c r="D125" s="254" t="s">
        <v>1176</v>
      </c>
      <c r="E125" s="254" t="s">
        <v>543</v>
      </c>
      <c r="F125" s="356">
        <v>4195079</v>
      </c>
      <c r="G125" s="253">
        <v>0.67</v>
      </c>
      <c r="H125" s="325" t="s">
        <v>881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A126" s="230">
        <v>44273</v>
      </c>
      <c r="B126" s="253" t="s">
        <v>1160</v>
      </c>
      <c r="C126" s="254" t="s">
        <v>1161</v>
      </c>
      <c r="D126" s="254" t="s">
        <v>1162</v>
      </c>
      <c r="E126" s="254" t="s">
        <v>543</v>
      </c>
      <c r="F126" s="356">
        <v>434554</v>
      </c>
      <c r="G126" s="253">
        <v>36.83</v>
      </c>
      <c r="H126" s="325" t="s">
        <v>881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3"/>
  <sheetViews>
    <sheetView topLeftCell="D1" zoomScale="85" zoomScaleNormal="85" workbookViewId="0">
      <selection activeCell="O93" sqref="O93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869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44274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838</v>
      </c>
      <c r="G10" s="387">
        <v>2090</v>
      </c>
      <c r="H10" s="387"/>
      <c r="I10" s="352" t="s">
        <v>839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3">
        <v>2</v>
      </c>
      <c r="B11" s="494">
        <v>44236</v>
      </c>
      <c r="C11" s="495"/>
      <c r="D11" s="521" t="s">
        <v>267</v>
      </c>
      <c r="E11" s="497" t="s">
        <v>557</v>
      </c>
      <c r="F11" s="499">
        <v>2205</v>
      </c>
      <c r="G11" s="499">
        <v>2070</v>
      </c>
      <c r="H11" s="499">
        <v>2305</v>
      </c>
      <c r="I11" s="500" t="s">
        <v>841</v>
      </c>
      <c r="J11" s="522" t="s">
        <v>871</v>
      </c>
      <c r="K11" s="522">
        <f t="shared" ref="K11" si="0">H11-F11</f>
        <v>100</v>
      </c>
      <c r="L11" s="523">
        <f t="shared" ref="L11" si="1">(F11*-0.8)/100</f>
        <v>-17.64</v>
      </c>
      <c r="M11" s="503">
        <f>(K11+L11)/F11</f>
        <v>3.7351473922902494E-2</v>
      </c>
      <c r="N11" s="522" t="s">
        <v>556</v>
      </c>
      <c r="O11" s="505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557</v>
      </c>
      <c r="F12" s="499">
        <v>98.5</v>
      </c>
      <c r="G12" s="499">
        <v>91.5</v>
      </c>
      <c r="H12" s="499">
        <v>103</v>
      </c>
      <c r="I12" s="500" t="s">
        <v>853</v>
      </c>
      <c r="J12" s="522" t="s">
        <v>890</v>
      </c>
      <c r="K12" s="522">
        <f t="shared" ref="K12" si="2">H12-F12</f>
        <v>4.5</v>
      </c>
      <c r="L12" s="523">
        <f t="shared" ref="L12" si="3">(F12*-0.8)/100</f>
        <v>-0.78800000000000014</v>
      </c>
      <c r="M12" s="503">
        <f>(K12+L12)/F12</f>
        <v>3.7685279187817257E-2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854</v>
      </c>
      <c r="J13" s="445" t="s">
        <v>868</v>
      </c>
      <c r="K13" s="445">
        <f t="shared" ref="K13:K14" si="4">H13-F13</f>
        <v>305</v>
      </c>
      <c r="L13" s="520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894</v>
      </c>
      <c r="J14" s="445" t="s">
        <v>903</v>
      </c>
      <c r="K14" s="445">
        <f t="shared" si="4"/>
        <v>24.5</v>
      </c>
      <c r="L14" s="520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895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932</v>
      </c>
      <c r="G16" s="383">
        <v>134.5</v>
      </c>
      <c r="H16" s="378"/>
      <c r="I16" s="375" t="s">
        <v>933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358">
        <v>8</v>
      </c>
      <c r="B17" s="373">
        <v>44273</v>
      </c>
      <c r="C17" s="374"/>
      <c r="D17" s="412" t="s">
        <v>772</v>
      </c>
      <c r="E17" s="378" t="s">
        <v>557</v>
      </c>
      <c r="F17" s="387" t="s">
        <v>1027</v>
      </c>
      <c r="G17" s="383">
        <v>1670</v>
      </c>
      <c r="H17" s="378"/>
      <c r="I17" s="375">
        <v>2000</v>
      </c>
      <c r="J17" s="380" t="s">
        <v>558</v>
      </c>
      <c r="K17" s="380"/>
      <c r="L17" s="388"/>
      <c r="M17" s="351"/>
      <c r="N17" s="361"/>
      <c r="O17" s="357"/>
      <c r="P17" s="456"/>
      <c r="Q17" s="4"/>
      <c r="R17" s="45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13" customFormat="1" ht="14.25">
      <c r="A18" s="358"/>
      <c r="B18" s="373"/>
      <c r="C18" s="374"/>
      <c r="D18" s="412"/>
      <c r="E18" s="378"/>
      <c r="F18" s="383"/>
      <c r="G18" s="383"/>
      <c r="H18" s="378"/>
      <c r="I18" s="375"/>
      <c r="J18" s="380"/>
      <c r="K18" s="380"/>
      <c r="L18" s="388"/>
      <c r="M18" s="351"/>
      <c r="N18" s="361"/>
      <c r="O18" s="357"/>
      <c r="P18" s="456"/>
      <c r="Q18" s="4"/>
      <c r="R18" s="457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358"/>
      <c r="B19" s="373"/>
      <c r="C19" s="374"/>
      <c r="D19" s="385"/>
      <c r="E19" s="378"/>
      <c r="F19" s="378"/>
      <c r="G19" s="383"/>
      <c r="H19" s="378"/>
      <c r="I19" s="375"/>
      <c r="J19" s="380"/>
      <c r="K19" s="380"/>
      <c r="L19" s="388"/>
      <c r="M19" s="351"/>
      <c r="N19" s="361"/>
      <c r="O19" s="357"/>
      <c r="P19" s="456"/>
      <c r="Q19" s="4"/>
      <c r="R19" s="457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4.25">
      <c r="A20" s="433"/>
      <c r="B20" s="434"/>
      <c r="C20" s="435"/>
      <c r="D20" s="436"/>
      <c r="E20" s="437"/>
      <c r="F20" s="437"/>
      <c r="G20" s="400"/>
      <c r="H20" s="437"/>
      <c r="I20" s="438"/>
      <c r="J20" s="401"/>
      <c r="K20" s="401"/>
      <c r="L20" s="439"/>
      <c r="M20" s="76"/>
      <c r="N20" s="440"/>
      <c r="O20" s="441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3"/>
      <c r="B21" s="434"/>
      <c r="C21" s="435"/>
      <c r="D21" s="436"/>
      <c r="E21" s="437"/>
      <c r="F21" s="437"/>
      <c r="G21" s="400"/>
      <c r="H21" s="437"/>
      <c r="I21" s="438"/>
      <c r="J21" s="401"/>
      <c r="K21" s="401"/>
      <c r="L21" s="439"/>
      <c r="M21" s="76"/>
      <c r="N21" s="440"/>
      <c r="O21" s="441"/>
      <c r="P21" s="381"/>
      <c r="Q21" s="61"/>
      <c r="R21" s="32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8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9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9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92" t="s">
        <v>820</v>
      </c>
      <c r="M27" s="60" t="s">
        <v>819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69" customFormat="1" ht="15" customHeight="1">
      <c r="A28" s="474">
        <v>1</v>
      </c>
      <c r="B28" s="470">
        <v>44252</v>
      </c>
      <c r="C28" s="475"/>
      <c r="D28" s="476" t="s">
        <v>75</v>
      </c>
      <c r="E28" s="444" t="s">
        <v>557</v>
      </c>
      <c r="F28" s="444">
        <v>440</v>
      </c>
      <c r="G28" s="477">
        <v>427</v>
      </c>
      <c r="H28" s="477">
        <v>452</v>
      </c>
      <c r="I28" s="444">
        <v>465</v>
      </c>
      <c r="J28" s="445" t="s">
        <v>902</v>
      </c>
      <c r="K28" s="516">
        <f t="shared" ref="K28" si="6">H28-F28</f>
        <v>12</v>
      </c>
      <c r="L28" s="471">
        <f t="shared" ref="L28" si="7">(F28*-0.7)/100</f>
        <v>-3.08</v>
      </c>
      <c r="M28" s="442">
        <f t="shared" ref="M28" si="8">(K28+L28)/F28</f>
        <v>2.0272727272727272E-2</v>
      </c>
      <c r="N28" s="445" t="s">
        <v>556</v>
      </c>
      <c r="O28" s="443">
        <v>44259</v>
      </c>
      <c r="P28" s="4"/>
      <c r="Q28" s="4"/>
      <c r="R28" s="32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474">
        <v>2</v>
      </c>
      <c r="B29" s="470">
        <v>44253</v>
      </c>
      <c r="C29" s="475"/>
      <c r="D29" s="476" t="s">
        <v>260</v>
      </c>
      <c r="E29" s="444" t="s">
        <v>557</v>
      </c>
      <c r="F29" s="444">
        <v>3630</v>
      </c>
      <c r="G29" s="477">
        <v>3540</v>
      </c>
      <c r="H29" s="477">
        <v>3745</v>
      </c>
      <c r="I29" s="444" t="s">
        <v>851</v>
      </c>
      <c r="J29" s="445" t="s">
        <v>876</v>
      </c>
      <c r="K29" s="516">
        <f t="shared" ref="K29" si="9">H29-F29</f>
        <v>115</v>
      </c>
      <c r="L29" s="471">
        <f t="shared" ref="L29" si="10">(F29*-0.7)/100</f>
        <v>-25.41</v>
      </c>
      <c r="M29" s="442">
        <f t="shared" ref="M29" si="11">(K29+L29)/F29</f>
        <v>2.4680440771349864E-2</v>
      </c>
      <c r="N29" s="445" t="s">
        <v>556</v>
      </c>
      <c r="O29" s="443">
        <v>44257</v>
      </c>
      <c r="P29" s="4"/>
      <c r="Q29" s="4"/>
      <c r="R29" s="32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78">
        <v>3</v>
      </c>
      <c r="B30" s="479">
        <v>44253</v>
      </c>
      <c r="C30" s="480"/>
      <c r="D30" s="481" t="s">
        <v>68</v>
      </c>
      <c r="E30" s="462" t="s">
        <v>557</v>
      </c>
      <c r="F30" s="462">
        <v>567</v>
      </c>
      <c r="G30" s="482">
        <v>549</v>
      </c>
      <c r="H30" s="482">
        <v>549</v>
      </c>
      <c r="I30" s="462" t="s">
        <v>850</v>
      </c>
      <c r="J30" s="463" t="s">
        <v>857</v>
      </c>
      <c r="K30" s="518">
        <f t="shared" ref="K30" si="12">H30-F30</f>
        <v>-18</v>
      </c>
      <c r="L30" s="510">
        <f t="shared" ref="L30" si="13">(F30*-0.7)/100</f>
        <v>-3.9689999999999999</v>
      </c>
      <c r="M30" s="483">
        <f t="shared" ref="M30" si="14">(K30+L30)/F30</f>
        <v>-3.874603174603175E-2</v>
      </c>
      <c r="N30" s="463" t="s">
        <v>620</v>
      </c>
      <c r="O30" s="484">
        <v>44256</v>
      </c>
      <c r="P30" s="4"/>
      <c r="Q30" s="4"/>
      <c r="R30" s="32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74">
        <v>4</v>
      </c>
      <c r="B31" s="470">
        <v>44228</v>
      </c>
      <c r="C31" s="475"/>
      <c r="D31" s="476" t="s">
        <v>458</v>
      </c>
      <c r="E31" s="444" t="s">
        <v>557</v>
      </c>
      <c r="F31" s="444">
        <v>1640</v>
      </c>
      <c r="G31" s="477">
        <v>1590</v>
      </c>
      <c r="H31" s="477">
        <v>1687</v>
      </c>
      <c r="I31" s="444" t="s">
        <v>859</v>
      </c>
      <c r="J31" s="445" t="s">
        <v>860</v>
      </c>
      <c r="K31" s="516">
        <f t="shared" ref="K31" si="15">H31-F31</f>
        <v>47</v>
      </c>
      <c r="L31" s="471">
        <f>(F31*-0.07)/100</f>
        <v>-1.1480000000000001</v>
      </c>
      <c r="M31" s="442">
        <f t="shared" ref="M31" si="16">(K31+L31)/F31</f>
        <v>2.7958536585365852E-2</v>
      </c>
      <c r="N31" s="445" t="s">
        <v>556</v>
      </c>
      <c r="O31" s="464">
        <v>44256</v>
      </c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474">
        <v>5</v>
      </c>
      <c r="B32" s="470">
        <v>44228</v>
      </c>
      <c r="C32" s="475"/>
      <c r="D32" s="476" t="s">
        <v>226</v>
      </c>
      <c r="E32" s="444" t="s">
        <v>557</v>
      </c>
      <c r="F32" s="444">
        <v>2722.5</v>
      </c>
      <c r="G32" s="477">
        <v>2640</v>
      </c>
      <c r="H32" s="477">
        <v>2775.5</v>
      </c>
      <c r="I32" s="444">
        <v>2850</v>
      </c>
      <c r="J32" s="445" t="s">
        <v>861</v>
      </c>
      <c r="K32" s="516">
        <f t="shared" ref="K32:K33" si="17">H32-F32</f>
        <v>53</v>
      </c>
      <c r="L32" s="471">
        <f>(F32*-0.07)/100</f>
        <v>-1.9057500000000003</v>
      </c>
      <c r="M32" s="442">
        <f t="shared" ref="M32:M33" si="18">(K32+L32)/F32</f>
        <v>1.8767401285583105E-2</v>
      </c>
      <c r="N32" s="445" t="s">
        <v>556</v>
      </c>
      <c r="O32" s="464">
        <v>44256</v>
      </c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69" customFormat="1" ht="15" customHeight="1">
      <c r="A33" s="478">
        <v>6</v>
      </c>
      <c r="B33" s="479">
        <v>44229</v>
      </c>
      <c r="C33" s="480"/>
      <c r="D33" s="481" t="s">
        <v>294</v>
      </c>
      <c r="E33" s="462" t="s">
        <v>557</v>
      </c>
      <c r="F33" s="462">
        <v>928</v>
      </c>
      <c r="G33" s="482">
        <v>900</v>
      </c>
      <c r="H33" s="482">
        <v>900</v>
      </c>
      <c r="I33" s="462">
        <v>980</v>
      </c>
      <c r="J33" s="463" t="s">
        <v>1028</v>
      </c>
      <c r="K33" s="559">
        <f t="shared" si="17"/>
        <v>-28</v>
      </c>
      <c r="L33" s="510">
        <f t="shared" ref="L33" si="19">(F33*-0.7)/100</f>
        <v>-6.4959999999999987</v>
      </c>
      <c r="M33" s="483">
        <f t="shared" si="18"/>
        <v>-3.7172413793103445E-2</v>
      </c>
      <c r="N33" s="463" t="s">
        <v>620</v>
      </c>
      <c r="O33" s="484">
        <v>44273</v>
      </c>
      <c r="P33" s="4"/>
      <c r="Q33" s="4"/>
      <c r="R33" s="32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69" customFormat="1" ht="15" customHeight="1">
      <c r="A34" s="474">
        <v>7</v>
      </c>
      <c r="B34" s="470">
        <v>44230</v>
      </c>
      <c r="C34" s="475"/>
      <c r="D34" s="476" t="s">
        <v>333</v>
      </c>
      <c r="E34" s="444" t="s">
        <v>557</v>
      </c>
      <c r="F34" s="444">
        <v>249.5</v>
      </c>
      <c r="G34" s="477">
        <v>242</v>
      </c>
      <c r="H34" s="477">
        <v>255.5</v>
      </c>
      <c r="I34" s="444">
        <v>270</v>
      </c>
      <c r="J34" s="445" t="s">
        <v>885</v>
      </c>
      <c r="K34" s="516">
        <f t="shared" ref="K34" si="20">H34-F34</f>
        <v>6</v>
      </c>
      <c r="L34" s="471">
        <f>(F34*-0.07)/100</f>
        <v>-0.17465000000000003</v>
      </c>
      <c r="M34" s="442">
        <f t="shared" ref="M34" si="21">(K34+L34)/F34</f>
        <v>2.334809619238477E-2</v>
      </c>
      <c r="N34" s="445" t="s">
        <v>556</v>
      </c>
      <c r="O34" s="464">
        <v>44258</v>
      </c>
      <c r="P34" s="4"/>
      <c r="Q34" s="4"/>
      <c r="R34" s="324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74">
        <v>8</v>
      </c>
      <c r="B35" s="470">
        <v>44230</v>
      </c>
      <c r="C35" s="475"/>
      <c r="D35" s="476" t="s">
        <v>372</v>
      </c>
      <c r="E35" s="444" t="s">
        <v>557</v>
      </c>
      <c r="F35" s="444">
        <v>539.5</v>
      </c>
      <c r="G35" s="477">
        <v>521</v>
      </c>
      <c r="H35" s="477">
        <v>553.5</v>
      </c>
      <c r="I35" s="444">
        <v>570</v>
      </c>
      <c r="J35" s="445" t="s">
        <v>887</v>
      </c>
      <c r="K35" s="516">
        <f t="shared" ref="K35" si="22">H35-F35</f>
        <v>14</v>
      </c>
      <c r="L35" s="471">
        <f>(F35*-0.07)/100</f>
        <v>-0.37764999999999999</v>
      </c>
      <c r="M35" s="442">
        <f t="shared" ref="M35" si="23">(K35+L35)/F35</f>
        <v>2.5249953660797037E-2</v>
      </c>
      <c r="N35" s="445" t="s">
        <v>556</v>
      </c>
      <c r="O35" s="464">
        <v>44258</v>
      </c>
      <c r="P35" s="4"/>
      <c r="Q35" s="4"/>
      <c r="R35" s="324" t="s">
        <v>792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74">
        <v>9</v>
      </c>
      <c r="B36" s="470">
        <v>44230</v>
      </c>
      <c r="C36" s="475"/>
      <c r="D36" s="476" t="s">
        <v>408</v>
      </c>
      <c r="E36" s="444" t="s">
        <v>557</v>
      </c>
      <c r="F36" s="444">
        <v>102.25</v>
      </c>
      <c r="G36" s="477">
        <v>99</v>
      </c>
      <c r="H36" s="477">
        <v>104.55</v>
      </c>
      <c r="I36" s="444" t="s">
        <v>886</v>
      </c>
      <c r="J36" s="445" t="s">
        <v>888</v>
      </c>
      <c r="K36" s="516">
        <f t="shared" ref="K36" si="24">H36-F36</f>
        <v>2.2999999999999972</v>
      </c>
      <c r="L36" s="471">
        <f>(F36*-0.07)/100</f>
        <v>-7.1575E-2</v>
      </c>
      <c r="M36" s="442">
        <f t="shared" ref="M36" si="25">(K36+L36)/F36</f>
        <v>2.1793887530562318E-2</v>
      </c>
      <c r="N36" s="445" t="s">
        <v>556</v>
      </c>
      <c r="O36" s="464">
        <v>44258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74">
        <v>10</v>
      </c>
      <c r="B37" s="470">
        <v>44259</v>
      </c>
      <c r="C37" s="475"/>
      <c r="D37" s="476" t="s">
        <v>193</v>
      </c>
      <c r="E37" s="444" t="s">
        <v>557</v>
      </c>
      <c r="F37" s="444">
        <v>602</v>
      </c>
      <c r="G37" s="477">
        <v>584</v>
      </c>
      <c r="H37" s="477">
        <v>613.5</v>
      </c>
      <c r="I37" s="444" t="s">
        <v>892</v>
      </c>
      <c r="J37" s="445" t="s">
        <v>893</v>
      </c>
      <c r="K37" s="516">
        <f t="shared" ref="K37:K38" si="26">H37-F37</f>
        <v>11.5</v>
      </c>
      <c r="L37" s="471">
        <f>(F37*-0.07)/100</f>
        <v>-0.4214</v>
      </c>
      <c r="M37" s="442">
        <f t="shared" ref="M37:M38" si="27">(K37+L37)/F37</f>
        <v>1.8402990033222592E-2</v>
      </c>
      <c r="N37" s="445" t="s">
        <v>556</v>
      </c>
      <c r="O37" s="464">
        <v>44259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474">
        <v>11</v>
      </c>
      <c r="B38" s="470">
        <v>44259</v>
      </c>
      <c r="C38" s="475"/>
      <c r="D38" s="476" t="s">
        <v>167</v>
      </c>
      <c r="E38" s="444" t="s">
        <v>557</v>
      </c>
      <c r="F38" s="444">
        <v>2162.5</v>
      </c>
      <c r="G38" s="477">
        <v>2095</v>
      </c>
      <c r="H38" s="477">
        <v>2220</v>
      </c>
      <c r="I38" s="444" t="s">
        <v>898</v>
      </c>
      <c r="J38" s="445" t="s">
        <v>910</v>
      </c>
      <c r="K38" s="516">
        <f t="shared" si="26"/>
        <v>57.5</v>
      </c>
      <c r="L38" s="471">
        <f t="shared" ref="L38" si="28">(F38*-0.7)/100</f>
        <v>-15.137499999999999</v>
      </c>
      <c r="M38" s="442">
        <f t="shared" si="27"/>
        <v>1.9589595375722541E-2</v>
      </c>
      <c r="N38" s="445" t="s">
        <v>556</v>
      </c>
      <c r="O38" s="443">
        <v>44263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478">
        <v>12</v>
      </c>
      <c r="B39" s="479">
        <v>44260</v>
      </c>
      <c r="C39" s="480"/>
      <c r="D39" s="481" t="s">
        <v>333</v>
      </c>
      <c r="E39" s="462" t="s">
        <v>557</v>
      </c>
      <c r="F39" s="462">
        <v>245.5</v>
      </c>
      <c r="G39" s="482">
        <v>238</v>
      </c>
      <c r="H39" s="482">
        <v>238</v>
      </c>
      <c r="I39" s="462">
        <v>260</v>
      </c>
      <c r="J39" s="463" t="s">
        <v>909</v>
      </c>
      <c r="K39" s="529">
        <f t="shared" ref="K39" si="29">H39-F39</f>
        <v>-7.5</v>
      </c>
      <c r="L39" s="510">
        <f>(F39*-0.07)/100</f>
        <v>-0.17185000000000003</v>
      </c>
      <c r="M39" s="483">
        <f t="shared" ref="M39" si="30">(K39+L39)/F39</f>
        <v>-3.1249898167006109E-2</v>
      </c>
      <c r="N39" s="463" t="s">
        <v>620</v>
      </c>
      <c r="O39" s="527">
        <v>44260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78">
        <v>13</v>
      </c>
      <c r="B40" s="479">
        <v>44260</v>
      </c>
      <c r="C40" s="480"/>
      <c r="D40" s="481" t="s">
        <v>45</v>
      </c>
      <c r="E40" s="462" t="s">
        <v>557</v>
      </c>
      <c r="F40" s="462">
        <v>295</v>
      </c>
      <c r="G40" s="482">
        <v>288</v>
      </c>
      <c r="H40" s="482">
        <v>287</v>
      </c>
      <c r="I40" s="462" t="s">
        <v>906</v>
      </c>
      <c r="J40" s="463" t="s">
        <v>908</v>
      </c>
      <c r="K40" s="529">
        <f t="shared" ref="K40" si="31">H40-F40</f>
        <v>-8</v>
      </c>
      <c r="L40" s="510">
        <f>(F40*-0.07)/100</f>
        <v>-0.20650000000000002</v>
      </c>
      <c r="M40" s="483">
        <f t="shared" ref="M40:M43" si="32">(K40+L40)/F40</f>
        <v>-2.7818644067796612E-2</v>
      </c>
      <c r="N40" s="463" t="s">
        <v>620</v>
      </c>
      <c r="O40" s="527">
        <v>44260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74">
        <v>14</v>
      </c>
      <c r="B41" s="470">
        <v>44260</v>
      </c>
      <c r="C41" s="475"/>
      <c r="D41" s="476" t="s">
        <v>169</v>
      </c>
      <c r="E41" s="444" t="s">
        <v>817</v>
      </c>
      <c r="F41" s="444">
        <v>385</v>
      </c>
      <c r="G41" s="477">
        <v>396</v>
      </c>
      <c r="H41" s="477">
        <v>379</v>
      </c>
      <c r="I41" s="444" t="s">
        <v>907</v>
      </c>
      <c r="J41" s="445" t="s">
        <v>885</v>
      </c>
      <c r="K41" s="516">
        <f>F41-H41</f>
        <v>6</v>
      </c>
      <c r="L41" s="471">
        <f>(F41*-0.07)/100</f>
        <v>-0.26950000000000002</v>
      </c>
      <c r="M41" s="442">
        <f t="shared" si="32"/>
        <v>1.4884415584415585E-2</v>
      </c>
      <c r="N41" s="445" t="s">
        <v>556</v>
      </c>
      <c r="O41" s="464">
        <v>44260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474">
        <v>15</v>
      </c>
      <c r="B42" s="470">
        <v>44263</v>
      </c>
      <c r="C42" s="475"/>
      <c r="D42" s="476" t="s">
        <v>108</v>
      </c>
      <c r="E42" s="444" t="s">
        <v>557</v>
      </c>
      <c r="F42" s="444">
        <v>2542.5</v>
      </c>
      <c r="G42" s="477">
        <v>2470</v>
      </c>
      <c r="H42" s="477">
        <v>2662.5</v>
      </c>
      <c r="I42" s="444" t="s">
        <v>917</v>
      </c>
      <c r="J42" s="445" t="s">
        <v>863</v>
      </c>
      <c r="K42" s="516">
        <f t="shared" ref="K42:K43" si="33">H42-F42</f>
        <v>120</v>
      </c>
      <c r="L42" s="471">
        <f t="shared" ref="L42:L43" si="34">(F42*-0.7)/100</f>
        <v>-17.797499999999999</v>
      </c>
      <c r="M42" s="442">
        <f t="shared" si="32"/>
        <v>4.01976401179941E-2</v>
      </c>
      <c r="N42" s="445" t="s">
        <v>556</v>
      </c>
      <c r="O42" s="443">
        <v>44267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78">
        <v>16</v>
      </c>
      <c r="B43" s="479">
        <v>44263</v>
      </c>
      <c r="C43" s="480"/>
      <c r="D43" s="481" t="s">
        <v>226</v>
      </c>
      <c r="E43" s="462" t="s">
        <v>557</v>
      </c>
      <c r="F43" s="462">
        <v>2775</v>
      </c>
      <c r="G43" s="482">
        <v>2685</v>
      </c>
      <c r="H43" s="482">
        <v>2685</v>
      </c>
      <c r="I43" s="462" t="s">
        <v>918</v>
      </c>
      <c r="J43" s="463" t="s">
        <v>962</v>
      </c>
      <c r="K43" s="538">
        <f t="shared" si="33"/>
        <v>-90</v>
      </c>
      <c r="L43" s="510">
        <f t="shared" si="34"/>
        <v>-19.424999999999997</v>
      </c>
      <c r="M43" s="483">
        <f t="shared" si="32"/>
        <v>-3.9432432432432434E-2</v>
      </c>
      <c r="N43" s="463" t="s">
        <v>620</v>
      </c>
      <c r="O43" s="484">
        <v>44270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74">
        <v>17</v>
      </c>
      <c r="B44" s="470">
        <v>44263</v>
      </c>
      <c r="C44" s="475"/>
      <c r="D44" s="476" t="s">
        <v>408</v>
      </c>
      <c r="E44" s="444" t="s">
        <v>557</v>
      </c>
      <c r="F44" s="444">
        <v>101.3</v>
      </c>
      <c r="G44" s="477">
        <v>98</v>
      </c>
      <c r="H44" s="477">
        <v>104.5</v>
      </c>
      <c r="I44" s="444" t="s">
        <v>919</v>
      </c>
      <c r="J44" s="445" t="s">
        <v>920</v>
      </c>
      <c r="K44" s="516">
        <f t="shared" ref="K44" si="35">H44-F44</f>
        <v>3.2000000000000028</v>
      </c>
      <c r="L44" s="471">
        <f>(F44*-0.07)/100</f>
        <v>-7.0910000000000001E-2</v>
      </c>
      <c r="M44" s="442">
        <f t="shared" ref="M44" si="36">(K44+L44)/F44</f>
        <v>3.088933859822313E-2</v>
      </c>
      <c r="N44" s="445" t="s">
        <v>556</v>
      </c>
      <c r="O44" s="464">
        <v>44263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474">
        <v>18</v>
      </c>
      <c r="B45" s="470">
        <v>44264</v>
      </c>
      <c r="C45" s="475"/>
      <c r="D45" s="476" t="s">
        <v>408</v>
      </c>
      <c r="E45" s="444" t="s">
        <v>557</v>
      </c>
      <c r="F45" s="444">
        <v>102.3</v>
      </c>
      <c r="G45" s="477">
        <v>98.5</v>
      </c>
      <c r="H45" s="477">
        <v>104.25</v>
      </c>
      <c r="I45" s="444" t="s">
        <v>919</v>
      </c>
      <c r="J45" s="445" t="s">
        <v>931</v>
      </c>
      <c r="K45" s="516">
        <f t="shared" ref="K45:K46" si="37">H45-F45</f>
        <v>1.9500000000000028</v>
      </c>
      <c r="L45" s="471">
        <f>(F45*-0.07)/100</f>
        <v>-7.1610000000000007E-2</v>
      </c>
      <c r="M45" s="442">
        <f t="shared" ref="M45:M46" si="38">(K45+L45)/F45</f>
        <v>1.8361583577712639E-2</v>
      </c>
      <c r="N45" s="445" t="s">
        <v>556</v>
      </c>
      <c r="O45" s="464">
        <v>44264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78">
        <v>19</v>
      </c>
      <c r="B46" s="479">
        <v>44264</v>
      </c>
      <c r="C46" s="480"/>
      <c r="D46" s="481" t="s">
        <v>408</v>
      </c>
      <c r="E46" s="462" t="s">
        <v>557</v>
      </c>
      <c r="F46" s="462">
        <v>101.5</v>
      </c>
      <c r="G46" s="482">
        <v>98.5</v>
      </c>
      <c r="H46" s="482">
        <v>98.5</v>
      </c>
      <c r="I46" s="462" t="s">
        <v>919</v>
      </c>
      <c r="J46" s="463" t="s">
        <v>945</v>
      </c>
      <c r="K46" s="536">
        <f t="shared" si="37"/>
        <v>-3</v>
      </c>
      <c r="L46" s="510">
        <f t="shared" ref="L46" si="39">(F46*-0.7)/100</f>
        <v>-0.71050000000000002</v>
      </c>
      <c r="M46" s="483">
        <f t="shared" si="38"/>
        <v>-3.6556650246305417E-2</v>
      </c>
      <c r="N46" s="463" t="s">
        <v>620</v>
      </c>
      <c r="O46" s="484">
        <v>44267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474">
        <v>20</v>
      </c>
      <c r="B47" s="470">
        <v>44265</v>
      </c>
      <c r="C47" s="475"/>
      <c r="D47" s="476" t="s">
        <v>152</v>
      </c>
      <c r="E47" s="444" t="s">
        <v>817</v>
      </c>
      <c r="F47" s="444">
        <v>132.75</v>
      </c>
      <c r="G47" s="477">
        <v>137</v>
      </c>
      <c r="H47" s="477">
        <v>130.25</v>
      </c>
      <c r="I47" s="444">
        <v>125</v>
      </c>
      <c r="J47" s="445" t="s">
        <v>961</v>
      </c>
      <c r="K47" s="516">
        <f>F47-H47</f>
        <v>2.5</v>
      </c>
      <c r="L47" s="471">
        <f>(F47*-0.07)/100</f>
        <v>-9.2925000000000008E-2</v>
      </c>
      <c r="M47" s="442">
        <f t="shared" ref="M47:M49" si="40">(K47+L47)/F47</f>
        <v>1.8132391713747645E-2</v>
      </c>
      <c r="N47" s="445" t="s">
        <v>556</v>
      </c>
      <c r="O47" s="464">
        <v>44265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474">
        <v>21</v>
      </c>
      <c r="B48" s="470">
        <v>44265</v>
      </c>
      <c r="C48" s="475"/>
      <c r="D48" s="476" t="s">
        <v>169</v>
      </c>
      <c r="E48" s="444" t="s">
        <v>817</v>
      </c>
      <c r="F48" s="444">
        <v>388</v>
      </c>
      <c r="G48" s="477">
        <v>398</v>
      </c>
      <c r="H48" s="477">
        <v>378.5</v>
      </c>
      <c r="I48" s="444" t="s">
        <v>907</v>
      </c>
      <c r="J48" s="445" t="s">
        <v>946</v>
      </c>
      <c r="K48" s="516">
        <f>F48-H48</f>
        <v>9.5</v>
      </c>
      <c r="L48" s="471">
        <f>(F48*-0.7)/100</f>
        <v>-2.7159999999999997</v>
      </c>
      <c r="M48" s="442">
        <f t="shared" si="40"/>
        <v>1.7484536082474227E-2</v>
      </c>
      <c r="N48" s="445" t="s">
        <v>556</v>
      </c>
      <c r="O48" s="443">
        <v>44267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478">
        <v>22</v>
      </c>
      <c r="B49" s="479">
        <v>44267</v>
      </c>
      <c r="C49" s="480"/>
      <c r="D49" s="481" t="s">
        <v>526</v>
      </c>
      <c r="E49" s="462" t="s">
        <v>557</v>
      </c>
      <c r="F49" s="462">
        <v>135.5</v>
      </c>
      <c r="G49" s="482">
        <v>131.5</v>
      </c>
      <c r="H49" s="482">
        <v>131.5</v>
      </c>
      <c r="I49" s="462">
        <v>145</v>
      </c>
      <c r="J49" s="463" t="s">
        <v>963</v>
      </c>
      <c r="K49" s="538">
        <f t="shared" ref="K49" si="41">H49-F49</f>
        <v>-4</v>
      </c>
      <c r="L49" s="510">
        <f t="shared" ref="L49" si="42">(F49*-0.7)/100</f>
        <v>-0.9484999999999999</v>
      </c>
      <c r="M49" s="483">
        <f t="shared" si="40"/>
        <v>-3.6520295202952031E-2</v>
      </c>
      <c r="N49" s="463" t="s">
        <v>620</v>
      </c>
      <c r="O49" s="484">
        <v>44270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474">
        <v>23</v>
      </c>
      <c r="B50" s="470">
        <v>44267</v>
      </c>
      <c r="C50" s="475"/>
      <c r="D50" s="476" t="s">
        <v>527</v>
      </c>
      <c r="E50" s="444" t="s">
        <v>557</v>
      </c>
      <c r="F50" s="444">
        <v>78.599999999999994</v>
      </c>
      <c r="G50" s="477">
        <v>75.8</v>
      </c>
      <c r="H50" s="477">
        <v>80.45</v>
      </c>
      <c r="I50" s="444" t="s">
        <v>947</v>
      </c>
      <c r="J50" s="445" t="s">
        <v>948</v>
      </c>
      <c r="K50" s="516">
        <f t="shared" ref="K50:K51" si="43">H50-F50</f>
        <v>1.8500000000000085</v>
      </c>
      <c r="L50" s="471">
        <f>(F50*-0.07)/100</f>
        <v>-5.5019999999999999E-2</v>
      </c>
      <c r="M50" s="442">
        <f t="shared" ref="M50:M51" si="44">(K50+L50)/F50</f>
        <v>2.2836895674300365E-2</v>
      </c>
      <c r="N50" s="445" t="s">
        <v>556</v>
      </c>
      <c r="O50" s="464">
        <v>44267</v>
      </c>
      <c r="P50" s="4"/>
      <c r="Q50" s="4"/>
      <c r="R50" s="32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478">
        <v>24</v>
      </c>
      <c r="B51" s="479">
        <v>44271</v>
      </c>
      <c r="C51" s="480"/>
      <c r="D51" s="481" t="s">
        <v>82</v>
      </c>
      <c r="E51" s="462" t="s">
        <v>557</v>
      </c>
      <c r="F51" s="462">
        <v>800</v>
      </c>
      <c r="G51" s="482">
        <v>780</v>
      </c>
      <c r="H51" s="482">
        <v>774</v>
      </c>
      <c r="I51" s="462" t="s">
        <v>997</v>
      </c>
      <c r="J51" s="463" t="s">
        <v>1024</v>
      </c>
      <c r="K51" s="559">
        <f t="shared" si="43"/>
        <v>-26</v>
      </c>
      <c r="L51" s="510">
        <f t="shared" ref="L51" si="45">(F51*-0.7)/100</f>
        <v>-5.6</v>
      </c>
      <c r="M51" s="483">
        <f t="shared" si="44"/>
        <v>-3.95E-2</v>
      </c>
      <c r="N51" s="463" t="s">
        <v>620</v>
      </c>
      <c r="O51" s="484">
        <v>44273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69" customFormat="1" ht="15" customHeight="1">
      <c r="A52" s="394">
        <v>25</v>
      </c>
      <c r="B52" s="418">
        <v>44272</v>
      </c>
      <c r="C52" s="421"/>
      <c r="D52" s="386" t="s">
        <v>116</v>
      </c>
      <c r="E52" s="387" t="s">
        <v>557</v>
      </c>
      <c r="F52" s="387" t="s">
        <v>1003</v>
      </c>
      <c r="G52" s="422">
        <v>579</v>
      </c>
      <c r="H52" s="422"/>
      <c r="I52" s="387" t="s">
        <v>1004</v>
      </c>
      <c r="J52" s="514" t="s">
        <v>558</v>
      </c>
      <c r="K52" s="352"/>
      <c r="L52" s="404"/>
      <c r="M52" s="402"/>
      <c r="N52" s="380"/>
      <c r="O52" s="393"/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69" customFormat="1" ht="15" customHeight="1">
      <c r="A53" s="474">
        <v>26</v>
      </c>
      <c r="B53" s="470">
        <v>44273</v>
      </c>
      <c r="C53" s="475"/>
      <c r="D53" s="476" t="s">
        <v>158</v>
      </c>
      <c r="E53" s="444" t="s">
        <v>817</v>
      </c>
      <c r="F53" s="444">
        <v>230</v>
      </c>
      <c r="G53" s="477">
        <v>236</v>
      </c>
      <c r="H53" s="477">
        <v>225.75</v>
      </c>
      <c r="I53" s="444" t="s">
        <v>1022</v>
      </c>
      <c r="J53" s="445" t="s">
        <v>1023</v>
      </c>
      <c r="K53" s="516">
        <f>F53-H53</f>
        <v>4.25</v>
      </c>
      <c r="L53" s="471">
        <f>(F53*-0.07)/100</f>
        <v>-0.161</v>
      </c>
      <c r="M53" s="442">
        <f t="shared" ref="M53" si="46">(K53+L53)/F53</f>
        <v>1.7778260869565219E-2</v>
      </c>
      <c r="N53" s="445" t="s">
        <v>556</v>
      </c>
      <c r="O53" s="464">
        <v>44273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69" customFormat="1" ht="15" customHeight="1">
      <c r="A54" s="474">
        <v>27</v>
      </c>
      <c r="B54" s="470">
        <v>44273</v>
      </c>
      <c r="C54" s="475"/>
      <c r="D54" s="476" t="s">
        <v>188</v>
      </c>
      <c r="E54" s="444" t="s">
        <v>817</v>
      </c>
      <c r="F54" s="444">
        <v>582.5</v>
      </c>
      <c r="G54" s="477">
        <v>601</v>
      </c>
      <c r="H54" s="477">
        <v>571.5</v>
      </c>
      <c r="I54" s="444" t="s">
        <v>1025</v>
      </c>
      <c r="J54" s="445" t="s">
        <v>1026</v>
      </c>
      <c r="K54" s="516">
        <f>F54-H54</f>
        <v>11</v>
      </c>
      <c r="L54" s="471">
        <f>(F54*-0.07)/100</f>
        <v>-0.40775000000000006</v>
      </c>
      <c r="M54" s="442">
        <f t="shared" ref="M54:M55" si="47">(K54+L54)/F54</f>
        <v>1.8184120171673819E-2</v>
      </c>
      <c r="N54" s="445" t="s">
        <v>556</v>
      </c>
      <c r="O54" s="464">
        <v>44273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69" customFormat="1" ht="15" customHeight="1">
      <c r="A55" s="478">
        <v>28</v>
      </c>
      <c r="B55" s="479">
        <v>44273</v>
      </c>
      <c r="C55" s="480"/>
      <c r="D55" s="481" t="s">
        <v>527</v>
      </c>
      <c r="E55" s="462" t="s">
        <v>557</v>
      </c>
      <c r="F55" s="462">
        <v>79.7</v>
      </c>
      <c r="G55" s="482">
        <v>77</v>
      </c>
      <c r="H55" s="482">
        <v>77</v>
      </c>
      <c r="I55" s="462">
        <v>85</v>
      </c>
      <c r="J55" s="463" t="s">
        <v>1029</v>
      </c>
      <c r="K55" s="559">
        <f t="shared" ref="K55" si="48">H55-F55</f>
        <v>-2.7000000000000028</v>
      </c>
      <c r="L55" s="510">
        <f>(F55*-0.07)/100</f>
        <v>-5.5790000000000006E-2</v>
      </c>
      <c r="M55" s="483">
        <f t="shared" si="47"/>
        <v>-3.4577038895859509E-2</v>
      </c>
      <c r="N55" s="463" t="s">
        <v>620</v>
      </c>
      <c r="O55" s="527">
        <v>44273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69" customFormat="1" ht="15" customHeight="1">
      <c r="A56" s="394"/>
      <c r="B56" s="418"/>
      <c r="C56" s="421"/>
      <c r="D56" s="386"/>
      <c r="E56" s="387"/>
      <c r="F56" s="387"/>
      <c r="G56" s="422"/>
      <c r="H56" s="422"/>
      <c r="I56" s="387"/>
      <c r="J56" s="514"/>
      <c r="K56" s="352"/>
      <c r="L56" s="404"/>
      <c r="M56" s="402"/>
      <c r="N56" s="380"/>
      <c r="O56" s="393"/>
      <c r="P56" s="4"/>
      <c r="Q56" s="4"/>
      <c r="R56" s="32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69" customFormat="1" ht="15" customHeight="1">
      <c r="A57" s="394"/>
      <c r="B57" s="418"/>
      <c r="C57" s="421"/>
      <c r="D57" s="386"/>
      <c r="E57" s="387"/>
      <c r="F57" s="387"/>
      <c r="G57" s="422"/>
      <c r="H57" s="422"/>
      <c r="I57" s="387"/>
      <c r="J57" s="514"/>
      <c r="K57" s="352"/>
      <c r="L57" s="404"/>
      <c r="M57" s="402"/>
      <c r="N57" s="380"/>
      <c r="O57" s="393"/>
      <c r="P57" s="4"/>
      <c r="Q57" s="4"/>
      <c r="R57" s="32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69" customFormat="1" ht="15" customHeight="1">
      <c r="A58" s="394"/>
      <c r="B58" s="418"/>
      <c r="C58" s="421"/>
      <c r="D58" s="386"/>
      <c r="E58" s="387"/>
      <c r="F58" s="387"/>
      <c r="G58" s="422"/>
      <c r="H58" s="422"/>
      <c r="I58" s="387"/>
      <c r="J58" s="352"/>
      <c r="K58" s="352"/>
      <c r="L58" s="404"/>
      <c r="M58" s="402"/>
      <c r="N58" s="380"/>
      <c r="O58" s="393"/>
      <c r="P58" s="4"/>
      <c r="Q58" s="4"/>
      <c r="R58" s="324"/>
      <c r="S58" s="37"/>
      <c r="T58" s="37"/>
      <c r="U58" s="37"/>
      <c r="V58" s="37"/>
      <c r="W58" s="37"/>
      <c r="X58" s="37"/>
      <c r="Y58" s="37"/>
      <c r="Z58" s="37"/>
      <c r="AA58" s="37"/>
    </row>
    <row r="59" spans="1:34" ht="44.25" customHeight="1">
      <c r="A59" s="20" t="s">
        <v>560</v>
      </c>
      <c r="B59" s="36"/>
      <c r="C59" s="36"/>
      <c r="D59" s="37"/>
      <c r="E59" s="33"/>
      <c r="F59" s="33"/>
      <c r="G59" s="32"/>
      <c r="H59" s="32" t="s">
        <v>822</v>
      </c>
      <c r="I59" s="33"/>
      <c r="J59" s="14"/>
      <c r="K59" s="76"/>
      <c r="L59" s="77"/>
      <c r="M59" s="76"/>
      <c r="N59" s="78"/>
      <c r="O59" s="76"/>
      <c r="P59" s="4"/>
      <c r="Q59" s="410"/>
      <c r="R59" s="423"/>
      <c r="S59" s="410"/>
      <c r="T59" s="410"/>
      <c r="U59" s="410"/>
      <c r="V59" s="410"/>
      <c r="W59" s="410"/>
      <c r="X59" s="410"/>
      <c r="Y59" s="410"/>
      <c r="Z59" s="37"/>
      <c r="AA59" s="37"/>
      <c r="AB59" s="37"/>
    </row>
    <row r="60" spans="1:34" s="3" customFormat="1">
      <c r="A60" s="26" t="s">
        <v>561</v>
      </c>
      <c r="B60" s="20"/>
      <c r="C60" s="20"/>
      <c r="D60" s="20"/>
      <c r="E60" s="2"/>
      <c r="F60" s="27" t="s">
        <v>562</v>
      </c>
      <c r="G60" s="38"/>
      <c r="H60" s="39"/>
      <c r="I60" s="79"/>
      <c r="J60" s="14"/>
      <c r="K60" s="80"/>
      <c r="L60" s="81"/>
      <c r="M60" s="82"/>
      <c r="N60" s="83"/>
      <c r="O60" s="84"/>
      <c r="P60" s="2"/>
      <c r="Q60" s="1"/>
      <c r="R60" s="9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6" customFormat="1" ht="14.25" customHeight="1">
      <c r="A61" s="26"/>
      <c r="B61" s="20"/>
      <c r="C61" s="20"/>
      <c r="D61" s="20"/>
      <c r="E61" s="29"/>
      <c r="F61" s="27" t="s">
        <v>564</v>
      </c>
      <c r="G61" s="38"/>
      <c r="H61" s="39"/>
      <c r="I61" s="79"/>
      <c r="J61" s="14"/>
      <c r="K61" s="80"/>
      <c r="L61" s="81"/>
      <c r="M61" s="82"/>
      <c r="N61" s="83"/>
      <c r="O61" s="84"/>
      <c r="P61" s="2"/>
      <c r="Q61" s="1"/>
      <c r="R61" s="9"/>
      <c r="S61" s="3"/>
      <c r="Y61" s="3"/>
      <c r="Z61" s="3"/>
    </row>
    <row r="62" spans="1:34" s="6" customFormat="1" ht="14.25" customHeight="1">
      <c r="A62" s="20"/>
      <c r="B62" s="20"/>
      <c r="C62" s="20"/>
      <c r="D62" s="20"/>
      <c r="E62" s="29"/>
      <c r="F62" s="14"/>
      <c r="G62" s="14"/>
      <c r="H62" s="28"/>
      <c r="I62" s="33"/>
      <c r="J62" s="68"/>
      <c r="K62" s="65"/>
      <c r="L62" s="66"/>
      <c r="M62" s="14"/>
      <c r="N62" s="69"/>
      <c r="O62" s="54"/>
      <c r="P62" s="5"/>
      <c r="Q62" s="1"/>
      <c r="R62" s="9"/>
      <c r="S62" s="3"/>
      <c r="Y62" s="3"/>
      <c r="Z62" s="3"/>
    </row>
    <row r="63" spans="1:34" s="6" customFormat="1" ht="15">
      <c r="A63" s="40" t="s">
        <v>571</v>
      </c>
      <c r="B63" s="40"/>
      <c r="C63" s="40"/>
      <c r="D63" s="40"/>
      <c r="E63" s="29"/>
      <c r="F63" s="14"/>
      <c r="G63" s="9"/>
      <c r="H63" s="14"/>
      <c r="I63" s="9"/>
      <c r="J63" s="85"/>
      <c r="K63" s="9"/>
      <c r="L63" s="9"/>
      <c r="M63" s="9"/>
      <c r="N63" s="9"/>
      <c r="O63" s="86"/>
      <c r="P63"/>
      <c r="Q63" s="1"/>
      <c r="R63" s="9"/>
      <c r="S63" s="3"/>
      <c r="Y63" s="3"/>
      <c r="Z63" s="3"/>
    </row>
    <row r="64" spans="1:34" s="6" customFormat="1" ht="38.25">
      <c r="A64" s="18" t="s">
        <v>16</v>
      </c>
      <c r="B64" s="18" t="s">
        <v>534</v>
      </c>
      <c r="C64" s="18"/>
      <c r="D64" s="19" t="s">
        <v>545</v>
      </c>
      <c r="E64" s="18" t="s">
        <v>546</v>
      </c>
      <c r="F64" s="18" t="s">
        <v>547</v>
      </c>
      <c r="G64" s="18" t="s">
        <v>566</v>
      </c>
      <c r="H64" s="18" t="s">
        <v>549</v>
      </c>
      <c r="I64" s="18" t="s">
        <v>550</v>
      </c>
      <c r="J64" s="17" t="s">
        <v>551</v>
      </c>
      <c r="K64" s="74" t="s">
        <v>572</v>
      </c>
      <c r="L64" s="60" t="s">
        <v>820</v>
      </c>
      <c r="M64" s="74" t="s">
        <v>568</v>
      </c>
      <c r="N64" s="18" t="s">
        <v>569</v>
      </c>
      <c r="O64" s="17" t="s">
        <v>554</v>
      </c>
      <c r="P64" s="87" t="s">
        <v>555</v>
      </c>
      <c r="Q64" s="1"/>
      <c r="R64" s="14"/>
      <c r="S64" s="3"/>
      <c r="Y64" s="3"/>
      <c r="Z64" s="3"/>
    </row>
    <row r="65" spans="1:26" s="369" customFormat="1" ht="13.9" customHeight="1">
      <c r="A65" s="517">
        <v>1</v>
      </c>
      <c r="B65" s="479">
        <v>44252</v>
      </c>
      <c r="C65" s="491"/>
      <c r="D65" s="461" t="s">
        <v>849</v>
      </c>
      <c r="E65" s="492" t="s">
        <v>557</v>
      </c>
      <c r="F65" s="462">
        <v>4530</v>
      </c>
      <c r="G65" s="462">
        <v>4425</v>
      </c>
      <c r="H65" s="462">
        <v>4430</v>
      </c>
      <c r="I65" s="463">
        <v>4730</v>
      </c>
      <c r="J65" s="463" t="s">
        <v>870</v>
      </c>
      <c r="K65" s="518">
        <f t="shared" ref="K65" si="49">H65-F65</f>
        <v>-100</v>
      </c>
      <c r="L65" s="510">
        <f t="shared" ref="L65" si="50">(H65*N65)*0.035%</f>
        <v>193.81250000000003</v>
      </c>
      <c r="M65" s="511">
        <f t="shared" ref="M65" si="51">(K65*N65)-L65</f>
        <v>-12693.8125</v>
      </c>
      <c r="N65" s="463">
        <v>125</v>
      </c>
      <c r="O65" s="512" t="s">
        <v>620</v>
      </c>
      <c r="P65" s="484">
        <v>44256</v>
      </c>
      <c r="Q65" s="363"/>
      <c r="R65" s="324" t="s">
        <v>792</v>
      </c>
      <c r="S65" s="37"/>
      <c r="Y65" s="37"/>
      <c r="Z65" s="37"/>
    </row>
    <row r="66" spans="1:26" s="369" customFormat="1" ht="13.9" customHeight="1">
      <c r="A66" s="515">
        <v>2</v>
      </c>
      <c r="B66" s="470">
        <v>44253</v>
      </c>
      <c r="C66" s="448"/>
      <c r="D66" s="446" t="s">
        <v>852</v>
      </c>
      <c r="E66" s="447" t="s">
        <v>557</v>
      </c>
      <c r="F66" s="444">
        <v>1313</v>
      </c>
      <c r="G66" s="444">
        <v>1287</v>
      </c>
      <c r="H66" s="444">
        <v>1342</v>
      </c>
      <c r="I66" s="445">
        <v>1360</v>
      </c>
      <c r="J66" s="445" t="s">
        <v>856</v>
      </c>
      <c r="K66" s="516">
        <f t="shared" ref="K66" si="52">H66-F66</f>
        <v>29</v>
      </c>
      <c r="L66" s="471">
        <f t="shared" ref="L66:L67" si="53">(H66*N66)*0.035%</f>
        <v>258.33500000000004</v>
      </c>
      <c r="M66" s="472">
        <f t="shared" ref="M66" si="54">(K66*N66)-L66</f>
        <v>15691.665000000001</v>
      </c>
      <c r="N66" s="445">
        <v>550</v>
      </c>
      <c r="O66" s="473" t="s">
        <v>556</v>
      </c>
      <c r="P66" s="443">
        <v>44256</v>
      </c>
      <c r="Q66" s="363"/>
      <c r="R66" s="324" t="s">
        <v>792</v>
      </c>
      <c r="S66" s="37"/>
      <c r="Y66" s="37"/>
      <c r="Z66" s="37"/>
    </row>
    <row r="67" spans="1:26" s="369" customFormat="1" ht="13.9" customHeight="1">
      <c r="A67" s="582">
        <v>3</v>
      </c>
      <c r="B67" s="584">
        <v>44256</v>
      </c>
      <c r="C67" s="491"/>
      <c r="D67" s="461" t="s">
        <v>847</v>
      </c>
      <c r="E67" s="492" t="s">
        <v>817</v>
      </c>
      <c r="F67" s="462">
        <v>14705</v>
      </c>
      <c r="G67" s="462">
        <v>14900</v>
      </c>
      <c r="H67" s="462">
        <v>14900</v>
      </c>
      <c r="I67" s="463">
        <v>14500</v>
      </c>
      <c r="J67" s="586" t="s">
        <v>872</v>
      </c>
      <c r="K67" s="510">
        <f>F67-G67</f>
        <v>-195</v>
      </c>
      <c r="L67" s="510">
        <f t="shared" si="53"/>
        <v>391.12500000000006</v>
      </c>
      <c r="M67" s="586">
        <v>-8741</v>
      </c>
      <c r="N67" s="586">
        <v>75</v>
      </c>
      <c r="O67" s="588" t="s">
        <v>620</v>
      </c>
      <c r="P67" s="580">
        <v>44257</v>
      </c>
      <c r="Q67" s="363"/>
      <c r="R67" s="324" t="s">
        <v>559</v>
      </c>
      <c r="S67" s="37"/>
      <c r="Y67" s="37"/>
      <c r="Z67" s="37"/>
    </row>
    <row r="68" spans="1:26" s="369" customFormat="1" ht="13.9" customHeight="1">
      <c r="A68" s="583"/>
      <c r="B68" s="585"/>
      <c r="C68" s="491"/>
      <c r="D68" s="461" t="s">
        <v>846</v>
      </c>
      <c r="E68" s="492" t="s">
        <v>817</v>
      </c>
      <c r="F68" s="462">
        <v>112.5</v>
      </c>
      <c r="G68" s="462"/>
      <c r="H68" s="462">
        <v>27.5</v>
      </c>
      <c r="I68" s="463"/>
      <c r="J68" s="587"/>
      <c r="K68" s="524">
        <f>F68-H68</f>
        <v>85</v>
      </c>
      <c r="L68" s="510">
        <v>100</v>
      </c>
      <c r="M68" s="587"/>
      <c r="N68" s="587"/>
      <c r="O68" s="589"/>
      <c r="P68" s="581"/>
      <c r="Q68" s="363"/>
      <c r="R68" s="324" t="s">
        <v>559</v>
      </c>
      <c r="S68" s="37"/>
      <c r="Y68" s="37"/>
      <c r="Z68" s="37"/>
    </row>
    <row r="69" spans="1:26" s="369" customFormat="1" ht="13.9" customHeight="1">
      <c r="A69" s="515">
        <v>4</v>
      </c>
      <c r="B69" s="470">
        <v>44256</v>
      </c>
      <c r="C69" s="448"/>
      <c r="D69" s="446" t="s">
        <v>858</v>
      </c>
      <c r="E69" s="447" t="s">
        <v>817</v>
      </c>
      <c r="F69" s="444">
        <v>736</v>
      </c>
      <c r="G69" s="444">
        <v>746</v>
      </c>
      <c r="H69" s="444">
        <v>729</v>
      </c>
      <c r="I69" s="445">
        <v>715</v>
      </c>
      <c r="J69" s="445" t="s">
        <v>848</v>
      </c>
      <c r="K69" s="516">
        <f>F69-H69</f>
        <v>7</v>
      </c>
      <c r="L69" s="471">
        <f t="shared" ref="L69:L71" si="55">(H69*N69)*0.035%</f>
        <v>306.18000000000006</v>
      </c>
      <c r="M69" s="472">
        <f t="shared" ref="M69:M71" si="56">(K69*N69)-L69</f>
        <v>8093.82</v>
      </c>
      <c r="N69" s="445">
        <v>1200</v>
      </c>
      <c r="O69" s="473" t="s">
        <v>556</v>
      </c>
      <c r="P69" s="464">
        <v>44256</v>
      </c>
      <c r="Q69" s="363"/>
      <c r="R69" s="324" t="s">
        <v>559</v>
      </c>
      <c r="S69" s="37"/>
      <c r="Y69" s="37"/>
      <c r="Z69" s="37"/>
    </row>
    <row r="70" spans="1:26" s="369" customFormat="1" ht="13.9" customHeight="1">
      <c r="A70" s="515">
        <v>5</v>
      </c>
      <c r="B70" s="470">
        <v>44256</v>
      </c>
      <c r="C70" s="448"/>
      <c r="D70" s="446" t="s">
        <v>865</v>
      </c>
      <c r="E70" s="447" t="s">
        <v>557</v>
      </c>
      <c r="F70" s="444">
        <v>1576.5</v>
      </c>
      <c r="G70" s="444">
        <v>1559</v>
      </c>
      <c r="H70" s="444">
        <v>1589</v>
      </c>
      <c r="I70" s="445">
        <v>1610</v>
      </c>
      <c r="J70" s="445" t="s">
        <v>866</v>
      </c>
      <c r="K70" s="516">
        <f t="shared" ref="K70:K71" si="57">H70-F70</f>
        <v>12.5</v>
      </c>
      <c r="L70" s="471">
        <f t="shared" si="55"/>
        <v>389.30500000000006</v>
      </c>
      <c r="M70" s="472">
        <f t="shared" si="56"/>
        <v>8360.6949999999997</v>
      </c>
      <c r="N70" s="445">
        <v>700</v>
      </c>
      <c r="O70" s="473" t="s">
        <v>556</v>
      </c>
      <c r="P70" s="464">
        <v>44256</v>
      </c>
      <c r="Q70" s="363"/>
      <c r="R70" s="324" t="s">
        <v>792</v>
      </c>
      <c r="S70" s="37"/>
      <c r="Y70" s="37"/>
      <c r="Z70" s="37"/>
    </row>
    <row r="71" spans="1:26" s="369" customFormat="1" ht="13.9" customHeight="1">
      <c r="A71" s="515">
        <v>6</v>
      </c>
      <c r="B71" s="470">
        <v>44256</v>
      </c>
      <c r="C71" s="448"/>
      <c r="D71" s="446" t="s">
        <v>867</v>
      </c>
      <c r="E71" s="447" t="s">
        <v>557</v>
      </c>
      <c r="F71" s="444">
        <v>2190</v>
      </c>
      <c r="G71" s="444">
        <v>2140</v>
      </c>
      <c r="H71" s="444">
        <v>2224</v>
      </c>
      <c r="I71" s="445">
        <v>2290</v>
      </c>
      <c r="J71" s="445" t="s">
        <v>570</v>
      </c>
      <c r="K71" s="516">
        <f t="shared" si="57"/>
        <v>34</v>
      </c>
      <c r="L71" s="471">
        <f t="shared" si="55"/>
        <v>194.60000000000002</v>
      </c>
      <c r="M71" s="472">
        <f t="shared" si="56"/>
        <v>8305.4</v>
      </c>
      <c r="N71" s="445">
        <v>250</v>
      </c>
      <c r="O71" s="473" t="s">
        <v>556</v>
      </c>
      <c r="P71" s="443">
        <v>44257</v>
      </c>
      <c r="Q71" s="363"/>
      <c r="R71" s="324" t="s">
        <v>792</v>
      </c>
      <c r="S71" s="37"/>
      <c r="Y71" s="37"/>
      <c r="Z71" s="37"/>
    </row>
    <row r="72" spans="1:26" s="369" customFormat="1" ht="13.9" customHeight="1">
      <c r="A72" s="515">
        <v>7</v>
      </c>
      <c r="B72" s="470">
        <v>44257</v>
      </c>
      <c r="C72" s="448"/>
      <c r="D72" s="446" t="s">
        <v>873</v>
      </c>
      <c r="E72" s="447" t="s">
        <v>557</v>
      </c>
      <c r="F72" s="444">
        <v>577.5</v>
      </c>
      <c r="G72" s="444">
        <v>570</v>
      </c>
      <c r="H72" s="444">
        <v>585.5</v>
      </c>
      <c r="I72" s="445">
        <v>598</v>
      </c>
      <c r="J72" s="445" t="s">
        <v>874</v>
      </c>
      <c r="K72" s="516">
        <f t="shared" ref="K72" si="58">H72-F72</f>
        <v>8</v>
      </c>
      <c r="L72" s="471">
        <f t="shared" ref="L72" si="59">(H72*N72)*0.035%</f>
        <v>320.29777500000006</v>
      </c>
      <c r="M72" s="472">
        <f t="shared" ref="M72" si="60">(K72*N72)-L72</f>
        <v>12183.702224999999</v>
      </c>
      <c r="N72" s="445">
        <v>1563</v>
      </c>
      <c r="O72" s="473" t="s">
        <v>556</v>
      </c>
      <c r="P72" s="464">
        <v>44257</v>
      </c>
      <c r="Q72" s="363"/>
      <c r="R72" s="324" t="s">
        <v>792</v>
      </c>
      <c r="S72" s="37"/>
      <c r="Y72" s="37"/>
      <c r="Z72" s="37"/>
    </row>
    <row r="73" spans="1:26" s="369" customFormat="1" ht="13.9" customHeight="1">
      <c r="A73" s="515">
        <v>8</v>
      </c>
      <c r="B73" s="470">
        <v>44257</v>
      </c>
      <c r="C73" s="448"/>
      <c r="D73" s="446" t="s">
        <v>877</v>
      </c>
      <c r="E73" s="447" t="s">
        <v>557</v>
      </c>
      <c r="F73" s="444">
        <v>1918</v>
      </c>
      <c r="G73" s="444">
        <v>1892</v>
      </c>
      <c r="H73" s="444">
        <v>1935.5</v>
      </c>
      <c r="I73" s="445">
        <v>1960</v>
      </c>
      <c r="J73" s="445" t="s">
        <v>878</v>
      </c>
      <c r="K73" s="516">
        <f t="shared" ref="K73" si="61">H73-F73</f>
        <v>17.5</v>
      </c>
      <c r="L73" s="471">
        <f t="shared" ref="L73" si="62">(H73*N73)*0.035%</f>
        <v>372.58375000000007</v>
      </c>
      <c r="M73" s="472">
        <f t="shared" ref="M73" si="63">(K73*N73)-L73</f>
        <v>9252.4162500000002</v>
      </c>
      <c r="N73" s="445">
        <v>550</v>
      </c>
      <c r="O73" s="473" t="s">
        <v>556</v>
      </c>
      <c r="P73" s="464">
        <v>44257</v>
      </c>
      <c r="Q73" s="363"/>
      <c r="R73" s="324" t="s">
        <v>792</v>
      </c>
      <c r="S73" s="37"/>
      <c r="Y73" s="37"/>
      <c r="Z73" s="37"/>
    </row>
    <row r="74" spans="1:26" s="369" customFormat="1" ht="13.9" customHeight="1">
      <c r="A74" s="525">
        <v>9</v>
      </c>
      <c r="B74" s="479">
        <v>44258</v>
      </c>
      <c r="C74" s="491"/>
      <c r="D74" s="461" t="s">
        <v>847</v>
      </c>
      <c r="E74" s="492" t="s">
        <v>817</v>
      </c>
      <c r="F74" s="462">
        <v>15075</v>
      </c>
      <c r="G74" s="462">
        <v>15180</v>
      </c>
      <c r="H74" s="462">
        <v>15180</v>
      </c>
      <c r="I74" s="463">
        <v>14850</v>
      </c>
      <c r="J74" s="463" t="s">
        <v>883</v>
      </c>
      <c r="K74" s="526">
        <f>F74-H74</f>
        <v>-105</v>
      </c>
      <c r="L74" s="510">
        <f t="shared" ref="L74" si="64">(H74*N74)*0.035%</f>
        <v>398.47500000000008</v>
      </c>
      <c r="M74" s="511">
        <f t="shared" ref="M74" si="65">(K74*N74)-L74</f>
        <v>-8273.4750000000004</v>
      </c>
      <c r="N74" s="463">
        <v>75</v>
      </c>
      <c r="O74" s="512" t="s">
        <v>620</v>
      </c>
      <c r="P74" s="527">
        <v>44258</v>
      </c>
      <c r="Q74" s="363"/>
      <c r="R74" s="324" t="s">
        <v>559</v>
      </c>
      <c r="S74" s="37"/>
      <c r="Y74" s="37"/>
      <c r="Z74" s="37"/>
    </row>
    <row r="75" spans="1:26" s="369" customFormat="1" ht="13.9" customHeight="1">
      <c r="A75" s="525">
        <v>10</v>
      </c>
      <c r="B75" s="479">
        <v>44258</v>
      </c>
      <c r="C75" s="491"/>
      <c r="D75" s="461" t="s">
        <v>858</v>
      </c>
      <c r="E75" s="492" t="s">
        <v>817</v>
      </c>
      <c r="F75" s="462">
        <v>744</v>
      </c>
      <c r="G75" s="462">
        <v>755</v>
      </c>
      <c r="H75" s="462">
        <v>754</v>
      </c>
      <c r="I75" s="463">
        <v>725</v>
      </c>
      <c r="J75" s="463" t="s">
        <v>884</v>
      </c>
      <c r="K75" s="526">
        <f>F75-H75</f>
        <v>-10</v>
      </c>
      <c r="L75" s="510">
        <f t="shared" ref="L75" si="66">(H75*N75)*0.035%</f>
        <v>316.68000000000006</v>
      </c>
      <c r="M75" s="511">
        <f t="shared" ref="M75" si="67">(K75*N75)-L75</f>
        <v>-12316.68</v>
      </c>
      <c r="N75" s="463">
        <v>1200</v>
      </c>
      <c r="O75" s="512" t="s">
        <v>620</v>
      </c>
      <c r="P75" s="527">
        <v>44258</v>
      </c>
      <c r="Q75" s="363"/>
      <c r="R75" s="324" t="s">
        <v>559</v>
      </c>
      <c r="S75" s="37"/>
      <c r="Y75" s="37"/>
      <c r="Z75" s="37"/>
    </row>
    <row r="76" spans="1:26" s="369" customFormat="1" ht="13.9" customHeight="1">
      <c r="A76" s="528">
        <v>11</v>
      </c>
      <c r="B76" s="479">
        <v>44260</v>
      </c>
      <c r="C76" s="491"/>
      <c r="D76" s="461" t="s">
        <v>904</v>
      </c>
      <c r="E76" s="492" t="s">
        <v>817</v>
      </c>
      <c r="F76" s="462">
        <v>7175</v>
      </c>
      <c r="G76" s="462">
        <v>7280</v>
      </c>
      <c r="H76" s="462">
        <v>7280</v>
      </c>
      <c r="I76" s="463">
        <v>6950</v>
      </c>
      <c r="J76" s="463" t="s">
        <v>883</v>
      </c>
      <c r="K76" s="529">
        <f>F76-H76</f>
        <v>-105</v>
      </c>
      <c r="L76" s="510">
        <f t="shared" ref="L76:L77" si="68">(H76*N76)*0.035%</f>
        <v>254.80000000000004</v>
      </c>
      <c r="M76" s="511">
        <f t="shared" ref="M76:M77" si="69">(K76*N76)-L76</f>
        <v>-10754.8</v>
      </c>
      <c r="N76" s="463">
        <v>100</v>
      </c>
      <c r="O76" s="512" t="s">
        <v>620</v>
      </c>
      <c r="P76" s="527">
        <v>44260</v>
      </c>
      <c r="Q76" s="363"/>
      <c r="R76" s="324" t="s">
        <v>559</v>
      </c>
      <c r="S76" s="37"/>
      <c r="Y76" s="37"/>
      <c r="Z76" s="37"/>
    </row>
    <row r="77" spans="1:26" s="369" customFormat="1" ht="13.9" customHeight="1">
      <c r="A77" s="515">
        <v>12</v>
      </c>
      <c r="B77" s="470">
        <v>44263</v>
      </c>
      <c r="C77" s="448"/>
      <c r="D77" s="446" t="s">
        <v>865</v>
      </c>
      <c r="E77" s="447" t="s">
        <v>557</v>
      </c>
      <c r="F77" s="444">
        <v>1635</v>
      </c>
      <c r="G77" s="444">
        <v>1617</v>
      </c>
      <c r="H77" s="444">
        <v>1648</v>
      </c>
      <c r="I77" s="445">
        <v>1665</v>
      </c>
      <c r="J77" s="445" t="s">
        <v>900</v>
      </c>
      <c r="K77" s="516">
        <f t="shared" ref="K77" si="70">H77-F77</f>
        <v>13</v>
      </c>
      <c r="L77" s="471">
        <f t="shared" si="68"/>
        <v>403.76000000000005</v>
      </c>
      <c r="M77" s="472">
        <f t="shared" si="69"/>
        <v>8696.24</v>
      </c>
      <c r="N77" s="445">
        <v>700</v>
      </c>
      <c r="O77" s="473" t="s">
        <v>556</v>
      </c>
      <c r="P77" s="464">
        <v>44263</v>
      </c>
      <c r="Q77" s="363"/>
      <c r="R77" s="324" t="s">
        <v>792</v>
      </c>
      <c r="S77" s="37"/>
      <c r="Y77" s="37"/>
      <c r="Z77" s="37"/>
    </row>
    <row r="78" spans="1:26" s="369" customFormat="1" ht="13.9" customHeight="1">
      <c r="A78" s="515">
        <v>13</v>
      </c>
      <c r="B78" s="470">
        <v>44263</v>
      </c>
      <c r="C78" s="448"/>
      <c r="D78" s="446" t="s">
        <v>877</v>
      </c>
      <c r="E78" s="447" t="s">
        <v>557</v>
      </c>
      <c r="F78" s="444">
        <v>1905</v>
      </c>
      <c r="G78" s="444">
        <v>1883</v>
      </c>
      <c r="H78" s="444">
        <v>1926.5</v>
      </c>
      <c r="I78" s="445">
        <v>1950</v>
      </c>
      <c r="J78" s="445" t="s">
        <v>922</v>
      </c>
      <c r="K78" s="516">
        <f t="shared" ref="K78" si="71">H78-F78</f>
        <v>21.5</v>
      </c>
      <c r="L78" s="471">
        <f t="shared" ref="L78" si="72">(H78*N78)*0.035%</f>
        <v>370.85125000000005</v>
      </c>
      <c r="M78" s="472">
        <f t="shared" ref="M78" si="73">(K78*N78)-L78</f>
        <v>11454.14875</v>
      </c>
      <c r="N78" s="445">
        <v>550</v>
      </c>
      <c r="O78" s="473" t="s">
        <v>556</v>
      </c>
      <c r="P78" s="464">
        <v>44263</v>
      </c>
      <c r="Q78" s="363"/>
      <c r="R78" s="324" t="s">
        <v>792</v>
      </c>
      <c r="S78" s="37"/>
      <c r="Y78" s="37"/>
      <c r="Z78" s="37"/>
    </row>
    <row r="79" spans="1:26" s="369" customFormat="1" ht="13.9" customHeight="1">
      <c r="A79" s="515">
        <v>14</v>
      </c>
      <c r="B79" s="470">
        <v>44263</v>
      </c>
      <c r="C79" s="448"/>
      <c r="D79" s="446" t="s">
        <v>911</v>
      </c>
      <c r="E79" s="447" t="s">
        <v>557</v>
      </c>
      <c r="F79" s="444">
        <v>348.5</v>
      </c>
      <c r="G79" s="444">
        <v>340</v>
      </c>
      <c r="H79" s="444">
        <v>353.5</v>
      </c>
      <c r="I79" s="445">
        <v>365</v>
      </c>
      <c r="J79" s="445" t="s">
        <v>921</v>
      </c>
      <c r="K79" s="516">
        <f t="shared" ref="K79:K80" si="74">H79-F79</f>
        <v>5</v>
      </c>
      <c r="L79" s="471">
        <f t="shared" ref="L79:L80" si="75">(H79*N79)*0.035%</f>
        <v>191.77375000000004</v>
      </c>
      <c r="M79" s="472">
        <f t="shared" ref="M79:M80" si="76">(K79*N79)-L79</f>
        <v>7558.2262499999997</v>
      </c>
      <c r="N79" s="445">
        <v>1550</v>
      </c>
      <c r="O79" s="473" t="s">
        <v>556</v>
      </c>
      <c r="P79" s="464">
        <v>44263</v>
      </c>
      <c r="Q79" s="363"/>
      <c r="R79" s="324" t="s">
        <v>559</v>
      </c>
      <c r="S79" s="37"/>
      <c r="Y79" s="37"/>
      <c r="Z79" s="37"/>
    </row>
    <row r="80" spans="1:26" s="369" customFormat="1" ht="13.9" customHeight="1">
      <c r="A80" s="532">
        <v>15</v>
      </c>
      <c r="B80" s="479">
        <v>44263</v>
      </c>
      <c r="C80" s="491"/>
      <c r="D80" s="461" t="s">
        <v>912</v>
      </c>
      <c r="E80" s="492" t="s">
        <v>557</v>
      </c>
      <c r="F80" s="462">
        <v>910</v>
      </c>
      <c r="G80" s="462">
        <v>898</v>
      </c>
      <c r="H80" s="462">
        <v>898</v>
      </c>
      <c r="I80" s="463">
        <v>930</v>
      </c>
      <c r="J80" s="463" t="s">
        <v>930</v>
      </c>
      <c r="K80" s="533">
        <f t="shared" si="74"/>
        <v>-12</v>
      </c>
      <c r="L80" s="510">
        <f t="shared" si="75"/>
        <v>314.30000000000007</v>
      </c>
      <c r="M80" s="511">
        <f t="shared" si="76"/>
        <v>-12314.3</v>
      </c>
      <c r="N80" s="463">
        <v>1000</v>
      </c>
      <c r="O80" s="512" t="s">
        <v>620</v>
      </c>
      <c r="P80" s="484">
        <v>44264</v>
      </c>
      <c r="Q80" s="363"/>
      <c r="R80" s="324" t="s">
        <v>792</v>
      </c>
      <c r="S80" s="37"/>
      <c r="Y80" s="37"/>
      <c r="Z80" s="37"/>
    </row>
    <row r="81" spans="1:26" s="369" customFormat="1" ht="13.9" customHeight="1">
      <c r="A81" s="532">
        <v>16</v>
      </c>
      <c r="B81" s="479">
        <v>44264</v>
      </c>
      <c r="C81" s="491"/>
      <c r="D81" s="461" t="s">
        <v>911</v>
      </c>
      <c r="E81" s="492" t="s">
        <v>557</v>
      </c>
      <c r="F81" s="462">
        <v>347.5</v>
      </c>
      <c r="G81" s="462">
        <v>339.5</v>
      </c>
      <c r="H81" s="462">
        <v>339.5</v>
      </c>
      <c r="I81" s="463">
        <v>365</v>
      </c>
      <c r="J81" s="463" t="s">
        <v>908</v>
      </c>
      <c r="K81" s="533">
        <f t="shared" ref="K81:K82" si="77">H81-F81</f>
        <v>-8</v>
      </c>
      <c r="L81" s="510">
        <f t="shared" ref="L81:L82" si="78">(H81*N81)*0.035%</f>
        <v>184.17875000000004</v>
      </c>
      <c r="M81" s="511">
        <f t="shared" ref="M81:M82" si="79">(K81*N81)-L81</f>
        <v>-12584.178749999999</v>
      </c>
      <c r="N81" s="463">
        <v>1550</v>
      </c>
      <c r="O81" s="512" t="s">
        <v>620</v>
      </c>
      <c r="P81" s="527">
        <v>44264</v>
      </c>
      <c r="Q81" s="363"/>
      <c r="R81" s="324" t="s">
        <v>559</v>
      </c>
      <c r="S81" s="37"/>
      <c r="Y81" s="37"/>
      <c r="Z81" s="37"/>
    </row>
    <row r="82" spans="1:26" s="369" customFormat="1" ht="13.9" customHeight="1">
      <c r="A82" s="515">
        <v>17</v>
      </c>
      <c r="B82" s="470">
        <v>44264</v>
      </c>
      <c r="C82" s="448"/>
      <c r="D82" s="446" t="s">
        <v>865</v>
      </c>
      <c r="E82" s="447" t="s">
        <v>557</v>
      </c>
      <c r="F82" s="444">
        <v>1631.5</v>
      </c>
      <c r="G82" s="444">
        <v>1614</v>
      </c>
      <c r="H82" s="444">
        <v>1644</v>
      </c>
      <c r="I82" s="445">
        <v>1665</v>
      </c>
      <c r="J82" s="445" t="s">
        <v>934</v>
      </c>
      <c r="K82" s="516">
        <f t="shared" si="77"/>
        <v>12.5</v>
      </c>
      <c r="L82" s="471">
        <f t="shared" si="78"/>
        <v>402.78000000000009</v>
      </c>
      <c r="M82" s="472">
        <f t="shared" si="79"/>
        <v>8347.2199999999993</v>
      </c>
      <c r="N82" s="445">
        <v>700</v>
      </c>
      <c r="O82" s="473" t="s">
        <v>556</v>
      </c>
      <c r="P82" s="464">
        <v>44264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15">
        <v>18</v>
      </c>
      <c r="B83" s="470">
        <v>44264</v>
      </c>
      <c r="C83" s="448"/>
      <c r="D83" s="446" t="s">
        <v>877</v>
      </c>
      <c r="E83" s="447" t="s">
        <v>557</v>
      </c>
      <c r="F83" s="444">
        <v>1902</v>
      </c>
      <c r="G83" s="444">
        <v>1877</v>
      </c>
      <c r="H83" s="444">
        <v>1922.5</v>
      </c>
      <c r="I83" s="445">
        <v>1950</v>
      </c>
      <c r="J83" s="445" t="s">
        <v>935</v>
      </c>
      <c r="K83" s="516">
        <f t="shared" ref="K83:K84" si="80">H83-F83</f>
        <v>20.5</v>
      </c>
      <c r="L83" s="471">
        <f t="shared" ref="L83:L84" si="81">(H83*N83)*0.035%</f>
        <v>370.08125000000007</v>
      </c>
      <c r="M83" s="472">
        <f t="shared" ref="M83:M84" si="82">(K83*N83)-L83</f>
        <v>10904.918750000001</v>
      </c>
      <c r="N83" s="445">
        <v>550</v>
      </c>
      <c r="O83" s="473" t="s">
        <v>556</v>
      </c>
      <c r="P83" s="443">
        <v>44265</v>
      </c>
      <c r="Q83" s="363"/>
      <c r="R83" s="324" t="s">
        <v>792</v>
      </c>
      <c r="S83" s="37"/>
      <c r="Y83" s="37"/>
      <c r="Z83" s="37"/>
    </row>
    <row r="84" spans="1:26" s="369" customFormat="1" ht="13.9" customHeight="1">
      <c r="A84" s="537">
        <v>19</v>
      </c>
      <c r="B84" s="479">
        <v>44265</v>
      </c>
      <c r="C84" s="491"/>
      <c r="D84" s="461" t="s">
        <v>941</v>
      </c>
      <c r="E84" s="492" t="s">
        <v>557</v>
      </c>
      <c r="F84" s="462">
        <v>860</v>
      </c>
      <c r="G84" s="462">
        <v>840</v>
      </c>
      <c r="H84" s="462">
        <v>840</v>
      </c>
      <c r="I84" s="463">
        <v>900</v>
      </c>
      <c r="J84" s="463" t="s">
        <v>964</v>
      </c>
      <c r="K84" s="538">
        <f t="shared" si="80"/>
        <v>-20</v>
      </c>
      <c r="L84" s="510">
        <f t="shared" si="81"/>
        <v>191.10000000000002</v>
      </c>
      <c r="M84" s="511">
        <f t="shared" si="82"/>
        <v>-13191.1</v>
      </c>
      <c r="N84" s="463">
        <v>650</v>
      </c>
      <c r="O84" s="512" t="s">
        <v>620</v>
      </c>
      <c r="P84" s="484">
        <v>44270</v>
      </c>
      <c r="Q84" s="363"/>
      <c r="R84" s="324" t="s">
        <v>792</v>
      </c>
      <c r="S84" s="37"/>
      <c r="Y84" s="37"/>
      <c r="Z84" s="37"/>
    </row>
    <row r="85" spans="1:26" s="369" customFormat="1" ht="13.9" customHeight="1">
      <c r="A85" s="537">
        <v>20</v>
      </c>
      <c r="B85" s="479">
        <v>44265</v>
      </c>
      <c r="C85" s="491"/>
      <c r="D85" s="461" t="s">
        <v>849</v>
      </c>
      <c r="E85" s="492" t="s">
        <v>557</v>
      </c>
      <c r="F85" s="462">
        <v>4505</v>
      </c>
      <c r="G85" s="462">
        <v>4395</v>
      </c>
      <c r="H85" s="462">
        <v>4405</v>
      </c>
      <c r="I85" s="463">
        <v>4700</v>
      </c>
      <c r="J85" s="463" t="s">
        <v>870</v>
      </c>
      <c r="K85" s="538">
        <f t="shared" ref="K85" si="83">H85-F85</f>
        <v>-100</v>
      </c>
      <c r="L85" s="510">
        <f t="shared" ref="L85" si="84">(H85*N85)*0.035%</f>
        <v>192.71875000000003</v>
      </c>
      <c r="M85" s="511">
        <f t="shared" ref="M85" si="85">(K85*N85)-L85</f>
        <v>-12692.71875</v>
      </c>
      <c r="N85" s="463">
        <v>125</v>
      </c>
      <c r="O85" s="512" t="s">
        <v>620</v>
      </c>
      <c r="P85" s="484">
        <v>44270</v>
      </c>
      <c r="Q85" s="363"/>
      <c r="R85" s="324" t="s">
        <v>559</v>
      </c>
      <c r="S85" s="37"/>
      <c r="Y85" s="37"/>
      <c r="Z85" s="37"/>
    </row>
    <row r="86" spans="1:26" s="369" customFormat="1" ht="13.9" customHeight="1">
      <c r="A86" s="515">
        <v>21</v>
      </c>
      <c r="B86" s="470">
        <v>44265</v>
      </c>
      <c r="C86" s="448"/>
      <c r="D86" s="446" t="s">
        <v>943</v>
      </c>
      <c r="E86" s="447" t="s">
        <v>557</v>
      </c>
      <c r="F86" s="444">
        <v>1371</v>
      </c>
      <c r="G86" s="444">
        <v>1349</v>
      </c>
      <c r="H86" s="444">
        <v>1390.5</v>
      </c>
      <c r="I86" s="445">
        <v>1410</v>
      </c>
      <c r="J86" s="445" t="s">
        <v>944</v>
      </c>
      <c r="K86" s="516">
        <f t="shared" ref="K86:K87" si="86">H86-F86</f>
        <v>19.5</v>
      </c>
      <c r="L86" s="471">
        <f t="shared" ref="L86:L87" si="87">(H86*N86)*0.035%</f>
        <v>292.00500000000005</v>
      </c>
      <c r="M86" s="472">
        <f t="shared" ref="M86:M87" si="88">(K86*N86)-L86</f>
        <v>11407.995000000001</v>
      </c>
      <c r="N86" s="445">
        <v>600</v>
      </c>
      <c r="O86" s="473" t="s">
        <v>556</v>
      </c>
      <c r="P86" s="443">
        <v>44267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537">
        <v>22</v>
      </c>
      <c r="B87" s="479">
        <v>44267</v>
      </c>
      <c r="C87" s="491"/>
      <c r="D87" s="461" t="s">
        <v>865</v>
      </c>
      <c r="E87" s="492" t="s">
        <v>557</v>
      </c>
      <c r="F87" s="462">
        <v>1633.5</v>
      </c>
      <c r="G87" s="462">
        <v>1615</v>
      </c>
      <c r="H87" s="462">
        <v>1615</v>
      </c>
      <c r="I87" s="463">
        <v>1665</v>
      </c>
      <c r="J87" s="463" t="s">
        <v>965</v>
      </c>
      <c r="K87" s="538">
        <f t="shared" si="86"/>
        <v>-18.5</v>
      </c>
      <c r="L87" s="510">
        <f t="shared" si="87"/>
        <v>395.67500000000007</v>
      </c>
      <c r="M87" s="511">
        <f t="shared" si="88"/>
        <v>-13345.674999999999</v>
      </c>
      <c r="N87" s="463">
        <v>700</v>
      </c>
      <c r="O87" s="512" t="s">
        <v>620</v>
      </c>
      <c r="P87" s="484">
        <v>44270</v>
      </c>
      <c r="Q87" s="363"/>
      <c r="R87" s="324" t="s">
        <v>792</v>
      </c>
      <c r="S87" s="37"/>
      <c r="Y87" s="37"/>
      <c r="Z87" s="37"/>
    </row>
    <row r="88" spans="1:26" s="369" customFormat="1" ht="13.9" customHeight="1">
      <c r="A88" s="515">
        <v>23</v>
      </c>
      <c r="B88" s="470">
        <v>44267</v>
      </c>
      <c r="C88" s="448"/>
      <c r="D88" s="446" t="s">
        <v>954</v>
      </c>
      <c r="E88" s="447" t="s">
        <v>557</v>
      </c>
      <c r="F88" s="444">
        <v>3450</v>
      </c>
      <c r="G88" s="444">
        <v>3385</v>
      </c>
      <c r="H88" s="444">
        <v>3487.5</v>
      </c>
      <c r="I88" s="445" t="s">
        <v>955</v>
      </c>
      <c r="J88" s="445" t="s">
        <v>978</v>
      </c>
      <c r="K88" s="516">
        <f t="shared" ref="K88" si="89">H88-F88</f>
        <v>37.5</v>
      </c>
      <c r="L88" s="471">
        <f t="shared" ref="L88" si="90">(H88*N88)*0.035%</f>
        <v>244.12500000000003</v>
      </c>
      <c r="M88" s="472">
        <f t="shared" ref="M88" si="91">(K88*N88)-L88</f>
        <v>7255.875</v>
      </c>
      <c r="N88" s="445">
        <v>200</v>
      </c>
      <c r="O88" s="473" t="s">
        <v>556</v>
      </c>
      <c r="P88" s="443">
        <v>44271</v>
      </c>
      <c r="Q88" s="363"/>
      <c r="R88" s="324" t="s">
        <v>559</v>
      </c>
      <c r="S88" s="37"/>
      <c r="Y88" s="37"/>
      <c r="Z88" s="37"/>
    </row>
    <row r="89" spans="1:26" s="369" customFormat="1" ht="13.9" customHeight="1">
      <c r="A89" s="537">
        <v>24</v>
      </c>
      <c r="B89" s="479">
        <v>44267</v>
      </c>
      <c r="C89" s="491"/>
      <c r="D89" s="461" t="s">
        <v>956</v>
      </c>
      <c r="E89" s="492" t="s">
        <v>557</v>
      </c>
      <c r="F89" s="462">
        <v>1920</v>
      </c>
      <c r="G89" s="462">
        <v>1895</v>
      </c>
      <c r="H89" s="462">
        <v>1895</v>
      </c>
      <c r="I89" s="463">
        <v>1970</v>
      </c>
      <c r="J89" s="463" t="s">
        <v>966</v>
      </c>
      <c r="K89" s="538">
        <f t="shared" ref="K89" si="92">H89-F89</f>
        <v>-25</v>
      </c>
      <c r="L89" s="510">
        <f t="shared" ref="L89" si="93">(H89*N89)*0.035%</f>
        <v>364.78750000000008</v>
      </c>
      <c r="M89" s="511">
        <f t="shared" ref="M89" si="94">(K89*N89)-L89</f>
        <v>-14114.7875</v>
      </c>
      <c r="N89" s="463">
        <v>550</v>
      </c>
      <c r="O89" s="512" t="s">
        <v>620</v>
      </c>
      <c r="P89" s="484">
        <v>44270</v>
      </c>
      <c r="Q89" s="363"/>
      <c r="R89" s="324" t="s">
        <v>792</v>
      </c>
      <c r="S89" s="37"/>
      <c r="Y89" s="37"/>
      <c r="Z89" s="37"/>
    </row>
    <row r="90" spans="1:26" s="369" customFormat="1" ht="13.9" customHeight="1">
      <c r="A90" s="539">
        <v>25</v>
      </c>
      <c r="B90" s="479">
        <v>44271</v>
      </c>
      <c r="C90" s="491"/>
      <c r="D90" s="461" t="s">
        <v>983</v>
      </c>
      <c r="E90" s="492" t="s">
        <v>557</v>
      </c>
      <c r="F90" s="462">
        <v>382.25</v>
      </c>
      <c r="G90" s="462">
        <v>377</v>
      </c>
      <c r="H90" s="462">
        <v>378</v>
      </c>
      <c r="I90" s="463">
        <v>390</v>
      </c>
      <c r="J90" s="463" t="s">
        <v>984</v>
      </c>
      <c r="K90" s="540">
        <f t="shared" ref="K90" si="95">H90-F90</f>
        <v>-4.25</v>
      </c>
      <c r="L90" s="510">
        <f t="shared" ref="L90" si="96">(H90*N90)*0.035%</f>
        <v>396.90000000000003</v>
      </c>
      <c r="M90" s="511">
        <f t="shared" ref="M90" si="97">(K90*N90)-L90</f>
        <v>-13146.9</v>
      </c>
      <c r="N90" s="463">
        <v>3000</v>
      </c>
      <c r="O90" s="512" t="s">
        <v>620</v>
      </c>
      <c r="P90" s="484">
        <v>44271</v>
      </c>
      <c r="Q90" s="363"/>
      <c r="R90" s="324" t="s">
        <v>559</v>
      </c>
      <c r="S90" s="37"/>
      <c r="Y90" s="37"/>
      <c r="Z90" s="37"/>
    </row>
    <row r="91" spans="1:26" s="369" customFormat="1" ht="13.9" customHeight="1">
      <c r="A91" s="539">
        <v>26</v>
      </c>
      <c r="B91" s="479">
        <v>44271</v>
      </c>
      <c r="C91" s="491"/>
      <c r="D91" s="461" t="s">
        <v>989</v>
      </c>
      <c r="E91" s="492" t="s">
        <v>557</v>
      </c>
      <c r="F91" s="462">
        <v>607</v>
      </c>
      <c r="G91" s="462">
        <v>597</v>
      </c>
      <c r="H91" s="462">
        <v>597.5</v>
      </c>
      <c r="I91" s="463" t="s">
        <v>990</v>
      </c>
      <c r="J91" s="463" t="s">
        <v>991</v>
      </c>
      <c r="K91" s="540">
        <f t="shared" ref="K91:K92" si="98">H91-F91</f>
        <v>-9.5</v>
      </c>
      <c r="L91" s="510">
        <f t="shared" ref="L91:L92" si="99">(H91*N91)*0.035%</f>
        <v>282.31875000000002</v>
      </c>
      <c r="M91" s="511">
        <f t="shared" ref="M91:M92" si="100">(K91*N91)-L91</f>
        <v>-13107.31875</v>
      </c>
      <c r="N91" s="463">
        <v>1350</v>
      </c>
      <c r="O91" s="512" t="s">
        <v>620</v>
      </c>
      <c r="P91" s="484">
        <v>44271</v>
      </c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15">
        <v>27</v>
      </c>
      <c r="B92" s="470">
        <v>44271</v>
      </c>
      <c r="C92" s="448"/>
      <c r="D92" s="446" t="s">
        <v>992</v>
      </c>
      <c r="E92" s="447" t="s">
        <v>557</v>
      </c>
      <c r="F92" s="444">
        <v>1863</v>
      </c>
      <c r="G92" s="444">
        <v>1838</v>
      </c>
      <c r="H92" s="444">
        <v>1877.5</v>
      </c>
      <c r="I92" s="445" t="s">
        <v>993</v>
      </c>
      <c r="J92" s="445" t="s">
        <v>994</v>
      </c>
      <c r="K92" s="516">
        <f t="shared" si="98"/>
        <v>14.5</v>
      </c>
      <c r="L92" s="471">
        <f t="shared" si="99"/>
        <v>361.41875000000005</v>
      </c>
      <c r="M92" s="472">
        <f t="shared" si="100"/>
        <v>7613.5812500000002</v>
      </c>
      <c r="N92" s="445">
        <v>550</v>
      </c>
      <c r="O92" s="473" t="s">
        <v>556</v>
      </c>
      <c r="P92" s="464">
        <v>44271</v>
      </c>
      <c r="Q92" s="363"/>
      <c r="R92" s="324" t="s">
        <v>792</v>
      </c>
      <c r="S92" s="37"/>
      <c r="Y92" s="37"/>
      <c r="Z92" s="37"/>
    </row>
    <row r="93" spans="1:26" s="369" customFormat="1" ht="13.9" customHeight="1">
      <c r="A93" s="558">
        <v>28</v>
      </c>
      <c r="B93" s="479">
        <v>44271</v>
      </c>
      <c r="C93" s="491"/>
      <c r="D93" s="461" t="s">
        <v>995</v>
      </c>
      <c r="E93" s="492" t="s">
        <v>557</v>
      </c>
      <c r="F93" s="462">
        <v>2245</v>
      </c>
      <c r="G93" s="462">
        <v>2190</v>
      </c>
      <c r="H93" s="462">
        <v>2190</v>
      </c>
      <c r="I93" s="463">
        <v>2350</v>
      </c>
      <c r="J93" s="463" t="s">
        <v>1038</v>
      </c>
      <c r="K93" s="559">
        <f t="shared" ref="K93" si="101">H93-F93</f>
        <v>-55</v>
      </c>
      <c r="L93" s="510">
        <f t="shared" ref="L93" si="102">(H93*N93)*0.035%</f>
        <v>191.62500000000003</v>
      </c>
      <c r="M93" s="511">
        <f t="shared" ref="M93" si="103">(K93*N93)-L93</f>
        <v>-13941.625</v>
      </c>
      <c r="N93" s="463">
        <v>250</v>
      </c>
      <c r="O93" s="512" t="s">
        <v>620</v>
      </c>
      <c r="P93" s="484">
        <v>44273</v>
      </c>
      <c r="Q93" s="363"/>
      <c r="R93" s="324" t="s">
        <v>792</v>
      </c>
      <c r="S93" s="37"/>
      <c r="Y93" s="37"/>
      <c r="Z93" s="37"/>
    </row>
    <row r="94" spans="1:26" s="369" customFormat="1" ht="13.9" customHeight="1">
      <c r="A94" s="554">
        <v>29</v>
      </c>
      <c r="B94" s="479">
        <v>44271</v>
      </c>
      <c r="C94" s="491"/>
      <c r="D94" s="461" t="s">
        <v>996</v>
      </c>
      <c r="E94" s="492" t="s">
        <v>557</v>
      </c>
      <c r="F94" s="462">
        <v>743</v>
      </c>
      <c r="G94" s="462">
        <v>732</v>
      </c>
      <c r="H94" s="462">
        <v>733</v>
      </c>
      <c r="I94" s="463">
        <v>764</v>
      </c>
      <c r="J94" s="463" t="s">
        <v>1000</v>
      </c>
      <c r="K94" s="555">
        <f t="shared" ref="K94:K95" si="104">H94-F94</f>
        <v>-10</v>
      </c>
      <c r="L94" s="510">
        <f t="shared" ref="L94:L95" si="105">(H94*N94)*0.035%</f>
        <v>307.86000000000007</v>
      </c>
      <c r="M94" s="511">
        <f t="shared" ref="M94:M95" si="106">(K94*N94)-L94</f>
        <v>-12307.86</v>
      </c>
      <c r="N94" s="463">
        <v>1200</v>
      </c>
      <c r="O94" s="512" t="s">
        <v>620</v>
      </c>
      <c r="P94" s="484">
        <v>44272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15">
        <v>30</v>
      </c>
      <c r="B95" s="470">
        <v>44272</v>
      </c>
      <c r="C95" s="448"/>
      <c r="D95" s="446" t="s">
        <v>954</v>
      </c>
      <c r="E95" s="447" t="s">
        <v>557</v>
      </c>
      <c r="F95" s="444">
        <v>3452.5</v>
      </c>
      <c r="G95" s="444">
        <v>3385</v>
      </c>
      <c r="H95" s="444">
        <v>3490</v>
      </c>
      <c r="I95" s="445" t="s">
        <v>955</v>
      </c>
      <c r="J95" s="445" t="s">
        <v>978</v>
      </c>
      <c r="K95" s="516">
        <f t="shared" si="104"/>
        <v>37.5</v>
      </c>
      <c r="L95" s="471">
        <f t="shared" si="105"/>
        <v>244.30000000000004</v>
      </c>
      <c r="M95" s="472">
        <f t="shared" si="106"/>
        <v>7255.7</v>
      </c>
      <c r="N95" s="445">
        <v>200</v>
      </c>
      <c r="O95" s="473" t="s">
        <v>556</v>
      </c>
      <c r="P95" s="464">
        <v>44272</v>
      </c>
      <c r="Q95" s="363"/>
      <c r="R95" s="324" t="s">
        <v>559</v>
      </c>
      <c r="S95" s="37"/>
      <c r="Y95" s="37"/>
      <c r="Z95" s="37"/>
    </row>
    <row r="96" spans="1:26" s="369" customFormat="1" ht="13.9" customHeight="1">
      <c r="A96" s="554">
        <v>31</v>
      </c>
      <c r="B96" s="479">
        <v>44272</v>
      </c>
      <c r="C96" s="491"/>
      <c r="D96" s="461" t="s">
        <v>1001</v>
      </c>
      <c r="E96" s="492" t="s">
        <v>557</v>
      </c>
      <c r="F96" s="462">
        <v>14860</v>
      </c>
      <c r="G96" s="462">
        <v>14750</v>
      </c>
      <c r="H96" s="462">
        <v>14770</v>
      </c>
      <c r="I96" s="463" t="s">
        <v>1002</v>
      </c>
      <c r="J96" s="463" t="s">
        <v>962</v>
      </c>
      <c r="K96" s="555">
        <f t="shared" ref="K96" si="107">H96-F96</f>
        <v>-90</v>
      </c>
      <c r="L96" s="510">
        <f t="shared" ref="L96:L97" si="108">(H96*N96)*0.035%</f>
        <v>387.71250000000003</v>
      </c>
      <c r="M96" s="511">
        <f t="shared" ref="M96:M97" si="109">(K96*N96)-L96</f>
        <v>-7137.7124999999996</v>
      </c>
      <c r="N96" s="463">
        <v>75</v>
      </c>
      <c r="O96" s="512" t="s">
        <v>620</v>
      </c>
      <c r="P96" s="527">
        <v>44272</v>
      </c>
      <c r="Q96" s="363"/>
      <c r="R96" s="324" t="s">
        <v>559</v>
      </c>
      <c r="S96" s="37"/>
      <c r="Y96" s="37"/>
      <c r="Z96" s="37"/>
    </row>
    <row r="97" spans="1:34" s="369" customFormat="1" ht="13.9" customHeight="1">
      <c r="A97" s="515">
        <v>32</v>
      </c>
      <c r="B97" s="470">
        <v>44273</v>
      </c>
      <c r="C97" s="448"/>
      <c r="D97" s="446" t="s">
        <v>847</v>
      </c>
      <c r="E97" s="447" t="s">
        <v>817</v>
      </c>
      <c r="F97" s="444">
        <v>14890</v>
      </c>
      <c r="G97" s="444">
        <v>15030</v>
      </c>
      <c r="H97" s="444">
        <v>14835</v>
      </c>
      <c r="I97" s="445">
        <v>14700</v>
      </c>
      <c r="J97" s="445" t="s">
        <v>1021</v>
      </c>
      <c r="K97" s="516">
        <f>F97-H97</f>
        <v>55</v>
      </c>
      <c r="L97" s="471">
        <f t="shared" si="108"/>
        <v>389.41875000000005</v>
      </c>
      <c r="M97" s="472">
        <f t="shared" si="109"/>
        <v>3735.5812500000002</v>
      </c>
      <c r="N97" s="445">
        <v>75</v>
      </c>
      <c r="O97" s="473" t="s">
        <v>556</v>
      </c>
      <c r="P97" s="464">
        <v>44273</v>
      </c>
      <c r="Q97" s="363"/>
      <c r="R97" s="324" t="s">
        <v>559</v>
      </c>
      <c r="S97" s="37"/>
      <c r="Y97" s="37"/>
      <c r="Z97" s="37"/>
    </row>
    <row r="98" spans="1:34" s="369" customFormat="1" ht="13.9" customHeight="1">
      <c r="A98" s="556">
        <v>33</v>
      </c>
      <c r="B98" s="418">
        <v>44273</v>
      </c>
      <c r="C98" s="419"/>
      <c r="D98" s="412" t="s">
        <v>1030</v>
      </c>
      <c r="E98" s="413" t="s">
        <v>557</v>
      </c>
      <c r="F98" s="387" t="s">
        <v>1031</v>
      </c>
      <c r="G98" s="387">
        <v>3385</v>
      </c>
      <c r="H98" s="387"/>
      <c r="I98" s="352" t="s">
        <v>955</v>
      </c>
      <c r="J98" s="352" t="s">
        <v>558</v>
      </c>
      <c r="K98" s="557"/>
      <c r="L98" s="406"/>
      <c r="M98" s="508"/>
      <c r="N98" s="352"/>
      <c r="O98" s="380"/>
      <c r="P98" s="393"/>
      <c r="Q98" s="363"/>
      <c r="R98" s="324" t="s">
        <v>559</v>
      </c>
      <c r="S98" s="37"/>
      <c r="Y98" s="37"/>
      <c r="Z98" s="37"/>
    </row>
    <row r="99" spans="1:34" s="369" customFormat="1" ht="13.9" customHeight="1">
      <c r="A99" s="515">
        <v>34</v>
      </c>
      <c r="B99" s="470">
        <v>44273</v>
      </c>
      <c r="C99" s="448"/>
      <c r="D99" s="446" t="s">
        <v>1032</v>
      </c>
      <c r="E99" s="447" t="s">
        <v>817</v>
      </c>
      <c r="F99" s="444">
        <v>1517</v>
      </c>
      <c r="G99" s="444">
        <v>1538</v>
      </c>
      <c r="H99" s="444">
        <v>1503</v>
      </c>
      <c r="I99" s="445">
        <v>1470</v>
      </c>
      <c r="J99" s="445" t="s">
        <v>887</v>
      </c>
      <c r="K99" s="516">
        <f>F99-H99</f>
        <v>14</v>
      </c>
      <c r="L99" s="471">
        <f t="shared" ref="L99" si="110">(H99*N99)*0.035%</f>
        <v>289.32750000000004</v>
      </c>
      <c r="M99" s="472">
        <f t="shared" ref="M99" si="111">(K99*N99)-L99</f>
        <v>7410.6724999999997</v>
      </c>
      <c r="N99" s="445">
        <v>550</v>
      </c>
      <c r="O99" s="473" t="s">
        <v>556</v>
      </c>
      <c r="P99" s="464">
        <v>44273</v>
      </c>
      <c r="Q99" s="363"/>
      <c r="R99" s="324" t="s">
        <v>559</v>
      </c>
      <c r="S99" s="37"/>
      <c r="Y99" s="37"/>
      <c r="Z99" s="37"/>
    </row>
    <row r="100" spans="1:34" s="369" customFormat="1" ht="13.9" customHeight="1">
      <c r="A100" s="556"/>
      <c r="B100" s="418"/>
      <c r="C100" s="419"/>
      <c r="D100" s="412"/>
      <c r="E100" s="413"/>
      <c r="F100" s="387"/>
      <c r="G100" s="387"/>
      <c r="H100" s="387"/>
      <c r="I100" s="352"/>
      <c r="J100" s="352"/>
      <c r="K100" s="557"/>
      <c r="L100" s="406"/>
      <c r="M100" s="508"/>
      <c r="N100" s="352"/>
      <c r="O100" s="380"/>
      <c r="P100" s="393"/>
      <c r="Q100" s="363"/>
      <c r="R100" s="324"/>
      <c r="S100" s="37"/>
      <c r="Y100" s="37"/>
      <c r="Z100" s="37"/>
    </row>
    <row r="101" spans="1:34" s="369" customFormat="1" ht="13.9" customHeight="1">
      <c r="A101" s="556"/>
      <c r="B101" s="418"/>
      <c r="C101" s="419"/>
      <c r="D101" s="412"/>
      <c r="E101" s="413"/>
      <c r="F101" s="387"/>
      <c r="G101" s="387"/>
      <c r="H101" s="387"/>
      <c r="I101" s="352"/>
      <c r="J101" s="352"/>
      <c r="K101" s="557"/>
      <c r="L101" s="406"/>
      <c r="M101" s="508"/>
      <c r="N101" s="352"/>
      <c r="O101" s="380"/>
      <c r="P101" s="393"/>
      <c r="Q101" s="363"/>
      <c r="R101" s="324"/>
      <c r="S101" s="37"/>
      <c r="Y101" s="37"/>
      <c r="Z101" s="37"/>
    </row>
    <row r="102" spans="1:34" s="369" customFormat="1" ht="13.9" customHeight="1">
      <c r="A102" s="552"/>
      <c r="B102" s="418"/>
      <c r="C102" s="419"/>
      <c r="D102" s="412"/>
      <c r="E102" s="413"/>
      <c r="F102" s="387"/>
      <c r="G102" s="387"/>
      <c r="H102" s="387"/>
      <c r="I102" s="352"/>
      <c r="J102" s="352"/>
      <c r="K102" s="553"/>
      <c r="L102" s="406"/>
      <c r="M102" s="508"/>
      <c r="N102" s="352"/>
      <c r="O102" s="380"/>
      <c r="P102" s="393"/>
      <c r="Q102" s="363"/>
      <c r="R102" s="324"/>
      <c r="S102" s="37"/>
      <c r="Y102" s="37"/>
      <c r="Z102" s="37"/>
    </row>
    <row r="103" spans="1:34" s="369" customFormat="1" ht="13.9" customHeight="1">
      <c r="A103" s="420"/>
      <c r="B103" s="418"/>
      <c r="C103" s="419"/>
      <c r="D103" s="412"/>
      <c r="E103" s="413"/>
      <c r="F103" s="387"/>
      <c r="G103" s="387"/>
      <c r="H103" s="387"/>
      <c r="I103" s="352"/>
      <c r="J103" s="352"/>
      <c r="K103" s="352"/>
      <c r="L103" s="352"/>
      <c r="M103" s="352"/>
      <c r="N103" s="352"/>
      <c r="O103" s="352"/>
      <c r="P103" s="352"/>
      <c r="Q103" s="363"/>
      <c r="R103" s="324"/>
      <c r="S103" s="37"/>
      <c r="Y103" s="37"/>
      <c r="Z103" s="37"/>
    </row>
    <row r="104" spans="1:34" s="369" customFormat="1" ht="13.9" customHeight="1">
      <c r="A104" s="430"/>
      <c r="B104" s="424"/>
      <c r="C104" s="431"/>
      <c r="D104" s="432"/>
      <c r="E104" s="353"/>
      <c r="F104" s="399"/>
      <c r="G104" s="399"/>
      <c r="H104" s="399"/>
      <c r="I104" s="395"/>
      <c r="J104" s="395"/>
      <c r="K104" s="395"/>
      <c r="L104" s="395"/>
      <c r="M104" s="395"/>
      <c r="N104" s="395"/>
      <c r="O104" s="395"/>
      <c r="P104" s="395"/>
      <c r="Q104" s="363"/>
      <c r="R104" s="324"/>
      <c r="S104" s="37"/>
      <c r="Y104" s="37"/>
      <c r="Z104" s="37"/>
    </row>
    <row r="105" spans="1:34" s="3" customFormat="1">
      <c r="A105" s="41"/>
      <c r="B105" s="42"/>
      <c r="C105" s="43"/>
      <c r="D105" s="44"/>
      <c r="E105" s="45"/>
      <c r="F105" s="46"/>
      <c r="G105" s="46"/>
      <c r="H105" s="46"/>
      <c r="I105" s="46"/>
      <c r="J105" s="14"/>
      <c r="K105" s="88"/>
      <c r="L105" s="88"/>
      <c r="M105" s="14"/>
      <c r="N105" s="13"/>
      <c r="O105" s="89"/>
      <c r="P105" s="2"/>
      <c r="Q105" s="1"/>
      <c r="R105" s="14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3" customFormat="1" ht="15">
      <c r="A106" s="47" t="s">
        <v>573</v>
      </c>
      <c r="B106" s="47"/>
      <c r="C106" s="47"/>
      <c r="D106" s="47"/>
      <c r="E106" s="48"/>
      <c r="F106" s="46"/>
      <c r="G106" s="46"/>
      <c r="H106" s="46"/>
      <c r="I106" s="46"/>
      <c r="J106" s="50"/>
      <c r="K106" s="9"/>
      <c r="L106" s="9"/>
      <c r="M106" s="9"/>
      <c r="N106" s="8"/>
      <c r="O106" s="50"/>
      <c r="P106" s="2"/>
      <c r="Q106" s="1"/>
      <c r="R106" s="14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3" customFormat="1" ht="38.25">
      <c r="A107" s="18" t="s">
        <v>16</v>
      </c>
      <c r="B107" s="18" t="s">
        <v>534</v>
      </c>
      <c r="C107" s="18"/>
      <c r="D107" s="19" t="s">
        <v>545</v>
      </c>
      <c r="E107" s="18" t="s">
        <v>546</v>
      </c>
      <c r="F107" s="18" t="s">
        <v>547</v>
      </c>
      <c r="G107" s="49" t="s">
        <v>566</v>
      </c>
      <c r="H107" s="18" t="s">
        <v>549</v>
      </c>
      <c r="I107" s="18" t="s">
        <v>550</v>
      </c>
      <c r="J107" s="17" t="s">
        <v>551</v>
      </c>
      <c r="K107" s="17" t="s">
        <v>574</v>
      </c>
      <c r="L107" s="60" t="s">
        <v>820</v>
      </c>
      <c r="M107" s="74" t="s">
        <v>568</v>
      </c>
      <c r="N107" s="18" t="s">
        <v>569</v>
      </c>
      <c r="O107" s="18" t="s">
        <v>554</v>
      </c>
      <c r="P107" s="19" t="s">
        <v>555</v>
      </c>
      <c r="Q107" s="1"/>
      <c r="R107" s="14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369" customFormat="1" ht="13.9" customHeight="1">
      <c r="A108" s="515">
        <v>1</v>
      </c>
      <c r="B108" s="470">
        <v>44256</v>
      </c>
      <c r="C108" s="448"/>
      <c r="D108" s="446" t="s">
        <v>862</v>
      </c>
      <c r="E108" s="447" t="s">
        <v>557</v>
      </c>
      <c r="F108" s="444">
        <v>350</v>
      </c>
      <c r="G108" s="444">
        <v>190</v>
      </c>
      <c r="H108" s="444">
        <v>470</v>
      </c>
      <c r="I108" s="445">
        <v>700</v>
      </c>
      <c r="J108" s="445" t="s">
        <v>863</v>
      </c>
      <c r="K108" s="516">
        <f t="shared" ref="K108" si="112">H108-F108</f>
        <v>120</v>
      </c>
      <c r="L108" s="445">
        <v>100</v>
      </c>
      <c r="M108" s="472">
        <f t="shared" ref="M108" si="113">(K108*N108)-L108</f>
        <v>2900</v>
      </c>
      <c r="N108" s="445">
        <v>25</v>
      </c>
      <c r="O108" s="473" t="s">
        <v>556</v>
      </c>
      <c r="P108" s="464">
        <v>44256</v>
      </c>
      <c r="Q108" s="363"/>
      <c r="R108" s="324" t="s">
        <v>559</v>
      </c>
      <c r="S108" s="37"/>
      <c r="Y108" s="37"/>
      <c r="Z108" s="37"/>
    </row>
    <row r="109" spans="1:34" s="369" customFormat="1" ht="13.9" customHeight="1">
      <c r="A109" s="515">
        <v>2</v>
      </c>
      <c r="B109" s="470">
        <v>44256</v>
      </c>
      <c r="C109" s="448"/>
      <c r="D109" s="446" t="s">
        <v>862</v>
      </c>
      <c r="E109" s="447" t="s">
        <v>557</v>
      </c>
      <c r="F109" s="444">
        <v>340</v>
      </c>
      <c r="G109" s="444">
        <v>190</v>
      </c>
      <c r="H109" s="444">
        <v>430</v>
      </c>
      <c r="I109" s="445">
        <v>700</v>
      </c>
      <c r="J109" s="445" t="s">
        <v>864</v>
      </c>
      <c r="K109" s="516">
        <f t="shared" ref="K109" si="114">H109-F109</f>
        <v>90</v>
      </c>
      <c r="L109" s="445">
        <v>100</v>
      </c>
      <c r="M109" s="472">
        <f t="shared" ref="M109" si="115">(K109*N109)-L109</f>
        <v>2150</v>
      </c>
      <c r="N109" s="445">
        <v>25</v>
      </c>
      <c r="O109" s="473" t="s">
        <v>556</v>
      </c>
      <c r="P109" s="464">
        <v>44256</v>
      </c>
      <c r="Q109" s="363"/>
      <c r="R109" s="324" t="s">
        <v>559</v>
      </c>
      <c r="S109" s="37"/>
      <c r="Y109" s="37"/>
      <c r="Z109" s="37"/>
    </row>
    <row r="110" spans="1:34" s="369" customFormat="1" ht="13.9" customHeight="1">
      <c r="A110" s="515">
        <v>3</v>
      </c>
      <c r="B110" s="470">
        <v>44257</v>
      </c>
      <c r="C110" s="448"/>
      <c r="D110" s="446" t="s">
        <v>875</v>
      </c>
      <c r="E110" s="447" t="s">
        <v>557</v>
      </c>
      <c r="F110" s="444">
        <v>320</v>
      </c>
      <c r="G110" s="444">
        <v>170</v>
      </c>
      <c r="H110" s="444">
        <v>405</v>
      </c>
      <c r="I110" s="445">
        <v>700</v>
      </c>
      <c r="J110" s="445" t="s">
        <v>891</v>
      </c>
      <c r="K110" s="516">
        <f t="shared" ref="K110" si="116">H110-F110</f>
        <v>85</v>
      </c>
      <c r="L110" s="445">
        <v>100</v>
      </c>
      <c r="M110" s="472">
        <f t="shared" ref="M110" si="117">(K110*N110)-L110</f>
        <v>2025</v>
      </c>
      <c r="N110" s="445">
        <v>25</v>
      </c>
      <c r="O110" s="473" t="s">
        <v>556</v>
      </c>
      <c r="P110" s="464">
        <v>44257</v>
      </c>
      <c r="Q110" s="363"/>
      <c r="R110" s="324" t="s">
        <v>792</v>
      </c>
      <c r="S110" s="37"/>
      <c r="Y110" s="37"/>
      <c r="Z110" s="37"/>
    </row>
    <row r="111" spans="1:34" s="369" customFormat="1" ht="13.9" customHeight="1">
      <c r="A111" s="515">
        <v>4</v>
      </c>
      <c r="B111" s="470">
        <v>44257</v>
      </c>
      <c r="C111" s="448"/>
      <c r="D111" s="446" t="s">
        <v>879</v>
      </c>
      <c r="E111" s="447" t="s">
        <v>557</v>
      </c>
      <c r="F111" s="444">
        <v>73.5</v>
      </c>
      <c r="G111" s="444">
        <v>25</v>
      </c>
      <c r="H111" s="444">
        <v>96</v>
      </c>
      <c r="I111" s="445">
        <v>150</v>
      </c>
      <c r="J111" s="445" t="s">
        <v>880</v>
      </c>
      <c r="K111" s="516">
        <f t="shared" ref="K111" si="118">H111-F111</f>
        <v>22.5</v>
      </c>
      <c r="L111" s="445">
        <v>100</v>
      </c>
      <c r="M111" s="472">
        <f t="shared" ref="M111" si="119">(K111*N111)-L111</f>
        <v>1587.5</v>
      </c>
      <c r="N111" s="445">
        <v>75</v>
      </c>
      <c r="O111" s="473" t="s">
        <v>556</v>
      </c>
      <c r="P111" s="464">
        <v>44257</v>
      </c>
      <c r="Q111" s="363"/>
      <c r="R111" s="324" t="s">
        <v>792</v>
      </c>
      <c r="S111" s="37"/>
      <c r="Y111" s="37"/>
      <c r="Z111" s="37"/>
    </row>
    <row r="112" spans="1:34" s="369" customFormat="1" ht="13.9" customHeight="1">
      <c r="A112" s="525">
        <v>5</v>
      </c>
      <c r="B112" s="479">
        <v>44257</v>
      </c>
      <c r="C112" s="491"/>
      <c r="D112" s="461" t="s">
        <v>879</v>
      </c>
      <c r="E112" s="492" t="s">
        <v>557</v>
      </c>
      <c r="F112" s="462">
        <v>73.5</v>
      </c>
      <c r="G112" s="462">
        <v>25</v>
      </c>
      <c r="H112" s="462">
        <v>25</v>
      </c>
      <c r="I112" s="463">
        <v>150</v>
      </c>
      <c r="J112" s="463" t="s">
        <v>882</v>
      </c>
      <c r="K112" s="526">
        <f t="shared" ref="K112:K113" si="120">H112-F112</f>
        <v>-48.5</v>
      </c>
      <c r="L112" s="463">
        <v>100</v>
      </c>
      <c r="M112" s="511">
        <f t="shared" ref="M112:M113" si="121">(K112*N112)-L112</f>
        <v>-3737.5</v>
      </c>
      <c r="N112" s="463">
        <v>75</v>
      </c>
      <c r="O112" s="512" t="s">
        <v>620</v>
      </c>
      <c r="P112" s="484">
        <v>44258</v>
      </c>
      <c r="Q112" s="363"/>
      <c r="R112" s="324" t="s">
        <v>792</v>
      </c>
      <c r="S112" s="37"/>
      <c r="Y112" s="37"/>
      <c r="Z112" s="37"/>
    </row>
    <row r="113" spans="1:26" s="369" customFormat="1" ht="13.9" customHeight="1">
      <c r="A113" s="515">
        <v>6</v>
      </c>
      <c r="B113" s="470">
        <v>44258</v>
      </c>
      <c r="C113" s="448"/>
      <c r="D113" s="446" t="s">
        <v>896</v>
      </c>
      <c r="E113" s="447" t="s">
        <v>557</v>
      </c>
      <c r="F113" s="444">
        <v>295</v>
      </c>
      <c r="G113" s="444">
        <v>145</v>
      </c>
      <c r="H113" s="444">
        <v>375</v>
      </c>
      <c r="I113" s="445">
        <v>600</v>
      </c>
      <c r="J113" s="445" t="s">
        <v>901</v>
      </c>
      <c r="K113" s="516">
        <f t="shared" si="120"/>
        <v>80</v>
      </c>
      <c r="L113" s="445">
        <v>100</v>
      </c>
      <c r="M113" s="472">
        <f t="shared" si="121"/>
        <v>1900</v>
      </c>
      <c r="N113" s="445">
        <v>25</v>
      </c>
      <c r="O113" s="473" t="s">
        <v>556</v>
      </c>
      <c r="P113" s="443">
        <v>44259</v>
      </c>
      <c r="Q113" s="363"/>
      <c r="R113" s="324" t="s">
        <v>559</v>
      </c>
      <c r="S113" s="37"/>
      <c r="Y113" s="37"/>
      <c r="Z113" s="37"/>
    </row>
    <row r="114" spans="1:26" s="369" customFormat="1" ht="13.9" customHeight="1">
      <c r="A114" s="515">
        <v>7</v>
      </c>
      <c r="B114" s="470">
        <v>44259</v>
      </c>
      <c r="C114" s="448"/>
      <c r="D114" s="446" t="s">
        <v>899</v>
      </c>
      <c r="E114" s="447" t="s">
        <v>557</v>
      </c>
      <c r="F114" s="444">
        <v>30</v>
      </c>
      <c r="G114" s="444"/>
      <c r="H114" s="444">
        <v>43</v>
      </c>
      <c r="I114" s="445">
        <v>80</v>
      </c>
      <c r="J114" s="445" t="s">
        <v>900</v>
      </c>
      <c r="K114" s="516">
        <f t="shared" ref="K114:K116" si="122">H114-F114</f>
        <v>13</v>
      </c>
      <c r="L114" s="445">
        <v>100</v>
      </c>
      <c r="M114" s="472">
        <f t="shared" ref="M114:M116" si="123">(K114*N114)-L114</f>
        <v>875</v>
      </c>
      <c r="N114" s="445">
        <v>75</v>
      </c>
      <c r="O114" s="473" t="s">
        <v>556</v>
      </c>
      <c r="P114" s="464">
        <v>44259</v>
      </c>
      <c r="Q114" s="363"/>
      <c r="R114" s="324" t="s">
        <v>792</v>
      </c>
      <c r="S114" s="37"/>
      <c r="Y114" s="37"/>
      <c r="Z114" s="37"/>
    </row>
    <row r="115" spans="1:26" s="369" customFormat="1" ht="13.9" customHeight="1">
      <c r="A115" s="515">
        <v>8</v>
      </c>
      <c r="B115" s="470">
        <v>44259</v>
      </c>
      <c r="C115" s="448"/>
      <c r="D115" s="446" t="s">
        <v>897</v>
      </c>
      <c r="E115" s="447" t="s">
        <v>557</v>
      </c>
      <c r="F115" s="444">
        <v>305</v>
      </c>
      <c r="G115" s="444">
        <v>145</v>
      </c>
      <c r="H115" s="444">
        <v>365</v>
      </c>
      <c r="I115" s="445">
        <v>600</v>
      </c>
      <c r="J115" s="445" t="s">
        <v>787</v>
      </c>
      <c r="K115" s="516">
        <f t="shared" si="122"/>
        <v>60</v>
      </c>
      <c r="L115" s="445">
        <v>100</v>
      </c>
      <c r="M115" s="472">
        <f t="shared" si="123"/>
        <v>1400</v>
      </c>
      <c r="N115" s="445">
        <v>25</v>
      </c>
      <c r="O115" s="473" t="s">
        <v>556</v>
      </c>
      <c r="P115" s="464">
        <v>44259</v>
      </c>
      <c r="Q115" s="363"/>
      <c r="R115" s="324" t="s">
        <v>559</v>
      </c>
      <c r="S115" s="37"/>
      <c r="Y115" s="37"/>
      <c r="Z115" s="37"/>
    </row>
    <row r="116" spans="1:26" s="369" customFormat="1" ht="13.9" customHeight="1">
      <c r="A116" s="530">
        <v>9</v>
      </c>
      <c r="B116" s="479">
        <v>44260</v>
      </c>
      <c r="C116" s="491"/>
      <c r="D116" s="461" t="s">
        <v>905</v>
      </c>
      <c r="E116" s="492" t="s">
        <v>557</v>
      </c>
      <c r="F116" s="462">
        <v>75</v>
      </c>
      <c r="G116" s="462">
        <v>30</v>
      </c>
      <c r="H116" s="462">
        <v>30</v>
      </c>
      <c r="I116" s="463">
        <v>150</v>
      </c>
      <c r="J116" s="463" t="s">
        <v>925</v>
      </c>
      <c r="K116" s="531">
        <f t="shared" si="122"/>
        <v>-45</v>
      </c>
      <c r="L116" s="463">
        <v>100</v>
      </c>
      <c r="M116" s="511">
        <f t="shared" si="123"/>
        <v>-3475</v>
      </c>
      <c r="N116" s="463">
        <v>75</v>
      </c>
      <c r="O116" s="512" t="s">
        <v>620</v>
      </c>
      <c r="P116" s="484">
        <v>44263</v>
      </c>
      <c r="Q116" s="363"/>
      <c r="R116" s="324" t="s">
        <v>559</v>
      </c>
      <c r="S116" s="37"/>
      <c r="Y116" s="37"/>
      <c r="Z116" s="37"/>
    </row>
    <row r="117" spans="1:26" s="369" customFormat="1" ht="13.9" customHeight="1">
      <c r="A117" s="574">
        <v>10</v>
      </c>
      <c r="B117" s="576">
        <v>44260</v>
      </c>
      <c r="C117" s="419"/>
      <c r="D117" s="412" t="s">
        <v>913</v>
      </c>
      <c r="E117" s="413" t="s">
        <v>557</v>
      </c>
      <c r="F117" s="387" t="s">
        <v>914</v>
      </c>
      <c r="G117" s="387"/>
      <c r="H117" s="387"/>
      <c r="I117" s="352"/>
      <c r="J117" s="578" t="s">
        <v>558</v>
      </c>
      <c r="K117" s="406"/>
      <c r="L117" s="406"/>
      <c r="M117" s="508"/>
      <c r="N117" s="352"/>
      <c r="O117" s="380"/>
      <c r="P117" s="393"/>
      <c r="Q117" s="363"/>
      <c r="R117" s="324" t="s">
        <v>559</v>
      </c>
      <c r="S117" s="37"/>
      <c r="Y117" s="37"/>
      <c r="Z117" s="37"/>
    </row>
    <row r="118" spans="1:26" s="369" customFormat="1" ht="13.9" customHeight="1">
      <c r="A118" s="575"/>
      <c r="B118" s="577"/>
      <c r="C118" s="419"/>
      <c r="D118" s="412" t="s">
        <v>915</v>
      </c>
      <c r="E118" s="413" t="s">
        <v>817</v>
      </c>
      <c r="F118" s="387" t="s">
        <v>916</v>
      </c>
      <c r="G118" s="387"/>
      <c r="H118" s="387"/>
      <c r="I118" s="352"/>
      <c r="J118" s="579"/>
      <c r="K118" s="404"/>
      <c r="L118" s="406"/>
      <c r="M118" s="352"/>
      <c r="N118" s="352"/>
      <c r="O118" s="352"/>
      <c r="P118" s="352"/>
      <c r="Q118" s="363"/>
      <c r="R118" s="324" t="s">
        <v>559</v>
      </c>
      <c r="S118" s="37"/>
      <c r="Y118" s="37"/>
      <c r="Z118" s="37"/>
    </row>
    <row r="119" spans="1:26" s="369" customFormat="1" ht="13.9" customHeight="1">
      <c r="A119" s="515">
        <v>11</v>
      </c>
      <c r="B119" s="470">
        <v>44263</v>
      </c>
      <c r="C119" s="448"/>
      <c r="D119" s="446" t="s">
        <v>923</v>
      </c>
      <c r="E119" s="447" t="s">
        <v>557</v>
      </c>
      <c r="F119" s="444">
        <v>81</v>
      </c>
      <c r="G119" s="444">
        <v>40</v>
      </c>
      <c r="H119" s="444">
        <v>97</v>
      </c>
      <c r="I119" s="445">
        <v>160</v>
      </c>
      <c r="J119" s="445" t="s">
        <v>924</v>
      </c>
      <c r="K119" s="516">
        <f t="shared" ref="K119" si="124">H119-F119</f>
        <v>16</v>
      </c>
      <c r="L119" s="445">
        <v>100</v>
      </c>
      <c r="M119" s="472">
        <f t="shared" ref="M119" si="125">(K119*N119)-L119</f>
        <v>1100</v>
      </c>
      <c r="N119" s="445">
        <v>75</v>
      </c>
      <c r="O119" s="473" t="s">
        <v>556</v>
      </c>
      <c r="P119" s="464">
        <v>44263</v>
      </c>
      <c r="Q119" s="363"/>
      <c r="R119" s="324" t="s">
        <v>792</v>
      </c>
      <c r="S119" s="37"/>
      <c r="Y119" s="37"/>
      <c r="Z119" s="37"/>
    </row>
    <row r="120" spans="1:26" s="369" customFormat="1" ht="13.9" customHeight="1">
      <c r="A120" s="515">
        <v>12</v>
      </c>
      <c r="B120" s="470">
        <v>44264</v>
      </c>
      <c r="C120" s="448"/>
      <c r="D120" s="446" t="s">
        <v>926</v>
      </c>
      <c r="E120" s="447" t="s">
        <v>557</v>
      </c>
      <c r="F120" s="444">
        <v>61</v>
      </c>
      <c r="G120" s="444">
        <v>20</v>
      </c>
      <c r="H120" s="444">
        <v>73</v>
      </c>
      <c r="I120" s="445">
        <v>140</v>
      </c>
      <c r="J120" s="445" t="s">
        <v>902</v>
      </c>
      <c r="K120" s="516">
        <f t="shared" ref="K120" si="126">H120-F120</f>
        <v>12</v>
      </c>
      <c r="L120" s="445">
        <v>100</v>
      </c>
      <c r="M120" s="472">
        <f t="shared" ref="M120" si="127">(K120*N120)-L120</f>
        <v>800</v>
      </c>
      <c r="N120" s="445">
        <v>75</v>
      </c>
      <c r="O120" s="473" t="s">
        <v>556</v>
      </c>
      <c r="P120" s="464">
        <v>44264</v>
      </c>
      <c r="Q120" s="363"/>
      <c r="R120" s="324" t="s">
        <v>792</v>
      </c>
      <c r="S120" s="37"/>
      <c r="Y120" s="37"/>
      <c r="Z120" s="37"/>
    </row>
    <row r="121" spans="1:26" s="369" customFormat="1" ht="13.9" customHeight="1">
      <c r="A121" s="515">
        <v>13</v>
      </c>
      <c r="B121" s="470">
        <v>44264</v>
      </c>
      <c r="C121" s="448"/>
      <c r="D121" s="446" t="s">
        <v>897</v>
      </c>
      <c r="E121" s="447" t="s">
        <v>557</v>
      </c>
      <c r="F121" s="444">
        <v>200</v>
      </c>
      <c r="G121" s="444">
        <v>70</v>
      </c>
      <c r="H121" s="444">
        <v>260</v>
      </c>
      <c r="I121" s="445">
        <v>500</v>
      </c>
      <c r="J121" s="445" t="s">
        <v>787</v>
      </c>
      <c r="K121" s="516">
        <f t="shared" ref="K121:K122" si="128">H121-F121</f>
        <v>60</v>
      </c>
      <c r="L121" s="445">
        <v>100</v>
      </c>
      <c r="M121" s="472">
        <f t="shared" ref="M121:M122" si="129">(K121*N121)-L121</f>
        <v>1400</v>
      </c>
      <c r="N121" s="445">
        <v>25</v>
      </c>
      <c r="O121" s="473" t="s">
        <v>556</v>
      </c>
      <c r="P121" s="464">
        <v>44264</v>
      </c>
      <c r="Q121" s="363"/>
      <c r="R121" s="324" t="s">
        <v>559</v>
      </c>
      <c r="S121" s="37"/>
      <c r="Y121" s="37"/>
      <c r="Z121" s="37"/>
    </row>
    <row r="122" spans="1:26" s="369" customFormat="1" ht="13.9" customHeight="1">
      <c r="A122" s="515">
        <v>14</v>
      </c>
      <c r="B122" s="470">
        <v>44264</v>
      </c>
      <c r="C122" s="448"/>
      <c r="D122" s="446" t="s">
        <v>897</v>
      </c>
      <c r="E122" s="447" t="s">
        <v>557</v>
      </c>
      <c r="F122" s="444">
        <v>175</v>
      </c>
      <c r="G122" s="444">
        <v>70</v>
      </c>
      <c r="H122" s="444">
        <v>225</v>
      </c>
      <c r="I122" s="445">
        <v>500</v>
      </c>
      <c r="J122" s="445" t="s">
        <v>928</v>
      </c>
      <c r="K122" s="516">
        <f t="shared" si="128"/>
        <v>50</v>
      </c>
      <c r="L122" s="445">
        <v>100</v>
      </c>
      <c r="M122" s="472">
        <f t="shared" si="129"/>
        <v>1150</v>
      </c>
      <c r="N122" s="445">
        <v>25</v>
      </c>
      <c r="O122" s="473" t="s">
        <v>556</v>
      </c>
      <c r="P122" s="464">
        <v>44264</v>
      </c>
      <c r="Q122" s="363"/>
      <c r="R122" s="324" t="s">
        <v>559</v>
      </c>
      <c r="S122" s="37"/>
      <c r="Y122" s="37"/>
      <c r="Z122" s="37"/>
    </row>
    <row r="123" spans="1:26" s="369" customFormat="1" ht="13.9" customHeight="1">
      <c r="A123" s="515">
        <v>15</v>
      </c>
      <c r="B123" s="470">
        <v>44264</v>
      </c>
      <c r="C123" s="448"/>
      <c r="D123" s="446" t="s">
        <v>926</v>
      </c>
      <c r="E123" s="447" t="s">
        <v>557</v>
      </c>
      <c r="F123" s="444">
        <v>61</v>
      </c>
      <c r="G123" s="444">
        <v>20</v>
      </c>
      <c r="H123" s="444">
        <v>74</v>
      </c>
      <c r="I123" s="445">
        <v>140</v>
      </c>
      <c r="J123" s="445" t="s">
        <v>900</v>
      </c>
      <c r="K123" s="516">
        <f t="shared" ref="K123:K124" si="130">H123-F123</f>
        <v>13</v>
      </c>
      <c r="L123" s="445">
        <v>100</v>
      </c>
      <c r="M123" s="472">
        <f t="shared" ref="M123:M124" si="131">(K123*N123)-L123</f>
        <v>875</v>
      </c>
      <c r="N123" s="445">
        <v>75</v>
      </c>
      <c r="O123" s="473" t="s">
        <v>556</v>
      </c>
      <c r="P123" s="464">
        <v>44264</v>
      </c>
      <c r="Q123" s="363"/>
      <c r="R123" s="324" t="s">
        <v>792</v>
      </c>
      <c r="S123" s="37"/>
      <c r="Y123" s="37"/>
      <c r="Z123" s="37"/>
    </row>
    <row r="124" spans="1:26" s="369" customFormat="1" ht="13.9" customHeight="1">
      <c r="A124" s="515">
        <v>16</v>
      </c>
      <c r="B124" s="470">
        <v>44264</v>
      </c>
      <c r="C124" s="448"/>
      <c r="D124" s="446" t="s">
        <v>927</v>
      </c>
      <c r="E124" s="447" t="s">
        <v>557</v>
      </c>
      <c r="F124" s="444">
        <v>210</v>
      </c>
      <c r="G124" s="444">
        <v>70</v>
      </c>
      <c r="H124" s="444">
        <v>275</v>
      </c>
      <c r="I124" s="445">
        <v>500</v>
      </c>
      <c r="J124" s="445" t="s">
        <v>929</v>
      </c>
      <c r="K124" s="516">
        <f t="shared" si="130"/>
        <v>65</v>
      </c>
      <c r="L124" s="445">
        <v>100</v>
      </c>
      <c r="M124" s="472">
        <f t="shared" si="131"/>
        <v>1525</v>
      </c>
      <c r="N124" s="445">
        <v>25</v>
      </c>
      <c r="O124" s="473" t="s">
        <v>556</v>
      </c>
      <c r="P124" s="464">
        <v>44264</v>
      </c>
      <c r="Q124" s="363"/>
      <c r="R124" s="324" t="s">
        <v>559</v>
      </c>
      <c r="S124" s="37"/>
      <c r="Y124" s="37"/>
      <c r="Z124" s="37"/>
    </row>
    <row r="125" spans="1:26" s="369" customFormat="1" ht="13.9" customHeight="1">
      <c r="A125" s="515">
        <v>17</v>
      </c>
      <c r="B125" s="470">
        <v>44265</v>
      </c>
      <c r="C125" s="448"/>
      <c r="D125" s="446" t="s">
        <v>936</v>
      </c>
      <c r="E125" s="447" t="s">
        <v>557</v>
      </c>
      <c r="F125" s="444">
        <v>50</v>
      </c>
      <c r="G125" s="444"/>
      <c r="H125" s="444">
        <v>65</v>
      </c>
      <c r="I125" s="445">
        <v>100</v>
      </c>
      <c r="J125" s="445" t="s">
        <v>938</v>
      </c>
      <c r="K125" s="516">
        <f t="shared" ref="K125:K128" si="132">H125-F125</f>
        <v>15</v>
      </c>
      <c r="L125" s="445">
        <v>100</v>
      </c>
      <c r="M125" s="472">
        <f t="shared" ref="M125:M128" si="133">(K125*N125)-L125</f>
        <v>1025</v>
      </c>
      <c r="N125" s="445">
        <v>75</v>
      </c>
      <c r="O125" s="473" t="s">
        <v>556</v>
      </c>
      <c r="P125" s="464">
        <v>44265</v>
      </c>
      <c r="Q125" s="363"/>
      <c r="R125" s="324" t="s">
        <v>792</v>
      </c>
      <c r="S125" s="37"/>
      <c r="Y125" s="37"/>
      <c r="Z125" s="37"/>
    </row>
    <row r="126" spans="1:26" s="369" customFormat="1" ht="13.9" customHeight="1">
      <c r="A126" s="515">
        <v>18</v>
      </c>
      <c r="B126" s="470">
        <v>44265</v>
      </c>
      <c r="C126" s="448"/>
      <c r="D126" s="446" t="s">
        <v>937</v>
      </c>
      <c r="E126" s="447" t="s">
        <v>557</v>
      </c>
      <c r="F126" s="444">
        <v>350</v>
      </c>
      <c r="G126" s="444">
        <v>170</v>
      </c>
      <c r="H126" s="444">
        <v>405</v>
      </c>
      <c r="I126" s="445">
        <v>600</v>
      </c>
      <c r="J126" s="445" t="s">
        <v>680</v>
      </c>
      <c r="K126" s="516">
        <f t="shared" si="132"/>
        <v>55</v>
      </c>
      <c r="L126" s="445">
        <v>100</v>
      </c>
      <c r="M126" s="472">
        <f t="shared" si="133"/>
        <v>1275</v>
      </c>
      <c r="N126" s="445">
        <v>25</v>
      </c>
      <c r="O126" s="473" t="s">
        <v>556</v>
      </c>
      <c r="P126" s="464">
        <v>44265</v>
      </c>
      <c r="Q126" s="363"/>
      <c r="R126" s="324" t="s">
        <v>559</v>
      </c>
      <c r="S126" s="37"/>
      <c r="Y126" s="37"/>
      <c r="Z126" s="37"/>
    </row>
    <row r="127" spans="1:26" s="369" customFormat="1" ht="13.9" customHeight="1">
      <c r="A127" s="534">
        <v>19</v>
      </c>
      <c r="B127" s="479">
        <v>44265</v>
      </c>
      <c r="C127" s="419"/>
      <c r="D127" s="461" t="s">
        <v>939</v>
      </c>
      <c r="E127" s="492" t="s">
        <v>557</v>
      </c>
      <c r="F127" s="462">
        <v>21.5</v>
      </c>
      <c r="G127" s="462"/>
      <c r="H127" s="462">
        <v>0</v>
      </c>
      <c r="I127" s="463">
        <v>50</v>
      </c>
      <c r="J127" s="463" t="s">
        <v>940</v>
      </c>
      <c r="K127" s="535">
        <f t="shared" si="132"/>
        <v>-21.5</v>
      </c>
      <c r="L127" s="463">
        <v>100</v>
      </c>
      <c r="M127" s="511">
        <f t="shared" si="133"/>
        <v>-1712.5</v>
      </c>
      <c r="N127" s="463">
        <v>75</v>
      </c>
      <c r="O127" s="512" t="s">
        <v>620</v>
      </c>
      <c r="P127" s="527">
        <v>44265</v>
      </c>
      <c r="Q127" s="363"/>
      <c r="R127" s="324" t="s">
        <v>792</v>
      </c>
      <c r="S127" s="37"/>
      <c r="Y127" s="37"/>
      <c r="Z127" s="37"/>
    </row>
    <row r="128" spans="1:26" s="369" customFormat="1" ht="13.9" customHeight="1">
      <c r="A128" s="515">
        <v>20</v>
      </c>
      <c r="B128" s="470">
        <v>44265</v>
      </c>
      <c r="C128" s="448"/>
      <c r="D128" s="446" t="s">
        <v>942</v>
      </c>
      <c r="E128" s="447" t="s">
        <v>557</v>
      </c>
      <c r="F128" s="444">
        <v>4.2</v>
      </c>
      <c r="G128" s="444">
        <v>2.5</v>
      </c>
      <c r="H128" s="444">
        <v>5</v>
      </c>
      <c r="I128" s="445">
        <v>7</v>
      </c>
      <c r="J128" s="445" t="s">
        <v>953</v>
      </c>
      <c r="K128" s="516">
        <f t="shared" si="132"/>
        <v>0.79999999999999982</v>
      </c>
      <c r="L128" s="445">
        <v>100</v>
      </c>
      <c r="M128" s="472">
        <f t="shared" si="133"/>
        <v>2299.9999999999995</v>
      </c>
      <c r="N128" s="445">
        <v>3000</v>
      </c>
      <c r="O128" s="473" t="s">
        <v>556</v>
      </c>
      <c r="P128" s="443">
        <v>44267</v>
      </c>
      <c r="Q128" s="363"/>
      <c r="R128" s="324" t="s">
        <v>559</v>
      </c>
      <c r="S128" s="37"/>
      <c r="Y128" s="37"/>
      <c r="Z128" s="37"/>
    </row>
    <row r="129" spans="1:26" s="369" customFormat="1" ht="13.9" customHeight="1">
      <c r="A129" s="515">
        <v>21</v>
      </c>
      <c r="B129" s="470">
        <v>44267</v>
      </c>
      <c r="C129" s="448"/>
      <c r="D129" s="446" t="s">
        <v>949</v>
      </c>
      <c r="E129" s="447" t="s">
        <v>557</v>
      </c>
      <c r="F129" s="444">
        <v>335</v>
      </c>
      <c r="G129" s="444">
        <v>160</v>
      </c>
      <c r="H129" s="444">
        <v>390</v>
      </c>
      <c r="I129" s="445" t="s">
        <v>950</v>
      </c>
      <c r="J129" s="445" t="s">
        <v>680</v>
      </c>
      <c r="K129" s="516">
        <f t="shared" ref="K129:K132" si="134">H129-F129</f>
        <v>55</v>
      </c>
      <c r="L129" s="445">
        <v>100</v>
      </c>
      <c r="M129" s="472">
        <f t="shared" ref="M129:M132" si="135">(K129*N129)-L129</f>
        <v>1275</v>
      </c>
      <c r="N129" s="445">
        <v>25</v>
      </c>
      <c r="O129" s="473" t="s">
        <v>556</v>
      </c>
      <c r="P129" s="464">
        <v>44267</v>
      </c>
      <c r="Q129" s="363"/>
      <c r="R129" s="324" t="s">
        <v>559</v>
      </c>
      <c r="S129" s="37"/>
      <c r="Y129" s="37"/>
      <c r="Z129" s="37"/>
    </row>
    <row r="130" spans="1:26" s="369" customFormat="1" ht="13.9" customHeight="1">
      <c r="A130" s="515">
        <v>22</v>
      </c>
      <c r="B130" s="470">
        <v>44267</v>
      </c>
      <c r="C130" s="448"/>
      <c r="D130" s="446" t="s">
        <v>951</v>
      </c>
      <c r="E130" s="447" t="s">
        <v>557</v>
      </c>
      <c r="F130" s="444">
        <v>52</v>
      </c>
      <c r="G130" s="444">
        <v>18</v>
      </c>
      <c r="H130" s="444">
        <v>65</v>
      </c>
      <c r="I130" s="445" t="s">
        <v>952</v>
      </c>
      <c r="J130" s="445" t="s">
        <v>900</v>
      </c>
      <c r="K130" s="516">
        <f t="shared" si="134"/>
        <v>13</v>
      </c>
      <c r="L130" s="445">
        <v>100</v>
      </c>
      <c r="M130" s="472">
        <f t="shared" si="135"/>
        <v>875</v>
      </c>
      <c r="N130" s="445">
        <v>75</v>
      </c>
      <c r="O130" s="473" t="s">
        <v>556</v>
      </c>
      <c r="P130" s="464">
        <v>44267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39">
        <v>23</v>
      </c>
      <c r="B131" s="479">
        <v>44270</v>
      </c>
      <c r="C131" s="491"/>
      <c r="D131" s="461" t="s">
        <v>967</v>
      </c>
      <c r="E131" s="492" t="s">
        <v>557</v>
      </c>
      <c r="F131" s="462">
        <v>9.6</v>
      </c>
      <c r="G131" s="462">
        <v>6.5</v>
      </c>
      <c r="H131" s="462">
        <v>6.5</v>
      </c>
      <c r="I131" s="463" t="s">
        <v>968</v>
      </c>
      <c r="J131" s="463" t="s">
        <v>1020</v>
      </c>
      <c r="K131" s="540">
        <f t="shared" si="134"/>
        <v>-3.0999999999999996</v>
      </c>
      <c r="L131" s="463">
        <v>100</v>
      </c>
      <c r="M131" s="511">
        <f t="shared" si="135"/>
        <v>-4439.9999999999991</v>
      </c>
      <c r="N131" s="463">
        <v>1400</v>
      </c>
      <c r="O131" s="512" t="s">
        <v>620</v>
      </c>
      <c r="P131" s="484">
        <v>44271</v>
      </c>
      <c r="Q131" s="363"/>
      <c r="R131" s="324" t="s">
        <v>792</v>
      </c>
      <c r="S131" s="37"/>
      <c r="Y131" s="37"/>
      <c r="Z131" s="37"/>
    </row>
    <row r="132" spans="1:26" s="369" customFormat="1" ht="13.9" customHeight="1">
      <c r="A132" s="541">
        <v>24</v>
      </c>
      <c r="B132" s="542">
        <v>44270</v>
      </c>
      <c r="C132" s="543"/>
      <c r="D132" s="544" t="s">
        <v>969</v>
      </c>
      <c r="E132" s="545" t="s">
        <v>557</v>
      </c>
      <c r="F132" s="546">
        <v>17</v>
      </c>
      <c r="G132" s="546">
        <v>12</v>
      </c>
      <c r="H132" s="546">
        <v>17.5</v>
      </c>
      <c r="I132" s="547" t="s">
        <v>970</v>
      </c>
      <c r="J132" s="547" t="s">
        <v>985</v>
      </c>
      <c r="K132" s="548">
        <f t="shared" si="134"/>
        <v>0.5</v>
      </c>
      <c r="L132" s="547">
        <v>100</v>
      </c>
      <c r="M132" s="549">
        <f t="shared" si="135"/>
        <v>400</v>
      </c>
      <c r="N132" s="547">
        <v>1000</v>
      </c>
      <c r="O132" s="550" t="s">
        <v>665</v>
      </c>
      <c r="P132" s="551">
        <v>44271</v>
      </c>
      <c r="Q132" s="363"/>
      <c r="R132" s="324" t="s">
        <v>792</v>
      </c>
      <c r="S132" s="37"/>
      <c r="Y132" s="37"/>
      <c r="Z132" s="37"/>
    </row>
    <row r="133" spans="1:26" s="369" customFormat="1" ht="13.9" customHeight="1">
      <c r="A133" s="539">
        <v>25</v>
      </c>
      <c r="B133" s="479">
        <v>44270</v>
      </c>
      <c r="C133" s="491"/>
      <c r="D133" s="461" t="s">
        <v>971</v>
      </c>
      <c r="E133" s="492" t="s">
        <v>557</v>
      </c>
      <c r="F133" s="462">
        <v>93.5</v>
      </c>
      <c r="G133" s="462">
        <v>55</v>
      </c>
      <c r="H133" s="462">
        <v>55</v>
      </c>
      <c r="I133" s="463">
        <v>150</v>
      </c>
      <c r="J133" s="463" t="s">
        <v>980</v>
      </c>
      <c r="K133" s="540">
        <f t="shared" ref="K133:K135" si="136">H133-F133</f>
        <v>-38.5</v>
      </c>
      <c r="L133" s="463">
        <v>100</v>
      </c>
      <c r="M133" s="511">
        <f t="shared" ref="M133:M135" si="137">(K133*N133)-L133</f>
        <v>-2987.5</v>
      </c>
      <c r="N133" s="463">
        <v>75</v>
      </c>
      <c r="O133" s="512" t="s">
        <v>620</v>
      </c>
      <c r="P133" s="484">
        <v>44271</v>
      </c>
      <c r="Q133" s="363"/>
      <c r="R133" s="324" t="s">
        <v>792</v>
      </c>
      <c r="S133" s="37"/>
      <c r="Y133" s="37"/>
      <c r="Z133" s="37"/>
    </row>
    <row r="134" spans="1:26" s="369" customFormat="1" ht="13.9" customHeight="1">
      <c r="A134" s="539">
        <v>26</v>
      </c>
      <c r="B134" s="479">
        <v>44271</v>
      </c>
      <c r="C134" s="491"/>
      <c r="D134" s="461" t="s">
        <v>979</v>
      </c>
      <c r="E134" s="492" t="s">
        <v>557</v>
      </c>
      <c r="F134" s="462">
        <v>25.5</v>
      </c>
      <c r="G134" s="462">
        <v>17</v>
      </c>
      <c r="H134" s="462">
        <v>17</v>
      </c>
      <c r="I134" s="463" t="s">
        <v>981</v>
      </c>
      <c r="J134" s="463" t="s">
        <v>982</v>
      </c>
      <c r="K134" s="540">
        <f t="shared" si="136"/>
        <v>-8.5</v>
      </c>
      <c r="L134" s="463">
        <v>100</v>
      </c>
      <c r="M134" s="511">
        <f t="shared" si="137"/>
        <v>-4775</v>
      </c>
      <c r="N134" s="463">
        <v>550</v>
      </c>
      <c r="O134" s="512" t="s">
        <v>620</v>
      </c>
      <c r="P134" s="527">
        <v>44271</v>
      </c>
      <c r="Q134" s="363"/>
      <c r="R134" s="324" t="s">
        <v>559</v>
      </c>
      <c r="S134" s="37"/>
      <c r="Y134" s="37"/>
      <c r="Z134" s="37"/>
    </row>
    <row r="135" spans="1:26" s="369" customFormat="1" ht="13.9" customHeight="1">
      <c r="A135" s="515">
        <v>27</v>
      </c>
      <c r="B135" s="470">
        <v>44271</v>
      </c>
      <c r="C135" s="448"/>
      <c r="D135" s="446" t="s">
        <v>986</v>
      </c>
      <c r="E135" s="447" t="s">
        <v>557</v>
      </c>
      <c r="F135" s="444">
        <v>295</v>
      </c>
      <c r="G135" s="444">
        <v>75</v>
      </c>
      <c r="H135" s="444">
        <v>355</v>
      </c>
      <c r="I135" s="445" t="s">
        <v>987</v>
      </c>
      <c r="J135" s="445" t="s">
        <v>787</v>
      </c>
      <c r="K135" s="516">
        <f t="shared" si="136"/>
        <v>60</v>
      </c>
      <c r="L135" s="445">
        <v>100</v>
      </c>
      <c r="M135" s="472">
        <f t="shared" si="137"/>
        <v>1400</v>
      </c>
      <c r="N135" s="445">
        <v>25</v>
      </c>
      <c r="O135" s="473" t="s">
        <v>556</v>
      </c>
      <c r="P135" s="464">
        <v>44271</v>
      </c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15">
        <v>28</v>
      </c>
      <c r="B136" s="470">
        <v>44271</v>
      </c>
      <c r="C136" s="448"/>
      <c r="D136" s="446" t="s">
        <v>986</v>
      </c>
      <c r="E136" s="447" t="s">
        <v>557</v>
      </c>
      <c r="F136" s="444">
        <v>250</v>
      </c>
      <c r="G136" s="444">
        <v>75</v>
      </c>
      <c r="H136" s="444">
        <v>340</v>
      </c>
      <c r="I136" s="445" t="s">
        <v>987</v>
      </c>
      <c r="J136" s="445" t="s">
        <v>864</v>
      </c>
      <c r="K136" s="516">
        <f t="shared" ref="K136:K140" si="138">H136-F136</f>
        <v>90</v>
      </c>
      <c r="L136" s="445">
        <v>100</v>
      </c>
      <c r="M136" s="472">
        <f t="shared" ref="M136:M139" si="139">(K136*N136)-L136</f>
        <v>2150</v>
      </c>
      <c r="N136" s="445">
        <v>25</v>
      </c>
      <c r="O136" s="473" t="s">
        <v>556</v>
      </c>
      <c r="P136" s="464">
        <v>44271</v>
      </c>
      <c r="Q136" s="363"/>
      <c r="R136" s="324" t="s">
        <v>559</v>
      </c>
      <c r="S136" s="37"/>
      <c r="Y136" s="37"/>
      <c r="Z136" s="37"/>
    </row>
    <row r="137" spans="1:26" s="369" customFormat="1" ht="13.9" customHeight="1">
      <c r="A137" s="554">
        <v>29</v>
      </c>
      <c r="B137" s="479">
        <v>44271</v>
      </c>
      <c r="C137" s="491"/>
      <c r="D137" s="461" t="s">
        <v>986</v>
      </c>
      <c r="E137" s="492" t="s">
        <v>557</v>
      </c>
      <c r="F137" s="462">
        <v>280</v>
      </c>
      <c r="G137" s="462">
        <v>75</v>
      </c>
      <c r="H137" s="462">
        <v>60</v>
      </c>
      <c r="I137" s="463" t="s">
        <v>987</v>
      </c>
      <c r="J137" s="463" t="s">
        <v>1018</v>
      </c>
      <c r="K137" s="555">
        <f t="shared" si="138"/>
        <v>-220</v>
      </c>
      <c r="L137" s="463">
        <v>100</v>
      </c>
      <c r="M137" s="511">
        <f t="shared" si="139"/>
        <v>-5600</v>
      </c>
      <c r="N137" s="463">
        <v>25</v>
      </c>
      <c r="O137" s="512" t="s">
        <v>620</v>
      </c>
      <c r="P137" s="484">
        <v>44272</v>
      </c>
      <c r="Q137" s="363"/>
      <c r="R137" s="324" t="s">
        <v>559</v>
      </c>
      <c r="S137" s="37"/>
      <c r="Y137" s="37"/>
      <c r="Z137" s="37"/>
    </row>
    <row r="138" spans="1:26" s="369" customFormat="1" ht="13.9" customHeight="1">
      <c r="A138" s="554">
        <v>30</v>
      </c>
      <c r="B138" s="479">
        <v>44271</v>
      </c>
      <c r="C138" s="491"/>
      <c r="D138" s="461" t="s">
        <v>988</v>
      </c>
      <c r="E138" s="492" t="s">
        <v>557</v>
      </c>
      <c r="F138" s="462">
        <v>4.0999999999999996</v>
      </c>
      <c r="G138" s="462">
        <v>2.8</v>
      </c>
      <c r="H138" s="462">
        <v>2.7</v>
      </c>
      <c r="I138" s="463">
        <v>6</v>
      </c>
      <c r="J138" s="463" t="s">
        <v>1019</v>
      </c>
      <c r="K138" s="555">
        <f t="shared" si="138"/>
        <v>-1.3999999999999995</v>
      </c>
      <c r="L138" s="463">
        <v>100</v>
      </c>
      <c r="M138" s="511">
        <f t="shared" si="139"/>
        <v>-4299.9999999999982</v>
      </c>
      <c r="N138" s="463">
        <v>3000</v>
      </c>
      <c r="O138" s="512" t="s">
        <v>620</v>
      </c>
      <c r="P138" s="484">
        <v>44272</v>
      </c>
      <c r="Q138" s="363"/>
      <c r="R138" s="324" t="s">
        <v>559</v>
      </c>
      <c r="S138" s="37"/>
      <c r="Y138" s="37"/>
      <c r="Z138" s="37"/>
    </row>
    <row r="139" spans="1:26" s="369" customFormat="1" ht="13.9" customHeight="1">
      <c r="A139" s="515">
        <v>31</v>
      </c>
      <c r="B139" s="470">
        <v>44273</v>
      </c>
      <c r="C139" s="448"/>
      <c r="D139" s="446" t="s">
        <v>1033</v>
      </c>
      <c r="E139" s="447" t="s">
        <v>557</v>
      </c>
      <c r="F139" s="444">
        <v>22</v>
      </c>
      <c r="G139" s="444"/>
      <c r="H139" s="444">
        <v>44</v>
      </c>
      <c r="I139" s="445">
        <v>70</v>
      </c>
      <c r="J139" s="445" t="s">
        <v>1037</v>
      </c>
      <c r="K139" s="516">
        <f t="shared" si="138"/>
        <v>22</v>
      </c>
      <c r="L139" s="445">
        <v>100</v>
      </c>
      <c r="M139" s="472">
        <f t="shared" si="139"/>
        <v>1550</v>
      </c>
      <c r="N139" s="445">
        <v>75</v>
      </c>
      <c r="O139" s="473" t="s">
        <v>556</v>
      </c>
      <c r="P139" s="464">
        <v>44273</v>
      </c>
      <c r="Q139" s="363"/>
      <c r="R139" s="324" t="s">
        <v>792</v>
      </c>
      <c r="S139" s="37"/>
      <c r="Y139" s="37"/>
      <c r="Z139" s="37"/>
    </row>
    <row r="140" spans="1:26" s="369" customFormat="1" ht="13.9" customHeight="1">
      <c r="A140" s="515">
        <v>32</v>
      </c>
      <c r="B140" s="470">
        <v>44273</v>
      </c>
      <c r="C140" s="448"/>
      <c r="D140" s="446" t="s">
        <v>1034</v>
      </c>
      <c r="E140" s="447" t="s">
        <v>557</v>
      </c>
      <c r="F140" s="444">
        <v>280</v>
      </c>
      <c r="G140" s="444">
        <v>80</v>
      </c>
      <c r="H140" s="444">
        <v>335</v>
      </c>
      <c r="I140" s="445">
        <v>600</v>
      </c>
      <c r="J140" s="445" t="s">
        <v>787</v>
      </c>
      <c r="K140" s="516">
        <f t="shared" si="138"/>
        <v>55</v>
      </c>
      <c r="L140" s="445">
        <v>100</v>
      </c>
      <c r="M140" s="472">
        <f t="shared" ref="M140:M141" si="140">(K140*N140)-L140</f>
        <v>1275</v>
      </c>
      <c r="N140" s="445">
        <v>25</v>
      </c>
      <c r="O140" s="473" t="s">
        <v>556</v>
      </c>
      <c r="P140" s="464">
        <v>44273</v>
      </c>
      <c r="Q140" s="363"/>
      <c r="R140" s="324" t="s">
        <v>559</v>
      </c>
      <c r="S140" s="37"/>
      <c r="Y140" s="37"/>
      <c r="Z140" s="37"/>
    </row>
    <row r="141" spans="1:26" s="369" customFormat="1" ht="13.9" customHeight="1">
      <c r="A141" s="515">
        <v>33</v>
      </c>
      <c r="B141" s="470">
        <v>44273</v>
      </c>
      <c r="C141" s="448"/>
      <c r="D141" s="446" t="s">
        <v>1035</v>
      </c>
      <c r="E141" s="447" t="s">
        <v>557</v>
      </c>
      <c r="F141" s="444">
        <v>20</v>
      </c>
      <c r="G141" s="444"/>
      <c r="H141" s="444">
        <v>37.5</v>
      </c>
      <c r="I141" s="445">
        <v>50</v>
      </c>
      <c r="J141" s="445" t="s">
        <v>878</v>
      </c>
      <c r="K141" s="516">
        <f t="shared" ref="K141" si="141">H141-F141</f>
        <v>17.5</v>
      </c>
      <c r="L141" s="445">
        <v>100</v>
      </c>
      <c r="M141" s="472">
        <f t="shared" si="140"/>
        <v>1212.5</v>
      </c>
      <c r="N141" s="445">
        <v>75</v>
      </c>
      <c r="O141" s="473" t="s">
        <v>556</v>
      </c>
      <c r="P141" s="464">
        <v>44273</v>
      </c>
      <c r="Q141" s="363"/>
      <c r="R141" s="324" t="s">
        <v>792</v>
      </c>
      <c r="S141" s="37"/>
      <c r="Y141" s="37"/>
      <c r="Z141" s="37"/>
    </row>
    <row r="142" spans="1:26" s="369" customFormat="1" ht="13.9" customHeight="1">
      <c r="A142" s="515">
        <v>34</v>
      </c>
      <c r="B142" s="470">
        <v>44273</v>
      </c>
      <c r="C142" s="448"/>
      <c r="D142" s="446" t="s">
        <v>1034</v>
      </c>
      <c r="E142" s="447" t="s">
        <v>557</v>
      </c>
      <c r="F142" s="444">
        <v>280</v>
      </c>
      <c r="G142" s="444">
        <v>80</v>
      </c>
      <c r="H142" s="444">
        <v>335</v>
      </c>
      <c r="I142" s="445">
        <v>600</v>
      </c>
      <c r="J142" s="445" t="s">
        <v>787</v>
      </c>
      <c r="K142" s="516">
        <f t="shared" ref="K142" si="142">H142-F142</f>
        <v>55</v>
      </c>
      <c r="L142" s="445">
        <v>100</v>
      </c>
      <c r="M142" s="472">
        <f t="shared" ref="M142" si="143">(K142*N142)-L142</f>
        <v>1275</v>
      </c>
      <c r="N142" s="445">
        <v>25</v>
      </c>
      <c r="O142" s="473" t="s">
        <v>556</v>
      </c>
      <c r="P142" s="464">
        <v>44273</v>
      </c>
      <c r="Q142" s="363"/>
      <c r="R142" s="324" t="s">
        <v>559</v>
      </c>
      <c r="S142" s="37"/>
      <c r="Y142" s="37"/>
      <c r="Z142" s="37"/>
    </row>
    <row r="143" spans="1:26" s="369" customFormat="1" ht="13.9" customHeight="1">
      <c r="A143" s="556">
        <v>35</v>
      </c>
      <c r="B143" s="418">
        <v>44273</v>
      </c>
      <c r="C143" s="419"/>
      <c r="D143" s="412" t="s">
        <v>1034</v>
      </c>
      <c r="E143" s="413" t="s">
        <v>557</v>
      </c>
      <c r="F143" s="387" t="s">
        <v>1036</v>
      </c>
      <c r="G143" s="387">
        <v>80</v>
      </c>
      <c r="H143" s="387"/>
      <c r="I143" s="352">
        <v>600</v>
      </c>
      <c r="J143" s="352" t="s">
        <v>558</v>
      </c>
      <c r="K143" s="557"/>
      <c r="L143" s="352"/>
      <c r="M143" s="508"/>
      <c r="N143" s="352"/>
      <c r="O143" s="380"/>
      <c r="P143" s="409"/>
      <c r="Q143" s="363"/>
      <c r="R143" s="324" t="s">
        <v>559</v>
      </c>
      <c r="S143" s="37"/>
      <c r="Y143" s="37"/>
      <c r="Z143" s="37"/>
    </row>
    <row r="144" spans="1:26" s="369" customFormat="1" ht="13.9" customHeight="1">
      <c r="A144" s="556"/>
      <c r="B144" s="418"/>
      <c r="C144" s="419"/>
      <c r="D144" s="412"/>
      <c r="E144" s="413"/>
      <c r="F144" s="387"/>
      <c r="G144" s="387"/>
      <c r="H144" s="387"/>
      <c r="I144" s="352"/>
      <c r="J144" s="352"/>
      <c r="K144" s="557"/>
      <c r="L144" s="352"/>
      <c r="M144" s="508"/>
      <c r="N144" s="352"/>
      <c r="O144" s="380"/>
      <c r="P144" s="409"/>
      <c r="Q144" s="363"/>
      <c r="R144" s="324"/>
      <c r="S144" s="37"/>
      <c r="Y144" s="37"/>
      <c r="Z144" s="37"/>
    </row>
    <row r="145" spans="1:34" s="369" customFormat="1" ht="13.9" customHeight="1">
      <c r="A145" s="556"/>
      <c r="B145" s="418"/>
      <c r="C145" s="419"/>
      <c r="D145" s="412"/>
      <c r="E145" s="413"/>
      <c r="F145" s="387"/>
      <c r="G145" s="387"/>
      <c r="H145" s="387"/>
      <c r="I145" s="352"/>
      <c r="J145" s="352"/>
      <c r="K145" s="557"/>
      <c r="L145" s="352"/>
      <c r="M145" s="508"/>
      <c r="N145" s="352"/>
      <c r="O145" s="380"/>
      <c r="P145" s="409"/>
      <c r="Q145" s="363"/>
      <c r="R145" s="324"/>
      <c r="S145" s="37"/>
      <c r="Y145" s="37"/>
      <c r="Z145" s="37"/>
    </row>
    <row r="146" spans="1:34" s="369" customFormat="1" ht="13.9" customHeight="1">
      <c r="A146" s="556"/>
      <c r="B146" s="418"/>
      <c r="C146" s="419"/>
      <c r="D146" s="412"/>
      <c r="E146" s="413"/>
      <c r="F146" s="387"/>
      <c r="G146" s="387"/>
      <c r="H146" s="387"/>
      <c r="I146" s="352"/>
      <c r="J146" s="352"/>
      <c r="K146" s="557"/>
      <c r="L146" s="352"/>
      <c r="M146" s="508"/>
      <c r="N146" s="352"/>
      <c r="O146" s="380"/>
      <c r="P146" s="409"/>
      <c r="Q146" s="363"/>
      <c r="R146" s="324"/>
      <c r="S146" s="37"/>
      <c r="Y146" s="37"/>
      <c r="Z146" s="37"/>
    </row>
    <row r="147" spans="1:34" s="369" customFormat="1" ht="13.9" customHeight="1">
      <c r="A147" s="556"/>
      <c r="B147" s="418"/>
      <c r="C147" s="419"/>
      <c r="D147" s="412"/>
      <c r="E147" s="413"/>
      <c r="F147" s="387"/>
      <c r="G147" s="387"/>
      <c r="H147" s="387"/>
      <c r="I147" s="352"/>
      <c r="J147" s="352"/>
      <c r="K147" s="557"/>
      <c r="L147" s="352"/>
      <c r="M147" s="508"/>
      <c r="N147" s="352"/>
      <c r="O147" s="380"/>
      <c r="P147" s="409"/>
      <c r="Q147" s="363"/>
      <c r="R147" s="324"/>
      <c r="S147" s="37"/>
      <c r="Y147" s="37"/>
      <c r="Z147" s="37"/>
    </row>
    <row r="148" spans="1:34" s="369" customFormat="1" ht="13.9" customHeight="1">
      <c r="A148" s="420"/>
      <c r="B148" s="418"/>
      <c r="C148" s="419"/>
      <c r="D148" s="412"/>
      <c r="E148" s="413"/>
      <c r="F148" s="387"/>
      <c r="G148" s="387"/>
      <c r="H148" s="387"/>
      <c r="I148" s="352"/>
      <c r="J148" s="352"/>
      <c r="K148" s="352"/>
      <c r="L148" s="352"/>
      <c r="M148" s="352"/>
      <c r="N148" s="352"/>
      <c r="O148" s="352"/>
      <c r="P148" s="352"/>
      <c r="Q148" s="363"/>
      <c r="R148" s="324"/>
      <c r="S148" s="37"/>
      <c r="Y148" s="37"/>
      <c r="Z148" s="37"/>
    </row>
    <row r="149" spans="1:34" s="37" customFormat="1" ht="14.25">
      <c r="A149" s="33"/>
      <c r="B149" s="397"/>
      <c r="C149" s="397"/>
      <c r="D149" s="398"/>
      <c r="E149" s="399"/>
      <c r="F149" s="399"/>
      <c r="G149" s="400"/>
      <c r="H149" s="400"/>
      <c r="I149" s="399"/>
      <c r="J149" s="395"/>
      <c r="K149" s="395"/>
      <c r="L149" s="395"/>
      <c r="M149" s="395"/>
      <c r="N149" s="395"/>
      <c r="O149" s="395"/>
      <c r="P149" s="395"/>
      <c r="Q149" s="363"/>
      <c r="R149" s="324"/>
      <c r="Z149" s="369"/>
      <c r="AA149" s="369"/>
      <c r="AB149" s="369"/>
      <c r="AC149" s="369"/>
      <c r="AD149" s="369"/>
      <c r="AE149" s="369"/>
      <c r="AF149" s="369"/>
      <c r="AG149" s="369"/>
      <c r="AH149" s="369"/>
    </row>
    <row r="150" spans="1:34" s="37" customFormat="1" ht="14.25">
      <c r="A150" s="33"/>
      <c r="B150" s="397"/>
      <c r="C150" s="397"/>
      <c r="D150" s="398"/>
      <c r="E150" s="399"/>
      <c r="F150" s="399"/>
      <c r="G150" s="400"/>
      <c r="H150" s="400"/>
      <c r="I150" s="399"/>
      <c r="J150" s="395"/>
      <c r="K150" s="395"/>
      <c r="L150" s="395"/>
      <c r="M150" s="395"/>
      <c r="N150" s="395"/>
      <c r="O150" s="395"/>
      <c r="P150" s="395"/>
      <c r="Q150" s="363"/>
      <c r="R150" s="324"/>
      <c r="Z150" s="369"/>
      <c r="AA150" s="369"/>
      <c r="AB150" s="369"/>
      <c r="AC150" s="369"/>
      <c r="AD150" s="369"/>
      <c r="AE150" s="369"/>
      <c r="AF150" s="369"/>
      <c r="AG150" s="369"/>
      <c r="AH150" s="369"/>
    </row>
    <row r="151" spans="1:34" s="37" customFormat="1" ht="14.25">
      <c r="A151" s="33"/>
      <c r="B151" s="397"/>
      <c r="C151" s="397"/>
      <c r="D151" s="398"/>
      <c r="E151" s="399"/>
      <c r="F151" s="399"/>
      <c r="G151" s="400"/>
      <c r="H151" s="400"/>
      <c r="I151" s="399"/>
      <c r="J151" s="395"/>
      <c r="K151" s="395"/>
      <c r="L151" s="395"/>
      <c r="M151" s="395"/>
      <c r="N151" s="395"/>
      <c r="O151" s="395"/>
      <c r="P151" s="395"/>
      <c r="Q151" s="363"/>
      <c r="R151" s="324"/>
      <c r="Z151" s="369"/>
      <c r="AA151" s="369"/>
      <c r="AB151" s="369"/>
      <c r="AC151" s="369"/>
      <c r="AD151" s="369"/>
      <c r="AE151" s="369"/>
      <c r="AF151" s="369"/>
      <c r="AG151" s="369"/>
      <c r="AH151" s="369"/>
    </row>
    <row r="152" spans="1:34" s="37" customFormat="1" ht="14.25">
      <c r="A152" s="33"/>
      <c r="B152" s="397"/>
      <c r="C152" s="397"/>
      <c r="D152" s="398"/>
      <c r="E152" s="399"/>
      <c r="F152" s="399"/>
      <c r="G152" s="400"/>
      <c r="H152" s="400"/>
      <c r="I152" s="399"/>
      <c r="J152" s="395"/>
      <c r="K152" s="395"/>
      <c r="L152" s="395"/>
      <c r="M152" s="395"/>
      <c r="N152" s="395"/>
      <c r="O152" s="395"/>
      <c r="P152" s="395"/>
      <c r="Q152" s="363"/>
      <c r="R152" s="324"/>
      <c r="Z152" s="369"/>
      <c r="AA152" s="369"/>
      <c r="AB152" s="369"/>
      <c r="AC152" s="369"/>
      <c r="AD152" s="369"/>
      <c r="AE152" s="369"/>
      <c r="AF152" s="369"/>
      <c r="AG152" s="369"/>
      <c r="AH152" s="369"/>
    </row>
    <row r="153" spans="1:34" s="37" customFormat="1" ht="14.25">
      <c r="A153" s="33"/>
      <c r="B153" s="397"/>
      <c r="C153" s="397"/>
      <c r="D153" s="398"/>
      <c r="E153" s="399"/>
      <c r="F153" s="399"/>
      <c r="G153" s="400"/>
      <c r="H153" s="400"/>
      <c r="I153" s="399"/>
      <c r="J153" s="395"/>
      <c r="K153" s="395"/>
      <c r="L153" s="395"/>
      <c r="M153" s="395"/>
      <c r="N153" s="395"/>
      <c r="O153" s="401"/>
      <c r="P153" s="395"/>
      <c r="Q153" s="363"/>
      <c r="R153" s="324"/>
      <c r="Z153" s="369"/>
      <c r="AA153" s="369"/>
      <c r="AB153" s="369"/>
      <c r="AC153" s="369"/>
      <c r="AD153" s="369"/>
      <c r="AE153" s="369"/>
      <c r="AF153" s="369"/>
      <c r="AG153" s="369"/>
      <c r="AH153" s="369"/>
    </row>
    <row r="154" spans="1:34" s="37" customFormat="1" ht="14.25">
      <c r="A154" s="353"/>
      <c r="B154" s="354"/>
      <c r="C154" s="354"/>
      <c r="D154" s="355"/>
      <c r="E154" s="353"/>
      <c r="F154" s="370"/>
      <c r="G154" s="353"/>
      <c r="H154" s="353"/>
      <c r="I154" s="353"/>
      <c r="J154" s="354"/>
      <c r="K154" s="371"/>
      <c r="L154" s="353"/>
      <c r="M154" s="353"/>
      <c r="N154" s="353"/>
      <c r="O154" s="372"/>
      <c r="P154" s="363"/>
      <c r="Q154" s="363"/>
      <c r="R154" s="324"/>
      <c r="Z154" s="369"/>
      <c r="AA154" s="369"/>
      <c r="AB154" s="369"/>
      <c r="AC154" s="369"/>
      <c r="AD154" s="369"/>
      <c r="AE154" s="369"/>
      <c r="AF154" s="369"/>
      <c r="AG154" s="369"/>
      <c r="AH154" s="369"/>
    </row>
    <row r="155" spans="1:34" ht="15">
      <c r="A155" s="96" t="s">
        <v>575</v>
      </c>
      <c r="B155" s="97"/>
      <c r="C155" s="97"/>
      <c r="D155" s="98"/>
      <c r="E155" s="31"/>
      <c r="F155" s="29"/>
      <c r="G155" s="29"/>
      <c r="H155" s="70"/>
      <c r="I155" s="116"/>
      <c r="J155" s="117"/>
      <c r="K155" s="14"/>
      <c r="L155" s="14"/>
      <c r="M155" s="14"/>
      <c r="N155" s="8"/>
      <c r="O155" s="50"/>
      <c r="Q155" s="92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34" ht="38.25">
      <c r="A156" s="17" t="s">
        <v>16</v>
      </c>
      <c r="B156" s="18" t="s">
        <v>534</v>
      </c>
      <c r="C156" s="18"/>
      <c r="D156" s="19" t="s">
        <v>545</v>
      </c>
      <c r="E156" s="18" t="s">
        <v>546</v>
      </c>
      <c r="F156" s="18" t="s">
        <v>547</v>
      </c>
      <c r="G156" s="18" t="s">
        <v>548</v>
      </c>
      <c r="H156" s="18" t="s">
        <v>549</v>
      </c>
      <c r="I156" s="18" t="s">
        <v>550</v>
      </c>
      <c r="J156" s="17" t="s">
        <v>551</v>
      </c>
      <c r="K156" s="59" t="s">
        <v>567</v>
      </c>
      <c r="L156" s="392" t="s">
        <v>820</v>
      </c>
      <c r="M156" s="60" t="s">
        <v>819</v>
      </c>
      <c r="N156" s="18" t="s">
        <v>554</v>
      </c>
      <c r="O156" s="75" t="s">
        <v>555</v>
      </c>
      <c r="P156" s="94"/>
      <c r="Q156" s="8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34" s="369" customFormat="1" ht="14.25">
      <c r="A157" s="493">
        <v>1</v>
      </c>
      <c r="B157" s="494">
        <v>44203</v>
      </c>
      <c r="C157" s="495"/>
      <c r="D157" s="496" t="s">
        <v>480</v>
      </c>
      <c r="E157" s="497" t="s">
        <v>557</v>
      </c>
      <c r="F157" s="498">
        <v>424</v>
      </c>
      <c r="G157" s="499">
        <v>385</v>
      </c>
      <c r="H157" s="498">
        <v>455</v>
      </c>
      <c r="I157" s="500" t="s">
        <v>830</v>
      </c>
      <c r="J157" s="501" t="s">
        <v>845</v>
      </c>
      <c r="K157" s="501">
        <f t="shared" ref="K157" si="144">H157-F157</f>
        <v>31</v>
      </c>
      <c r="L157" s="502">
        <f>(F157*-0.8)/100</f>
        <v>-3.3920000000000003</v>
      </c>
      <c r="M157" s="503">
        <f t="shared" ref="M157" si="145">(K157+L157)/F157</f>
        <v>6.5113207547169816E-2</v>
      </c>
      <c r="N157" s="504" t="s">
        <v>556</v>
      </c>
      <c r="O157" s="505">
        <v>44243</v>
      </c>
      <c r="P157" s="95"/>
      <c r="Q157" s="416"/>
      <c r="R157" s="455" t="s">
        <v>559</v>
      </c>
      <c r="S157" s="410"/>
      <c r="T157" s="410"/>
      <c r="U157" s="410"/>
      <c r="V157" s="410"/>
      <c r="W157" s="410"/>
      <c r="X157" s="410"/>
      <c r="Y157" s="410"/>
      <c r="Z157" s="410"/>
    </row>
    <row r="158" spans="1:34" s="369" customFormat="1" ht="14.25">
      <c r="A158" s="493">
        <v>2</v>
      </c>
      <c r="B158" s="494">
        <v>44238</v>
      </c>
      <c r="C158" s="495"/>
      <c r="D158" s="496" t="s">
        <v>445</v>
      </c>
      <c r="E158" s="497" t="s">
        <v>557</v>
      </c>
      <c r="F158" s="498">
        <v>1515</v>
      </c>
      <c r="G158" s="499">
        <v>1390</v>
      </c>
      <c r="H158" s="498">
        <v>1595</v>
      </c>
      <c r="I158" s="500" t="s">
        <v>842</v>
      </c>
      <c r="J158" s="501" t="s">
        <v>977</v>
      </c>
      <c r="K158" s="501">
        <f t="shared" ref="K158" si="146">H158-F158</f>
        <v>80</v>
      </c>
      <c r="L158" s="502">
        <f>(F158*-0.8)/100</f>
        <v>-12.12</v>
      </c>
      <c r="M158" s="503">
        <f t="shared" ref="M158" si="147">(K158+L158)/F158</f>
        <v>4.4805280528052799E-2</v>
      </c>
      <c r="N158" s="504" t="s">
        <v>556</v>
      </c>
      <c r="O158" s="505">
        <v>44271</v>
      </c>
      <c r="P158" s="95"/>
      <c r="Q158" s="416"/>
      <c r="R158" s="455" t="s">
        <v>559</v>
      </c>
      <c r="S158" s="410"/>
      <c r="T158" s="410"/>
      <c r="U158" s="410"/>
      <c r="V158" s="410"/>
      <c r="W158" s="410"/>
      <c r="X158" s="410"/>
      <c r="Y158" s="410"/>
      <c r="Z158" s="410"/>
    </row>
    <row r="159" spans="1:34" s="5" customFormat="1">
      <c r="A159" s="364"/>
      <c r="B159" s="365"/>
      <c r="C159" s="366"/>
      <c r="D159" s="367"/>
      <c r="E159" s="396"/>
      <c r="F159" s="396"/>
      <c r="G159" s="453"/>
      <c r="H159" s="453"/>
      <c r="I159" s="396"/>
      <c r="J159" s="454"/>
      <c r="K159" s="449"/>
      <c r="L159" s="450"/>
      <c r="M159" s="451"/>
      <c r="N159" s="452"/>
      <c r="O159" s="368"/>
      <c r="P159" s="120"/>
      <c r="Q159"/>
      <c r="R159" s="91"/>
      <c r="T159" s="54"/>
      <c r="U159" s="54"/>
      <c r="V159" s="54"/>
      <c r="W159" s="54"/>
      <c r="X159" s="54"/>
      <c r="Y159" s="54"/>
      <c r="Z159" s="54"/>
    </row>
    <row r="160" spans="1:34">
      <c r="A160" s="20" t="s">
        <v>560</v>
      </c>
      <c r="B160" s="20"/>
      <c r="C160" s="20"/>
      <c r="D160" s="20"/>
      <c r="E160" s="2"/>
      <c r="F160" s="27" t="s">
        <v>562</v>
      </c>
      <c r="G160" s="79"/>
      <c r="H160" s="79"/>
      <c r="I160" s="35"/>
      <c r="J160" s="82"/>
      <c r="K160" s="80"/>
      <c r="L160" s="81"/>
      <c r="M160" s="82"/>
      <c r="N160" s="83"/>
      <c r="O160" s="121"/>
      <c r="P160" s="8"/>
      <c r="Q160" s="13"/>
      <c r="R160" s="93"/>
      <c r="S160" s="13"/>
      <c r="T160" s="13"/>
      <c r="U160" s="13"/>
      <c r="V160" s="13"/>
      <c r="W160" s="13"/>
      <c r="X160" s="13"/>
      <c r="Y160" s="13"/>
    </row>
    <row r="161" spans="1:29">
      <c r="A161" s="26" t="s">
        <v>561</v>
      </c>
      <c r="B161" s="20"/>
      <c r="C161" s="20"/>
      <c r="D161" s="20"/>
      <c r="E161" s="29"/>
      <c r="F161" s="27" t="s">
        <v>564</v>
      </c>
      <c r="G161" s="9"/>
      <c r="H161" s="9"/>
      <c r="I161" s="9"/>
      <c r="J161" s="50"/>
      <c r="K161" s="9"/>
      <c r="L161" s="9"/>
      <c r="M161" s="9"/>
      <c r="N161" s="8"/>
      <c r="O161" s="50"/>
      <c r="Q161" s="4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9">
      <c r="A162" s="26"/>
      <c r="B162" s="20"/>
      <c r="C162" s="20"/>
      <c r="D162" s="20"/>
      <c r="E162" s="29"/>
      <c r="F162" s="27"/>
      <c r="G162" s="9"/>
      <c r="H162" s="9"/>
      <c r="I162" s="9"/>
      <c r="J162" s="50"/>
      <c r="K162" s="9"/>
      <c r="L162" s="9"/>
      <c r="M162" s="9"/>
      <c r="N162" s="8"/>
      <c r="O162" s="50"/>
      <c r="Q162" s="4"/>
      <c r="R162" s="79"/>
      <c r="S162" s="13"/>
      <c r="T162" s="13"/>
      <c r="U162" s="13"/>
      <c r="V162" s="13"/>
      <c r="W162" s="13"/>
      <c r="X162" s="13"/>
      <c r="Y162" s="13"/>
      <c r="Z162" s="13"/>
    </row>
    <row r="163" spans="1:29" ht="15">
      <c r="A163" s="8"/>
      <c r="B163" s="30" t="s">
        <v>824</v>
      </c>
      <c r="C163" s="30"/>
      <c r="D163" s="30"/>
      <c r="E163" s="30"/>
      <c r="F163" s="31"/>
      <c r="G163" s="29"/>
      <c r="H163" s="29"/>
      <c r="I163" s="70"/>
      <c r="J163" s="71"/>
      <c r="K163" s="72"/>
      <c r="L163" s="391"/>
      <c r="M163" s="9"/>
      <c r="N163" s="8"/>
      <c r="O163" s="50"/>
      <c r="Q163" s="4"/>
      <c r="R163" s="79"/>
      <c r="S163" s="13"/>
      <c r="T163" s="13"/>
      <c r="U163" s="13"/>
      <c r="V163" s="13"/>
      <c r="W163" s="13"/>
      <c r="X163" s="13"/>
      <c r="Y163" s="13"/>
      <c r="Z163" s="13"/>
    </row>
    <row r="164" spans="1:29" ht="38.25">
      <c r="A164" s="17" t="s">
        <v>16</v>
      </c>
      <c r="B164" s="18" t="s">
        <v>534</v>
      </c>
      <c r="C164" s="18"/>
      <c r="D164" s="19" t="s">
        <v>545</v>
      </c>
      <c r="E164" s="18" t="s">
        <v>546</v>
      </c>
      <c r="F164" s="18" t="s">
        <v>547</v>
      </c>
      <c r="G164" s="18" t="s">
        <v>566</v>
      </c>
      <c r="H164" s="18" t="s">
        <v>549</v>
      </c>
      <c r="I164" s="18" t="s">
        <v>550</v>
      </c>
      <c r="J164" s="73" t="s">
        <v>551</v>
      </c>
      <c r="K164" s="59" t="s">
        <v>567</v>
      </c>
      <c r="L164" s="74" t="s">
        <v>568</v>
      </c>
      <c r="M164" s="18" t="s">
        <v>569</v>
      </c>
      <c r="N164" s="392" t="s">
        <v>820</v>
      </c>
      <c r="O164" s="60" t="s">
        <v>819</v>
      </c>
      <c r="P164" s="18" t="s">
        <v>554</v>
      </c>
      <c r="Q164" s="75" t="s">
        <v>555</v>
      </c>
      <c r="R164" s="79"/>
      <c r="S164" s="13"/>
      <c r="T164" s="13"/>
      <c r="U164" s="13"/>
      <c r="V164" s="13"/>
      <c r="W164" s="13"/>
      <c r="X164" s="13"/>
      <c r="Y164" s="13"/>
      <c r="Z164" s="13"/>
    </row>
    <row r="165" spans="1:29" ht="14.25">
      <c r="A165" s="358"/>
      <c r="B165" s="373"/>
      <c r="C165" s="377"/>
      <c r="D165" s="385"/>
      <c r="E165" s="378"/>
      <c r="F165" s="403"/>
      <c r="G165" s="383"/>
      <c r="H165" s="378"/>
      <c r="I165" s="375"/>
      <c r="J165" s="414"/>
      <c r="K165" s="414"/>
      <c r="L165" s="415"/>
      <c r="M165" s="413"/>
      <c r="N165" s="415"/>
      <c r="O165" s="402"/>
      <c r="P165" s="379"/>
      <c r="Q165" s="393"/>
      <c r="R165" s="411"/>
      <c r="S165" s="401"/>
      <c r="T165" s="13"/>
      <c r="U165" s="410"/>
      <c r="V165" s="410"/>
      <c r="W165" s="410"/>
      <c r="X165" s="410"/>
      <c r="Y165" s="410"/>
      <c r="Z165" s="410"/>
      <c r="AA165" s="369"/>
      <c r="AB165" s="369"/>
      <c r="AC165" s="369"/>
    </row>
    <row r="166" spans="1:29" ht="14.25">
      <c r="A166" s="358"/>
      <c r="B166" s="373"/>
      <c r="C166" s="377"/>
      <c r="D166" s="385"/>
      <c r="E166" s="378"/>
      <c r="F166" s="403"/>
      <c r="G166" s="383"/>
      <c r="H166" s="378"/>
      <c r="I166" s="375"/>
      <c r="J166" s="414"/>
      <c r="K166" s="414"/>
      <c r="L166" s="415"/>
      <c r="M166" s="413"/>
      <c r="N166" s="415"/>
      <c r="O166" s="402"/>
      <c r="P166" s="379"/>
      <c r="Q166" s="393"/>
      <c r="R166" s="411"/>
      <c r="S166" s="401"/>
      <c r="T166" s="13"/>
      <c r="U166" s="410"/>
      <c r="V166" s="410"/>
      <c r="W166" s="410"/>
      <c r="X166" s="410"/>
      <c r="Y166" s="410"/>
      <c r="Z166" s="410"/>
      <c r="AA166" s="369"/>
      <c r="AB166" s="369"/>
      <c r="AC166" s="369"/>
    </row>
    <row r="167" spans="1:29" s="369" customFormat="1" ht="14.25">
      <c r="A167" s="358"/>
      <c r="B167" s="373"/>
      <c r="C167" s="377"/>
      <c r="D167" s="385"/>
      <c r="E167" s="378"/>
      <c r="F167" s="403"/>
      <c r="G167" s="383"/>
      <c r="H167" s="378"/>
      <c r="I167" s="375"/>
      <c r="J167" s="414"/>
      <c r="K167" s="414"/>
      <c r="L167" s="415"/>
      <c r="M167" s="413"/>
      <c r="N167" s="415"/>
      <c r="O167" s="402"/>
      <c r="P167" s="379"/>
      <c r="Q167" s="393"/>
      <c r="R167" s="408"/>
      <c r="S167" s="410"/>
      <c r="T167" s="410"/>
      <c r="U167" s="410"/>
      <c r="V167" s="410"/>
      <c r="W167" s="410"/>
      <c r="X167" s="410"/>
      <c r="Y167" s="410"/>
      <c r="Z167" s="410"/>
    </row>
    <row r="168" spans="1:29" s="369" customFormat="1" ht="14.25">
      <c r="A168" s="358"/>
      <c r="B168" s="373"/>
      <c r="C168" s="377"/>
      <c r="D168" s="385"/>
      <c r="E168" s="378"/>
      <c r="F168" s="414"/>
      <c r="G168" s="387"/>
      <c r="H168" s="378"/>
      <c r="I168" s="375"/>
      <c r="J168" s="414"/>
      <c r="K168" s="414"/>
      <c r="L168" s="415"/>
      <c r="M168" s="413"/>
      <c r="N168" s="415"/>
      <c r="O168" s="402"/>
      <c r="P168" s="379"/>
      <c r="Q168" s="393"/>
      <c r="R168" s="408"/>
      <c r="S168" s="410"/>
      <c r="T168" s="410"/>
      <c r="U168" s="410"/>
      <c r="V168" s="410"/>
      <c r="W168" s="410"/>
      <c r="X168" s="410"/>
      <c r="Y168" s="410"/>
      <c r="Z168" s="410"/>
    </row>
    <row r="169" spans="1:29" s="369" customFormat="1" ht="14.25">
      <c r="A169" s="358"/>
      <c r="B169" s="373"/>
      <c r="C169" s="377"/>
      <c r="D169" s="385"/>
      <c r="E169" s="378"/>
      <c r="F169" s="414"/>
      <c r="G169" s="387"/>
      <c r="H169" s="378"/>
      <c r="I169" s="375"/>
      <c r="J169" s="414"/>
      <c r="K169" s="414"/>
      <c r="L169" s="415"/>
      <c r="M169" s="413"/>
      <c r="N169" s="415"/>
      <c r="O169" s="402"/>
      <c r="P169" s="379"/>
      <c r="Q169" s="393"/>
      <c r="R169" s="408"/>
      <c r="S169" s="410"/>
      <c r="T169" s="410"/>
      <c r="U169" s="410"/>
      <c r="V169" s="410"/>
      <c r="W169" s="410"/>
      <c r="X169" s="410"/>
      <c r="Y169" s="410"/>
      <c r="Z169" s="410"/>
    </row>
    <row r="170" spans="1:29" s="369" customFormat="1" ht="14.25">
      <c r="A170" s="358"/>
      <c r="B170" s="373"/>
      <c r="C170" s="377"/>
      <c r="D170" s="385"/>
      <c r="E170" s="378"/>
      <c r="F170" s="403"/>
      <c r="G170" s="383"/>
      <c r="H170" s="378"/>
      <c r="I170" s="375"/>
      <c r="J170" s="414"/>
      <c r="K170" s="405"/>
      <c r="L170" s="415"/>
      <c r="M170" s="413"/>
      <c r="N170" s="415"/>
      <c r="O170" s="402"/>
      <c r="P170" s="407"/>
      <c r="Q170" s="393"/>
      <c r="R170" s="408"/>
      <c r="S170" s="410"/>
      <c r="T170" s="410"/>
      <c r="U170" s="410"/>
      <c r="V170" s="410"/>
      <c r="W170" s="410"/>
      <c r="X170" s="410"/>
      <c r="Y170" s="410"/>
      <c r="Z170" s="410"/>
    </row>
    <row r="171" spans="1:29" s="369" customFormat="1" ht="14.25">
      <c r="A171" s="358"/>
      <c r="B171" s="373"/>
      <c r="C171" s="377"/>
      <c r="D171" s="385"/>
      <c r="E171" s="378"/>
      <c r="F171" s="403"/>
      <c r="G171" s="383"/>
      <c r="H171" s="378"/>
      <c r="I171" s="375"/>
      <c r="J171" s="405"/>
      <c r="K171" s="405"/>
      <c r="L171" s="405"/>
      <c r="M171" s="405"/>
      <c r="N171" s="406"/>
      <c r="O171" s="417"/>
      <c r="P171" s="407"/>
      <c r="Q171" s="393"/>
      <c r="R171" s="408"/>
      <c r="S171" s="410"/>
      <c r="T171" s="410"/>
      <c r="U171" s="410"/>
      <c r="V171" s="410"/>
      <c r="W171" s="410"/>
      <c r="X171" s="410"/>
      <c r="Y171" s="410"/>
      <c r="Z171" s="410"/>
    </row>
    <row r="172" spans="1:29" s="369" customFormat="1" ht="14.25">
      <c r="A172" s="358"/>
      <c r="B172" s="373"/>
      <c r="C172" s="377"/>
      <c r="D172" s="385"/>
      <c r="E172" s="378"/>
      <c r="F172" s="414"/>
      <c r="G172" s="387"/>
      <c r="H172" s="378"/>
      <c r="I172" s="375"/>
      <c r="J172" s="414"/>
      <c r="K172" s="414"/>
      <c r="L172" s="415"/>
      <c r="M172" s="413"/>
      <c r="N172" s="415"/>
      <c r="O172" s="402"/>
      <c r="P172" s="379"/>
      <c r="Q172" s="393"/>
      <c r="R172" s="411"/>
      <c r="S172" s="401"/>
      <c r="T172" s="410"/>
      <c r="U172" s="410"/>
      <c r="V172" s="410"/>
      <c r="W172" s="410"/>
      <c r="X172" s="410"/>
      <c r="Y172" s="410"/>
      <c r="Z172" s="410"/>
    </row>
    <row r="173" spans="1:29" s="369" customFormat="1" ht="14.25">
      <c r="A173" s="358"/>
      <c r="B173" s="373"/>
      <c r="C173" s="377"/>
      <c r="D173" s="385"/>
      <c r="E173" s="378"/>
      <c r="F173" s="403"/>
      <c r="G173" s="383"/>
      <c r="H173" s="378"/>
      <c r="I173" s="375"/>
      <c r="J173" s="352"/>
      <c r="K173" s="352"/>
      <c r="L173" s="352"/>
      <c r="M173" s="352"/>
      <c r="N173" s="404"/>
      <c r="O173" s="402"/>
      <c r="P173" s="380"/>
      <c r="Q173" s="393"/>
      <c r="R173" s="411"/>
      <c r="S173" s="401"/>
      <c r="T173" s="410"/>
      <c r="U173" s="410"/>
      <c r="V173" s="410"/>
      <c r="W173" s="410"/>
      <c r="X173" s="410"/>
      <c r="Y173" s="410"/>
      <c r="Z173" s="410"/>
    </row>
    <row r="174" spans="1:29">
      <c r="A174" s="26"/>
      <c r="B174" s="20"/>
      <c r="C174" s="20"/>
      <c r="D174" s="20"/>
      <c r="E174" s="29"/>
      <c r="F174" s="27"/>
      <c r="G174" s="9"/>
      <c r="H174" s="9"/>
      <c r="I174" s="9"/>
      <c r="J174" s="50"/>
      <c r="K174" s="9"/>
      <c r="L174" s="9"/>
      <c r="M174" s="9"/>
      <c r="N174" s="8"/>
      <c r="O174" s="50"/>
      <c r="P174" s="4"/>
      <c r="Q174" s="8"/>
      <c r="R174" s="138"/>
      <c r="S174" s="13"/>
      <c r="T174" s="13"/>
      <c r="U174" s="13"/>
      <c r="V174" s="13"/>
      <c r="W174" s="13"/>
      <c r="X174" s="13"/>
      <c r="Y174" s="13"/>
      <c r="Z174" s="13"/>
    </row>
    <row r="175" spans="1:29">
      <c r="A175" s="26"/>
      <c r="B175" s="20"/>
      <c r="C175" s="20"/>
      <c r="D175" s="20"/>
      <c r="E175" s="29"/>
      <c r="F175" s="27"/>
      <c r="G175" s="38"/>
      <c r="H175" s="39"/>
      <c r="I175" s="79"/>
      <c r="J175" s="14"/>
      <c r="K175" s="80"/>
      <c r="L175" s="81"/>
      <c r="M175" s="82"/>
      <c r="N175" s="83"/>
      <c r="O175" s="84"/>
      <c r="P175" s="8"/>
      <c r="Q175" s="13"/>
      <c r="R175" s="138"/>
      <c r="S175" s="13"/>
      <c r="T175" s="13"/>
      <c r="U175" s="13"/>
      <c r="V175" s="13"/>
      <c r="W175" s="13"/>
      <c r="X175" s="13"/>
      <c r="Y175" s="13"/>
      <c r="Z175" s="13"/>
    </row>
    <row r="176" spans="1:29">
      <c r="A176" s="34"/>
      <c r="B176" s="42"/>
      <c r="C176" s="99"/>
      <c r="D176" s="3"/>
      <c r="E176" s="35"/>
      <c r="F176" s="79"/>
      <c r="G176" s="38"/>
      <c r="H176" s="39"/>
      <c r="I176" s="79"/>
      <c r="J176" s="14"/>
      <c r="K176" s="80"/>
      <c r="L176" s="81"/>
      <c r="M176" s="82"/>
      <c r="N176" s="83"/>
      <c r="O176" s="84"/>
      <c r="P176" s="8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 ht="15">
      <c r="A177" s="2"/>
      <c r="B177" s="100" t="s">
        <v>576</v>
      </c>
      <c r="C177" s="100"/>
      <c r="D177" s="100"/>
      <c r="E177" s="100"/>
      <c r="F177" s="14"/>
      <c r="G177" s="14"/>
      <c r="H177" s="101"/>
      <c r="I177" s="14"/>
      <c r="J177" s="71"/>
      <c r="K177" s="72"/>
      <c r="L177" s="14"/>
      <c r="M177" s="14"/>
      <c r="N177" s="13"/>
      <c r="O177" s="95"/>
      <c r="P177" s="8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 ht="38.25">
      <c r="A178" s="17" t="s">
        <v>16</v>
      </c>
      <c r="B178" s="18" t="s">
        <v>534</v>
      </c>
      <c r="C178" s="18"/>
      <c r="D178" s="19" t="s">
        <v>545</v>
      </c>
      <c r="E178" s="18" t="s">
        <v>546</v>
      </c>
      <c r="F178" s="18" t="s">
        <v>547</v>
      </c>
      <c r="G178" s="18" t="s">
        <v>577</v>
      </c>
      <c r="H178" s="18" t="s">
        <v>578</v>
      </c>
      <c r="I178" s="18" t="s">
        <v>550</v>
      </c>
      <c r="J178" s="58" t="s">
        <v>551</v>
      </c>
      <c r="K178" s="18" t="s">
        <v>552</v>
      </c>
      <c r="L178" s="18" t="s">
        <v>553</v>
      </c>
      <c r="M178" s="18" t="s">
        <v>554</v>
      </c>
      <c r="N178" s="19" t="s">
        <v>555</v>
      </c>
      <c r="O178" s="95"/>
      <c r="P178" s="8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1</v>
      </c>
      <c r="B179" s="102">
        <v>41579</v>
      </c>
      <c r="C179" s="102"/>
      <c r="D179" s="103" t="s">
        <v>579</v>
      </c>
      <c r="E179" s="104" t="s">
        <v>580</v>
      </c>
      <c r="F179" s="105">
        <v>82</v>
      </c>
      <c r="G179" s="104" t="s">
        <v>581</v>
      </c>
      <c r="H179" s="104">
        <v>100</v>
      </c>
      <c r="I179" s="122">
        <v>100</v>
      </c>
      <c r="J179" s="123" t="s">
        <v>582</v>
      </c>
      <c r="K179" s="124">
        <f t="shared" ref="K179:K210" si="148">H179-F179</f>
        <v>18</v>
      </c>
      <c r="L179" s="125">
        <f t="shared" ref="L179:L210" si="149">K179/F179</f>
        <v>0.21951219512195122</v>
      </c>
      <c r="M179" s="126" t="s">
        <v>556</v>
      </c>
      <c r="N179" s="127">
        <v>42657</v>
      </c>
      <c r="O179" s="50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2</v>
      </c>
      <c r="B180" s="102">
        <v>41794</v>
      </c>
      <c r="C180" s="102"/>
      <c r="D180" s="103" t="s">
        <v>583</v>
      </c>
      <c r="E180" s="104" t="s">
        <v>557</v>
      </c>
      <c r="F180" s="105">
        <v>257</v>
      </c>
      <c r="G180" s="104" t="s">
        <v>581</v>
      </c>
      <c r="H180" s="104">
        <v>300</v>
      </c>
      <c r="I180" s="122">
        <v>300</v>
      </c>
      <c r="J180" s="123" t="s">
        <v>582</v>
      </c>
      <c r="K180" s="124">
        <f t="shared" si="148"/>
        <v>43</v>
      </c>
      <c r="L180" s="125">
        <f t="shared" si="149"/>
        <v>0.16731517509727625</v>
      </c>
      <c r="M180" s="126" t="s">
        <v>556</v>
      </c>
      <c r="N180" s="127">
        <v>41822</v>
      </c>
      <c r="O180" s="50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3</v>
      </c>
      <c r="B181" s="102">
        <v>41828</v>
      </c>
      <c r="C181" s="102"/>
      <c r="D181" s="103" t="s">
        <v>584</v>
      </c>
      <c r="E181" s="104" t="s">
        <v>557</v>
      </c>
      <c r="F181" s="105">
        <v>393</v>
      </c>
      <c r="G181" s="104" t="s">
        <v>581</v>
      </c>
      <c r="H181" s="104">
        <v>468</v>
      </c>
      <c r="I181" s="122">
        <v>468</v>
      </c>
      <c r="J181" s="123" t="s">
        <v>582</v>
      </c>
      <c r="K181" s="124">
        <f t="shared" si="148"/>
        <v>75</v>
      </c>
      <c r="L181" s="125">
        <f t="shared" si="149"/>
        <v>0.19083969465648856</v>
      </c>
      <c r="M181" s="126" t="s">
        <v>556</v>
      </c>
      <c r="N181" s="127">
        <v>41863</v>
      </c>
      <c r="O181" s="50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4</v>
      </c>
      <c r="B182" s="102">
        <v>41857</v>
      </c>
      <c r="C182" s="102"/>
      <c r="D182" s="103" t="s">
        <v>585</v>
      </c>
      <c r="E182" s="104" t="s">
        <v>557</v>
      </c>
      <c r="F182" s="105">
        <v>205</v>
      </c>
      <c r="G182" s="104" t="s">
        <v>581</v>
      </c>
      <c r="H182" s="104">
        <v>275</v>
      </c>
      <c r="I182" s="122">
        <v>250</v>
      </c>
      <c r="J182" s="123" t="s">
        <v>582</v>
      </c>
      <c r="K182" s="124">
        <f t="shared" si="148"/>
        <v>70</v>
      </c>
      <c r="L182" s="125">
        <f t="shared" si="149"/>
        <v>0.34146341463414637</v>
      </c>
      <c r="M182" s="126" t="s">
        <v>556</v>
      </c>
      <c r="N182" s="127">
        <v>41962</v>
      </c>
      <c r="O182" s="50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5</v>
      </c>
      <c r="B183" s="102">
        <v>41886</v>
      </c>
      <c r="C183" s="102"/>
      <c r="D183" s="103" t="s">
        <v>586</v>
      </c>
      <c r="E183" s="104" t="s">
        <v>557</v>
      </c>
      <c r="F183" s="105">
        <v>162</v>
      </c>
      <c r="G183" s="104" t="s">
        <v>581</v>
      </c>
      <c r="H183" s="104">
        <v>190</v>
      </c>
      <c r="I183" s="122">
        <v>190</v>
      </c>
      <c r="J183" s="123" t="s">
        <v>582</v>
      </c>
      <c r="K183" s="124">
        <f t="shared" si="148"/>
        <v>28</v>
      </c>
      <c r="L183" s="125">
        <f t="shared" si="149"/>
        <v>0.1728395061728395</v>
      </c>
      <c r="M183" s="126" t="s">
        <v>556</v>
      </c>
      <c r="N183" s="127">
        <v>42006</v>
      </c>
      <c r="O183" s="50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6</v>
      </c>
      <c r="B184" s="102">
        <v>41886</v>
      </c>
      <c r="C184" s="102"/>
      <c r="D184" s="103" t="s">
        <v>587</v>
      </c>
      <c r="E184" s="104" t="s">
        <v>557</v>
      </c>
      <c r="F184" s="105">
        <v>75</v>
      </c>
      <c r="G184" s="104" t="s">
        <v>581</v>
      </c>
      <c r="H184" s="104">
        <v>91.5</v>
      </c>
      <c r="I184" s="122" t="s">
        <v>588</v>
      </c>
      <c r="J184" s="123" t="s">
        <v>589</v>
      </c>
      <c r="K184" s="124">
        <f t="shared" si="148"/>
        <v>16.5</v>
      </c>
      <c r="L184" s="125">
        <f t="shared" si="149"/>
        <v>0.22</v>
      </c>
      <c r="M184" s="126" t="s">
        <v>556</v>
      </c>
      <c r="N184" s="127">
        <v>41954</v>
      </c>
      <c r="O184" s="50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</v>
      </c>
      <c r="B185" s="102">
        <v>41913</v>
      </c>
      <c r="C185" s="102"/>
      <c r="D185" s="103" t="s">
        <v>590</v>
      </c>
      <c r="E185" s="104" t="s">
        <v>557</v>
      </c>
      <c r="F185" s="105">
        <v>850</v>
      </c>
      <c r="G185" s="104" t="s">
        <v>581</v>
      </c>
      <c r="H185" s="104">
        <v>982.5</v>
      </c>
      <c r="I185" s="122">
        <v>1050</v>
      </c>
      <c r="J185" s="123" t="s">
        <v>591</v>
      </c>
      <c r="K185" s="124">
        <f t="shared" si="148"/>
        <v>132.5</v>
      </c>
      <c r="L185" s="125">
        <f t="shared" si="149"/>
        <v>0.15588235294117647</v>
      </c>
      <c r="M185" s="126" t="s">
        <v>556</v>
      </c>
      <c r="N185" s="127">
        <v>42039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8</v>
      </c>
      <c r="B186" s="102">
        <v>41913</v>
      </c>
      <c r="C186" s="102"/>
      <c r="D186" s="103" t="s">
        <v>592</v>
      </c>
      <c r="E186" s="104" t="s">
        <v>557</v>
      </c>
      <c r="F186" s="105">
        <v>475</v>
      </c>
      <c r="G186" s="104" t="s">
        <v>581</v>
      </c>
      <c r="H186" s="104">
        <v>515</v>
      </c>
      <c r="I186" s="122">
        <v>600</v>
      </c>
      <c r="J186" s="123" t="s">
        <v>593</v>
      </c>
      <c r="K186" s="124">
        <f t="shared" si="148"/>
        <v>40</v>
      </c>
      <c r="L186" s="125">
        <f t="shared" si="149"/>
        <v>8.4210526315789472E-2</v>
      </c>
      <c r="M186" s="126" t="s">
        <v>556</v>
      </c>
      <c r="N186" s="127">
        <v>41939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9</v>
      </c>
      <c r="B187" s="102">
        <v>41913</v>
      </c>
      <c r="C187" s="102"/>
      <c r="D187" s="103" t="s">
        <v>594</v>
      </c>
      <c r="E187" s="104" t="s">
        <v>557</v>
      </c>
      <c r="F187" s="105">
        <v>86</v>
      </c>
      <c r="G187" s="104" t="s">
        <v>581</v>
      </c>
      <c r="H187" s="104">
        <v>99</v>
      </c>
      <c r="I187" s="122">
        <v>140</v>
      </c>
      <c r="J187" s="123" t="s">
        <v>595</v>
      </c>
      <c r="K187" s="124">
        <f t="shared" si="148"/>
        <v>13</v>
      </c>
      <c r="L187" s="125">
        <f t="shared" si="149"/>
        <v>0.15116279069767441</v>
      </c>
      <c r="M187" s="126" t="s">
        <v>556</v>
      </c>
      <c r="N187" s="127">
        <v>41939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10</v>
      </c>
      <c r="B188" s="102">
        <v>41926</v>
      </c>
      <c r="C188" s="102"/>
      <c r="D188" s="103" t="s">
        <v>596</v>
      </c>
      <c r="E188" s="104" t="s">
        <v>557</v>
      </c>
      <c r="F188" s="105">
        <v>496.6</v>
      </c>
      <c r="G188" s="104" t="s">
        <v>581</v>
      </c>
      <c r="H188" s="104">
        <v>621</v>
      </c>
      <c r="I188" s="122">
        <v>580</v>
      </c>
      <c r="J188" s="123" t="s">
        <v>582</v>
      </c>
      <c r="K188" s="124">
        <f t="shared" si="148"/>
        <v>124.39999999999998</v>
      </c>
      <c r="L188" s="125">
        <f t="shared" si="149"/>
        <v>0.25050342327829234</v>
      </c>
      <c r="M188" s="126" t="s">
        <v>556</v>
      </c>
      <c r="N188" s="127">
        <v>42605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11</v>
      </c>
      <c r="B189" s="102">
        <v>41926</v>
      </c>
      <c r="C189" s="102"/>
      <c r="D189" s="103" t="s">
        <v>597</v>
      </c>
      <c r="E189" s="104" t="s">
        <v>557</v>
      </c>
      <c r="F189" s="105">
        <v>2481.9</v>
      </c>
      <c r="G189" s="104" t="s">
        <v>581</v>
      </c>
      <c r="H189" s="104">
        <v>2840</v>
      </c>
      <c r="I189" s="122">
        <v>2870</v>
      </c>
      <c r="J189" s="123" t="s">
        <v>598</v>
      </c>
      <c r="K189" s="124">
        <f t="shared" si="148"/>
        <v>358.09999999999991</v>
      </c>
      <c r="L189" s="125">
        <f t="shared" si="149"/>
        <v>0.14428462065353154</v>
      </c>
      <c r="M189" s="126" t="s">
        <v>556</v>
      </c>
      <c r="N189" s="127">
        <v>42017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12</v>
      </c>
      <c r="B190" s="102">
        <v>41928</v>
      </c>
      <c r="C190" s="102"/>
      <c r="D190" s="103" t="s">
        <v>599</v>
      </c>
      <c r="E190" s="104" t="s">
        <v>557</v>
      </c>
      <c r="F190" s="105">
        <v>84.5</v>
      </c>
      <c r="G190" s="104" t="s">
        <v>581</v>
      </c>
      <c r="H190" s="104">
        <v>93</v>
      </c>
      <c r="I190" s="122">
        <v>110</v>
      </c>
      <c r="J190" s="123" t="s">
        <v>600</v>
      </c>
      <c r="K190" s="124">
        <f t="shared" si="148"/>
        <v>8.5</v>
      </c>
      <c r="L190" s="125">
        <f t="shared" si="149"/>
        <v>0.10059171597633136</v>
      </c>
      <c r="M190" s="126" t="s">
        <v>556</v>
      </c>
      <c r="N190" s="127">
        <v>41939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13</v>
      </c>
      <c r="B191" s="102">
        <v>41928</v>
      </c>
      <c r="C191" s="102"/>
      <c r="D191" s="103" t="s">
        <v>601</v>
      </c>
      <c r="E191" s="104" t="s">
        <v>557</v>
      </c>
      <c r="F191" s="105">
        <v>401</v>
      </c>
      <c r="G191" s="104" t="s">
        <v>581</v>
      </c>
      <c r="H191" s="104">
        <v>428</v>
      </c>
      <c r="I191" s="122">
        <v>450</v>
      </c>
      <c r="J191" s="123" t="s">
        <v>602</v>
      </c>
      <c r="K191" s="124">
        <f t="shared" si="148"/>
        <v>27</v>
      </c>
      <c r="L191" s="125">
        <f t="shared" si="149"/>
        <v>6.7331670822942641E-2</v>
      </c>
      <c r="M191" s="126" t="s">
        <v>556</v>
      </c>
      <c r="N191" s="127">
        <v>42020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14</v>
      </c>
      <c r="B192" s="102">
        <v>41928</v>
      </c>
      <c r="C192" s="102"/>
      <c r="D192" s="103" t="s">
        <v>603</v>
      </c>
      <c r="E192" s="104" t="s">
        <v>557</v>
      </c>
      <c r="F192" s="105">
        <v>101</v>
      </c>
      <c r="G192" s="104" t="s">
        <v>581</v>
      </c>
      <c r="H192" s="104">
        <v>112</v>
      </c>
      <c r="I192" s="122">
        <v>120</v>
      </c>
      <c r="J192" s="123" t="s">
        <v>604</v>
      </c>
      <c r="K192" s="124">
        <f t="shared" si="148"/>
        <v>11</v>
      </c>
      <c r="L192" s="125">
        <f t="shared" si="149"/>
        <v>0.10891089108910891</v>
      </c>
      <c r="M192" s="126" t="s">
        <v>556</v>
      </c>
      <c r="N192" s="127">
        <v>41939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15</v>
      </c>
      <c r="B193" s="102">
        <v>41954</v>
      </c>
      <c r="C193" s="102"/>
      <c r="D193" s="103" t="s">
        <v>605</v>
      </c>
      <c r="E193" s="104" t="s">
        <v>557</v>
      </c>
      <c r="F193" s="105">
        <v>59</v>
      </c>
      <c r="G193" s="104" t="s">
        <v>581</v>
      </c>
      <c r="H193" s="104">
        <v>76</v>
      </c>
      <c r="I193" s="122">
        <v>76</v>
      </c>
      <c r="J193" s="123" t="s">
        <v>582</v>
      </c>
      <c r="K193" s="124">
        <f t="shared" si="148"/>
        <v>17</v>
      </c>
      <c r="L193" s="125">
        <f t="shared" si="149"/>
        <v>0.28813559322033899</v>
      </c>
      <c r="M193" s="126" t="s">
        <v>556</v>
      </c>
      <c r="N193" s="127">
        <v>43032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16</v>
      </c>
      <c r="B194" s="102">
        <v>41954</v>
      </c>
      <c r="C194" s="102"/>
      <c r="D194" s="103" t="s">
        <v>594</v>
      </c>
      <c r="E194" s="104" t="s">
        <v>557</v>
      </c>
      <c r="F194" s="105">
        <v>99</v>
      </c>
      <c r="G194" s="104" t="s">
        <v>581</v>
      </c>
      <c r="H194" s="104">
        <v>120</v>
      </c>
      <c r="I194" s="122">
        <v>120</v>
      </c>
      <c r="J194" s="123" t="s">
        <v>606</v>
      </c>
      <c r="K194" s="124">
        <f t="shared" si="148"/>
        <v>21</v>
      </c>
      <c r="L194" s="125">
        <f t="shared" si="149"/>
        <v>0.21212121212121213</v>
      </c>
      <c r="M194" s="126" t="s">
        <v>556</v>
      </c>
      <c r="N194" s="127">
        <v>41960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17</v>
      </c>
      <c r="B195" s="102">
        <v>41956</v>
      </c>
      <c r="C195" s="102"/>
      <c r="D195" s="103" t="s">
        <v>607</v>
      </c>
      <c r="E195" s="104" t="s">
        <v>557</v>
      </c>
      <c r="F195" s="105">
        <v>22</v>
      </c>
      <c r="G195" s="104" t="s">
        <v>581</v>
      </c>
      <c r="H195" s="104">
        <v>33.549999999999997</v>
      </c>
      <c r="I195" s="122">
        <v>32</v>
      </c>
      <c r="J195" s="123" t="s">
        <v>608</v>
      </c>
      <c r="K195" s="124">
        <f t="shared" si="148"/>
        <v>11.549999999999997</v>
      </c>
      <c r="L195" s="125">
        <f t="shared" si="149"/>
        <v>0.52499999999999991</v>
      </c>
      <c r="M195" s="126" t="s">
        <v>556</v>
      </c>
      <c r="N195" s="127">
        <v>42188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18</v>
      </c>
      <c r="B196" s="102">
        <v>41976</v>
      </c>
      <c r="C196" s="102"/>
      <c r="D196" s="103" t="s">
        <v>609</v>
      </c>
      <c r="E196" s="104" t="s">
        <v>557</v>
      </c>
      <c r="F196" s="105">
        <v>440</v>
      </c>
      <c r="G196" s="104" t="s">
        <v>581</v>
      </c>
      <c r="H196" s="104">
        <v>520</v>
      </c>
      <c r="I196" s="122">
        <v>520</v>
      </c>
      <c r="J196" s="123" t="s">
        <v>610</v>
      </c>
      <c r="K196" s="124">
        <f t="shared" si="148"/>
        <v>80</v>
      </c>
      <c r="L196" s="125">
        <f t="shared" si="149"/>
        <v>0.18181818181818182</v>
      </c>
      <c r="M196" s="126" t="s">
        <v>556</v>
      </c>
      <c r="N196" s="127">
        <v>42208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19</v>
      </c>
      <c r="B197" s="102">
        <v>41976</v>
      </c>
      <c r="C197" s="102"/>
      <c r="D197" s="103" t="s">
        <v>611</v>
      </c>
      <c r="E197" s="104" t="s">
        <v>557</v>
      </c>
      <c r="F197" s="105">
        <v>360</v>
      </c>
      <c r="G197" s="104" t="s">
        <v>581</v>
      </c>
      <c r="H197" s="104">
        <v>427</v>
      </c>
      <c r="I197" s="122">
        <v>425</v>
      </c>
      <c r="J197" s="123" t="s">
        <v>612</v>
      </c>
      <c r="K197" s="124">
        <f t="shared" si="148"/>
        <v>67</v>
      </c>
      <c r="L197" s="125">
        <f t="shared" si="149"/>
        <v>0.18611111111111112</v>
      </c>
      <c r="M197" s="126" t="s">
        <v>556</v>
      </c>
      <c r="N197" s="127">
        <v>42058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20</v>
      </c>
      <c r="B198" s="102">
        <v>42012</v>
      </c>
      <c r="C198" s="102"/>
      <c r="D198" s="103" t="s">
        <v>613</v>
      </c>
      <c r="E198" s="104" t="s">
        <v>557</v>
      </c>
      <c r="F198" s="105">
        <v>360</v>
      </c>
      <c r="G198" s="104" t="s">
        <v>581</v>
      </c>
      <c r="H198" s="104">
        <v>455</v>
      </c>
      <c r="I198" s="122">
        <v>420</v>
      </c>
      <c r="J198" s="123" t="s">
        <v>614</v>
      </c>
      <c r="K198" s="124">
        <f t="shared" si="148"/>
        <v>95</v>
      </c>
      <c r="L198" s="125">
        <f t="shared" si="149"/>
        <v>0.2638888888888889</v>
      </c>
      <c r="M198" s="126" t="s">
        <v>556</v>
      </c>
      <c r="N198" s="127">
        <v>42024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21</v>
      </c>
      <c r="B199" s="102">
        <v>42012</v>
      </c>
      <c r="C199" s="102"/>
      <c r="D199" s="103" t="s">
        <v>615</v>
      </c>
      <c r="E199" s="104" t="s">
        <v>557</v>
      </c>
      <c r="F199" s="105">
        <v>130</v>
      </c>
      <c r="G199" s="104"/>
      <c r="H199" s="104">
        <v>175.5</v>
      </c>
      <c r="I199" s="122">
        <v>165</v>
      </c>
      <c r="J199" s="123" t="s">
        <v>616</v>
      </c>
      <c r="K199" s="124">
        <f t="shared" si="148"/>
        <v>45.5</v>
      </c>
      <c r="L199" s="125">
        <f t="shared" si="149"/>
        <v>0.35</v>
      </c>
      <c r="M199" s="126" t="s">
        <v>556</v>
      </c>
      <c r="N199" s="127">
        <v>43088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22</v>
      </c>
      <c r="B200" s="102">
        <v>42040</v>
      </c>
      <c r="C200" s="102"/>
      <c r="D200" s="103" t="s">
        <v>376</v>
      </c>
      <c r="E200" s="104" t="s">
        <v>580</v>
      </c>
      <c r="F200" s="105">
        <v>98</v>
      </c>
      <c r="G200" s="104"/>
      <c r="H200" s="104">
        <v>120</v>
      </c>
      <c r="I200" s="122">
        <v>120</v>
      </c>
      <c r="J200" s="123" t="s">
        <v>582</v>
      </c>
      <c r="K200" s="124">
        <f t="shared" si="148"/>
        <v>22</v>
      </c>
      <c r="L200" s="125">
        <f t="shared" si="149"/>
        <v>0.22448979591836735</v>
      </c>
      <c r="M200" s="126" t="s">
        <v>556</v>
      </c>
      <c r="N200" s="127">
        <v>42753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23</v>
      </c>
      <c r="B201" s="102">
        <v>42040</v>
      </c>
      <c r="C201" s="102"/>
      <c r="D201" s="103" t="s">
        <v>617</v>
      </c>
      <c r="E201" s="104" t="s">
        <v>580</v>
      </c>
      <c r="F201" s="105">
        <v>196</v>
      </c>
      <c r="G201" s="104"/>
      <c r="H201" s="104">
        <v>262</v>
      </c>
      <c r="I201" s="122">
        <v>255</v>
      </c>
      <c r="J201" s="123" t="s">
        <v>582</v>
      </c>
      <c r="K201" s="124">
        <f t="shared" si="148"/>
        <v>66</v>
      </c>
      <c r="L201" s="125">
        <f t="shared" si="149"/>
        <v>0.33673469387755101</v>
      </c>
      <c r="M201" s="126" t="s">
        <v>556</v>
      </c>
      <c r="N201" s="127">
        <v>42599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24</v>
      </c>
      <c r="B202" s="106">
        <v>42067</v>
      </c>
      <c r="C202" s="106"/>
      <c r="D202" s="107" t="s">
        <v>375</v>
      </c>
      <c r="E202" s="108" t="s">
        <v>580</v>
      </c>
      <c r="F202" s="109">
        <v>235</v>
      </c>
      <c r="G202" s="109"/>
      <c r="H202" s="110">
        <v>77</v>
      </c>
      <c r="I202" s="128" t="s">
        <v>618</v>
      </c>
      <c r="J202" s="129" t="s">
        <v>619</v>
      </c>
      <c r="K202" s="130">
        <f t="shared" si="148"/>
        <v>-158</v>
      </c>
      <c r="L202" s="131">
        <f t="shared" si="149"/>
        <v>-0.67234042553191486</v>
      </c>
      <c r="M202" s="132" t="s">
        <v>620</v>
      </c>
      <c r="N202" s="133">
        <v>43522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25</v>
      </c>
      <c r="B203" s="102">
        <v>42067</v>
      </c>
      <c r="C203" s="102"/>
      <c r="D203" s="103" t="s">
        <v>453</v>
      </c>
      <c r="E203" s="104" t="s">
        <v>580</v>
      </c>
      <c r="F203" s="105">
        <v>185</v>
      </c>
      <c r="G203" s="104"/>
      <c r="H203" s="104">
        <v>224</v>
      </c>
      <c r="I203" s="122" t="s">
        <v>621</v>
      </c>
      <c r="J203" s="123" t="s">
        <v>582</v>
      </c>
      <c r="K203" s="124">
        <f t="shared" si="148"/>
        <v>39</v>
      </c>
      <c r="L203" s="125">
        <f t="shared" si="149"/>
        <v>0.21081081081081082</v>
      </c>
      <c r="M203" s="126" t="s">
        <v>556</v>
      </c>
      <c r="N203" s="127">
        <v>42647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339">
        <v>26</v>
      </c>
      <c r="B204" s="111">
        <v>42090</v>
      </c>
      <c r="C204" s="111"/>
      <c r="D204" s="112" t="s">
        <v>622</v>
      </c>
      <c r="E204" s="113" t="s">
        <v>580</v>
      </c>
      <c r="F204" s="114">
        <v>49.5</v>
      </c>
      <c r="G204" s="115"/>
      <c r="H204" s="115">
        <v>15.85</v>
      </c>
      <c r="I204" s="115">
        <v>67</v>
      </c>
      <c r="J204" s="134" t="s">
        <v>623</v>
      </c>
      <c r="K204" s="115">
        <f t="shared" si="148"/>
        <v>-33.65</v>
      </c>
      <c r="L204" s="135">
        <f t="shared" si="149"/>
        <v>-0.67979797979797973</v>
      </c>
      <c r="M204" s="132" t="s">
        <v>620</v>
      </c>
      <c r="N204" s="136">
        <v>43627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27</v>
      </c>
      <c r="B205" s="102">
        <v>42093</v>
      </c>
      <c r="C205" s="102"/>
      <c r="D205" s="103" t="s">
        <v>624</v>
      </c>
      <c r="E205" s="104" t="s">
        <v>580</v>
      </c>
      <c r="F205" s="105">
        <v>183.5</v>
      </c>
      <c r="G205" s="104"/>
      <c r="H205" s="104">
        <v>219</v>
      </c>
      <c r="I205" s="122">
        <v>218</v>
      </c>
      <c r="J205" s="123" t="s">
        <v>625</v>
      </c>
      <c r="K205" s="124">
        <f t="shared" si="148"/>
        <v>35.5</v>
      </c>
      <c r="L205" s="125">
        <f t="shared" si="149"/>
        <v>0.19346049046321526</v>
      </c>
      <c r="M205" s="126" t="s">
        <v>556</v>
      </c>
      <c r="N205" s="127">
        <v>42103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28</v>
      </c>
      <c r="B206" s="102">
        <v>42114</v>
      </c>
      <c r="C206" s="102"/>
      <c r="D206" s="103" t="s">
        <v>626</v>
      </c>
      <c r="E206" s="104" t="s">
        <v>580</v>
      </c>
      <c r="F206" s="105">
        <f>(227+237)/2</f>
        <v>232</v>
      </c>
      <c r="G206" s="104"/>
      <c r="H206" s="104">
        <v>298</v>
      </c>
      <c r="I206" s="122">
        <v>298</v>
      </c>
      <c r="J206" s="123" t="s">
        <v>582</v>
      </c>
      <c r="K206" s="124">
        <f t="shared" si="148"/>
        <v>66</v>
      </c>
      <c r="L206" s="125">
        <f t="shared" si="149"/>
        <v>0.28448275862068967</v>
      </c>
      <c r="M206" s="126" t="s">
        <v>556</v>
      </c>
      <c r="N206" s="127">
        <v>42823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29</v>
      </c>
      <c r="B207" s="102">
        <v>42128</v>
      </c>
      <c r="C207" s="102"/>
      <c r="D207" s="103" t="s">
        <v>627</v>
      </c>
      <c r="E207" s="104" t="s">
        <v>557</v>
      </c>
      <c r="F207" s="105">
        <v>385</v>
      </c>
      <c r="G207" s="104"/>
      <c r="H207" s="104">
        <f>212.5+331</f>
        <v>543.5</v>
      </c>
      <c r="I207" s="122">
        <v>510</v>
      </c>
      <c r="J207" s="123" t="s">
        <v>628</v>
      </c>
      <c r="K207" s="124">
        <f t="shared" si="148"/>
        <v>158.5</v>
      </c>
      <c r="L207" s="125">
        <f t="shared" si="149"/>
        <v>0.41168831168831171</v>
      </c>
      <c r="M207" s="126" t="s">
        <v>556</v>
      </c>
      <c r="N207" s="127">
        <v>42235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30</v>
      </c>
      <c r="B208" s="102">
        <v>42128</v>
      </c>
      <c r="C208" s="102"/>
      <c r="D208" s="103" t="s">
        <v>629</v>
      </c>
      <c r="E208" s="104" t="s">
        <v>557</v>
      </c>
      <c r="F208" s="105">
        <v>115.5</v>
      </c>
      <c r="G208" s="104"/>
      <c r="H208" s="104">
        <v>146</v>
      </c>
      <c r="I208" s="122">
        <v>142</v>
      </c>
      <c r="J208" s="123" t="s">
        <v>630</v>
      </c>
      <c r="K208" s="124">
        <f t="shared" si="148"/>
        <v>30.5</v>
      </c>
      <c r="L208" s="125">
        <f t="shared" si="149"/>
        <v>0.26406926406926406</v>
      </c>
      <c r="M208" s="126" t="s">
        <v>556</v>
      </c>
      <c r="N208" s="127">
        <v>42202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31</v>
      </c>
      <c r="B209" s="102">
        <v>42151</v>
      </c>
      <c r="C209" s="102"/>
      <c r="D209" s="103" t="s">
        <v>631</v>
      </c>
      <c r="E209" s="104" t="s">
        <v>557</v>
      </c>
      <c r="F209" s="105">
        <v>237.5</v>
      </c>
      <c r="G209" s="104"/>
      <c r="H209" s="104">
        <v>279.5</v>
      </c>
      <c r="I209" s="122">
        <v>278</v>
      </c>
      <c r="J209" s="123" t="s">
        <v>582</v>
      </c>
      <c r="K209" s="124">
        <f t="shared" si="148"/>
        <v>42</v>
      </c>
      <c r="L209" s="125">
        <f t="shared" si="149"/>
        <v>0.17684210526315788</v>
      </c>
      <c r="M209" s="126" t="s">
        <v>556</v>
      </c>
      <c r="N209" s="127">
        <v>42222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32</v>
      </c>
      <c r="B210" s="102">
        <v>42174</v>
      </c>
      <c r="C210" s="102"/>
      <c r="D210" s="103" t="s">
        <v>601</v>
      </c>
      <c r="E210" s="104" t="s">
        <v>580</v>
      </c>
      <c r="F210" s="105">
        <v>340</v>
      </c>
      <c r="G210" s="104"/>
      <c r="H210" s="104">
        <v>448</v>
      </c>
      <c r="I210" s="122">
        <v>448</v>
      </c>
      <c r="J210" s="123" t="s">
        <v>582</v>
      </c>
      <c r="K210" s="124">
        <f t="shared" si="148"/>
        <v>108</v>
      </c>
      <c r="L210" s="125">
        <f t="shared" si="149"/>
        <v>0.31764705882352939</v>
      </c>
      <c r="M210" s="126" t="s">
        <v>556</v>
      </c>
      <c r="N210" s="127">
        <v>43018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33</v>
      </c>
      <c r="B211" s="102">
        <v>42191</v>
      </c>
      <c r="C211" s="102"/>
      <c r="D211" s="103" t="s">
        <v>632</v>
      </c>
      <c r="E211" s="104" t="s">
        <v>580</v>
      </c>
      <c r="F211" s="105">
        <v>390</v>
      </c>
      <c r="G211" s="104"/>
      <c r="H211" s="104">
        <v>460</v>
      </c>
      <c r="I211" s="122">
        <v>460</v>
      </c>
      <c r="J211" s="123" t="s">
        <v>582</v>
      </c>
      <c r="K211" s="124">
        <f t="shared" ref="K211:K231" si="150">H211-F211</f>
        <v>70</v>
      </c>
      <c r="L211" s="125">
        <f t="shared" ref="L211:L231" si="151">K211/F211</f>
        <v>0.17948717948717949</v>
      </c>
      <c r="M211" s="126" t="s">
        <v>556</v>
      </c>
      <c r="N211" s="127">
        <v>42478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5">
        <v>34</v>
      </c>
      <c r="B212" s="106">
        <v>42195</v>
      </c>
      <c r="C212" s="106"/>
      <c r="D212" s="107" t="s">
        <v>633</v>
      </c>
      <c r="E212" s="108" t="s">
        <v>580</v>
      </c>
      <c r="F212" s="109">
        <v>122.5</v>
      </c>
      <c r="G212" s="109"/>
      <c r="H212" s="110">
        <v>61</v>
      </c>
      <c r="I212" s="128">
        <v>172</v>
      </c>
      <c r="J212" s="129" t="s">
        <v>634</v>
      </c>
      <c r="K212" s="130">
        <f t="shared" si="150"/>
        <v>-61.5</v>
      </c>
      <c r="L212" s="131">
        <f t="shared" si="151"/>
        <v>-0.50204081632653064</v>
      </c>
      <c r="M212" s="132" t="s">
        <v>620</v>
      </c>
      <c r="N212" s="133">
        <v>43333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35</v>
      </c>
      <c r="B213" s="102">
        <v>42219</v>
      </c>
      <c r="C213" s="102"/>
      <c r="D213" s="103" t="s">
        <v>635</v>
      </c>
      <c r="E213" s="104" t="s">
        <v>580</v>
      </c>
      <c r="F213" s="105">
        <v>297.5</v>
      </c>
      <c r="G213" s="104"/>
      <c r="H213" s="104">
        <v>350</v>
      </c>
      <c r="I213" s="122">
        <v>360</v>
      </c>
      <c r="J213" s="123" t="s">
        <v>636</v>
      </c>
      <c r="K213" s="124">
        <f t="shared" si="150"/>
        <v>52.5</v>
      </c>
      <c r="L213" s="125">
        <f t="shared" si="151"/>
        <v>0.17647058823529413</v>
      </c>
      <c r="M213" s="126" t="s">
        <v>556</v>
      </c>
      <c r="N213" s="127">
        <v>42232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36</v>
      </c>
      <c r="B214" s="102">
        <v>42219</v>
      </c>
      <c r="C214" s="102"/>
      <c r="D214" s="103" t="s">
        <v>637</v>
      </c>
      <c r="E214" s="104" t="s">
        <v>580</v>
      </c>
      <c r="F214" s="105">
        <v>115.5</v>
      </c>
      <c r="G214" s="104"/>
      <c r="H214" s="104">
        <v>149</v>
      </c>
      <c r="I214" s="122">
        <v>140</v>
      </c>
      <c r="J214" s="137" t="s">
        <v>638</v>
      </c>
      <c r="K214" s="124">
        <f t="shared" si="150"/>
        <v>33.5</v>
      </c>
      <c r="L214" s="125">
        <f t="shared" si="151"/>
        <v>0.29004329004329005</v>
      </c>
      <c r="M214" s="126" t="s">
        <v>556</v>
      </c>
      <c r="N214" s="127">
        <v>42740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37</v>
      </c>
      <c r="B215" s="102">
        <v>42251</v>
      </c>
      <c r="C215" s="102"/>
      <c r="D215" s="103" t="s">
        <v>631</v>
      </c>
      <c r="E215" s="104" t="s">
        <v>580</v>
      </c>
      <c r="F215" s="105">
        <v>226</v>
      </c>
      <c r="G215" s="104"/>
      <c r="H215" s="104">
        <v>292</v>
      </c>
      <c r="I215" s="122">
        <v>292</v>
      </c>
      <c r="J215" s="123" t="s">
        <v>639</v>
      </c>
      <c r="K215" s="124">
        <f t="shared" si="150"/>
        <v>66</v>
      </c>
      <c r="L215" s="125">
        <f t="shared" si="151"/>
        <v>0.29203539823008851</v>
      </c>
      <c r="M215" s="126" t="s">
        <v>556</v>
      </c>
      <c r="N215" s="127">
        <v>42286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38</v>
      </c>
      <c r="B216" s="102">
        <v>42254</v>
      </c>
      <c r="C216" s="102"/>
      <c r="D216" s="103" t="s">
        <v>626</v>
      </c>
      <c r="E216" s="104" t="s">
        <v>580</v>
      </c>
      <c r="F216" s="105">
        <v>232.5</v>
      </c>
      <c r="G216" s="104"/>
      <c r="H216" s="104">
        <v>312.5</v>
      </c>
      <c r="I216" s="122">
        <v>310</v>
      </c>
      <c r="J216" s="123" t="s">
        <v>582</v>
      </c>
      <c r="K216" s="124">
        <f t="shared" si="150"/>
        <v>80</v>
      </c>
      <c r="L216" s="125">
        <f t="shared" si="151"/>
        <v>0.34408602150537637</v>
      </c>
      <c r="M216" s="126" t="s">
        <v>556</v>
      </c>
      <c r="N216" s="127">
        <v>42823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39</v>
      </c>
      <c r="B217" s="102">
        <v>42268</v>
      </c>
      <c r="C217" s="102"/>
      <c r="D217" s="103" t="s">
        <v>640</v>
      </c>
      <c r="E217" s="104" t="s">
        <v>580</v>
      </c>
      <c r="F217" s="105">
        <v>196.5</v>
      </c>
      <c r="G217" s="104"/>
      <c r="H217" s="104">
        <v>238</v>
      </c>
      <c r="I217" s="122">
        <v>238</v>
      </c>
      <c r="J217" s="123" t="s">
        <v>639</v>
      </c>
      <c r="K217" s="124">
        <f t="shared" si="150"/>
        <v>41.5</v>
      </c>
      <c r="L217" s="125">
        <f t="shared" si="151"/>
        <v>0.21119592875318066</v>
      </c>
      <c r="M217" s="126" t="s">
        <v>556</v>
      </c>
      <c r="N217" s="127">
        <v>42291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40</v>
      </c>
      <c r="B218" s="102">
        <v>42271</v>
      </c>
      <c r="C218" s="102"/>
      <c r="D218" s="103" t="s">
        <v>579</v>
      </c>
      <c r="E218" s="104" t="s">
        <v>580</v>
      </c>
      <c r="F218" s="105">
        <v>65</v>
      </c>
      <c r="G218" s="104"/>
      <c r="H218" s="104">
        <v>82</v>
      </c>
      <c r="I218" s="122">
        <v>82</v>
      </c>
      <c r="J218" s="123" t="s">
        <v>639</v>
      </c>
      <c r="K218" s="124">
        <f t="shared" si="150"/>
        <v>17</v>
      </c>
      <c r="L218" s="125">
        <f t="shared" si="151"/>
        <v>0.26153846153846155</v>
      </c>
      <c r="M218" s="126" t="s">
        <v>556</v>
      </c>
      <c r="N218" s="127">
        <v>42578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41</v>
      </c>
      <c r="B219" s="102">
        <v>42291</v>
      </c>
      <c r="C219" s="102"/>
      <c r="D219" s="103" t="s">
        <v>641</v>
      </c>
      <c r="E219" s="104" t="s">
        <v>580</v>
      </c>
      <c r="F219" s="105">
        <v>144</v>
      </c>
      <c r="G219" s="104"/>
      <c r="H219" s="104">
        <v>182.5</v>
      </c>
      <c r="I219" s="122">
        <v>181</v>
      </c>
      <c r="J219" s="123" t="s">
        <v>639</v>
      </c>
      <c r="K219" s="124">
        <f t="shared" si="150"/>
        <v>38.5</v>
      </c>
      <c r="L219" s="125">
        <f t="shared" si="151"/>
        <v>0.2673611111111111</v>
      </c>
      <c r="M219" s="126" t="s">
        <v>556</v>
      </c>
      <c r="N219" s="127">
        <v>42817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42</v>
      </c>
      <c r="B220" s="102">
        <v>42291</v>
      </c>
      <c r="C220" s="102"/>
      <c r="D220" s="103" t="s">
        <v>642</v>
      </c>
      <c r="E220" s="104" t="s">
        <v>580</v>
      </c>
      <c r="F220" s="105">
        <v>264</v>
      </c>
      <c r="G220" s="104"/>
      <c r="H220" s="104">
        <v>311</v>
      </c>
      <c r="I220" s="122">
        <v>311</v>
      </c>
      <c r="J220" s="123" t="s">
        <v>639</v>
      </c>
      <c r="K220" s="124">
        <f t="shared" si="150"/>
        <v>47</v>
      </c>
      <c r="L220" s="125">
        <f t="shared" si="151"/>
        <v>0.17803030303030304</v>
      </c>
      <c r="M220" s="126" t="s">
        <v>556</v>
      </c>
      <c r="N220" s="127">
        <v>42604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43</v>
      </c>
      <c r="B221" s="102">
        <v>42318</v>
      </c>
      <c r="C221" s="102"/>
      <c r="D221" s="103" t="s">
        <v>643</v>
      </c>
      <c r="E221" s="104" t="s">
        <v>557</v>
      </c>
      <c r="F221" s="105">
        <v>549.5</v>
      </c>
      <c r="G221" s="104"/>
      <c r="H221" s="104">
        <v>630</v>
      </c>
      <c r="I221" s="122">
        <v>630</v>
      </c>
      <c r="J221" s="123" t="s">
        <v>639</v>
      </c>
      <c r="K221" s="124">
        <f t="shared" si="150"/>
        <v>80.5</v>
      </c>
      <c r="L221" s="125">
        <f t="shared" si="151"/>
        <v>0.1464968152866242</v>
      </c>
      <c r="M221" s="126" t="s">
        <v>556</v>
      </c>
      <c r="N221" s="127">
        <v>42419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44</v>
      </c>
      <c r="B222" s="102">
        <v>42342</v>
      </c>
      <c r="C222" s="102"/>
      <c r="D222" s="103" t="s">
        <v>644</v>
      </c>
      <c r="E222" s="104" t="s">
        <v>580</v>
      </c>
      <c r="F222" s="105">
        <v>1027.5</v>
      </c>
      <c r="G222" s="104"/>
      <c r="H222" s="104">
        <v>1315</v>
      </c>
      <c r="I222" s="122">
        <v>1250</v>
      </c>
      <c r="J222" s="123" t="s">
        <v>639</v>
      </c>
      <c r="K222" s="124">
        <f t="shared" si="150"/>
        <v>287.5</v>
      </c>
      <c r="L222" s="125">
        <f t="shared" si="151"/>
        <v>0.27980535279805352</v>
      </c>
      <c r="M222" s="126" t="s">
        <v>556</v>
      </c>
      <c r="N222" s="127">
        <v>43244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45</v>
      </c>
      <c r="B223" s="102">
        <v>42367</v>
      </c>
      <c r="C223" s="102"/>
      <c r="D223" s="103" t="s">
        <v>645</v>
      </c>
      <c r="E223" s="104" t="s">
        <v>580</v>
      </c>
      <c r="F223" s="105">
        <v>465</v>
      </c>
      <c r="G223" s="104"/>
      <c r="H223" s="104">
        <v>540</v>
      </c>
      <c r="I223" s="122">
        <v>540</v>
      </c>
      <c r="J223" s="123" t="s">
        <v>639</v>
      </c>
      <c r="K223" s="124">
        <f t="shared" si="150"/>
        <v>75</v>
      </c>
      <c r="L223" s="125">
        <f t="shared" si="151"/>
        <v>0.16129032258064516</v>
      </c>
      <c r="M223" s="126" t="s">
        <v>556</v>
      </c>
      <c r="N223" s="127">
        <v>42530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46</v>
      </c>
      <c r="B224" s="102">
        <v>42380</v>
      </c>
      <c r="C224" s="102"/>
      <c r="D224" s="103" t="s">
        <v>376</v>
      </c>
      <c r="E224" s="104" t="s">
        <v>557</v>
      </c>
      <c r="F224" s="105">
        <v>81</v>
      </c>
      <c r="G224" s="104"/>
      <c r="H224" s="104">
        <v>110</v>
      </c>
      <c r="I224" s="122">
        <v>110</v>
      </c>
      <c r="J224" s="123" t="s">
        <v>639</v>
      </c>
      <c r="K224" s="124">
        <f t="shared" si="150"/>
        <v>29</v>
      </c>
      <c r="L224" s="125">
        <f t="shared" si="151"/>
        <v>0.35802469135802467</v>
      </c>
      <c r="M224" s="126" t="s">
        <v>556</v>
      </c>
      <c r="N224" s="127">
        <v>42745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47</v>
      </c>
      <c r="B225" s="102">
        <v>42382</v>
      </c>
      <c r="C225" s="102"/>
      <c r="D225" s="103" t="s">
        <v>646</v>
      </c>
      <c r="E225" s="104" t="s">
        <v>557</v>
      </c>
      <c r="F225" s="105">
        <v>417.5</v>
      </c>
      <c r="G225" s="104"/>
      <c r="H225" s="104">
        <v>547</v>
      </c>
      <c r="I225" s="122">
        <v>535</v>
      </c>
      <c r="J225" s="123" t="s">
        <v>639</v>
      </c>
      <c r="K225" s="124">
        <f t="shared" si="150"/>
        <v>129.5</v>
      </c>
      <c r="L225" s="125">
        <f t="shared" si="151"/>
        <v>0.31017964071856285</v>
      </c>
      <c r="M225" s="126" t="s">
        <v>556</v>
      </c>
      <c r="N225" s="127">
        <v>42578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48</v>
      </c>
      <c r="B226" s="102">
        <v>42408</v>
      </c>
      <c r="C226" s="102"/>
      <c r="D226" s="103" t="s">
        <v>647</v>
      </c>
      <c r="E226" s="104" t="s">
        <v>580</v>
      </c>
      <c r="F226" s="105">
        <v>650</v>
      </c>
      <c r="G226" s="104"/>
      <c r="H226" s="104">
        <v>800</v>
      </c>
      <c r="I226" s="122">
        <v>800</v>
      </c>
      <c r="J226" s="123" t="s">
        <v>639</v>
      </c>
      <c r="K226" s="124">
        <f t="shared" si="150"/>
        <v>150</v>
      </c>
      <c r="L226" s="125">
        <f t="shared" si="151"/>
        <v>0.23076923076923078</v>
      </c>
      <c r="M226" s="126" t="s">
        <v>556</v>
      </c>
      <c r="N226" s="127">
        <v>43154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49</v>
      </c>
      <c r="B227" s="102">
        <v>42433</v>
      </c>
      <c r="C227" s="102"/>
      <c r="D227" s="103" t="s">
        <v>193</v>
      </c>
      <c r="E227" s="104" t="s">
        <v>580</v>
      </c>
      <c r="F227" s="105">
        <v>437.5</v>
      </c>
      <c r="G227" s="104"/>
      <c r="H227" s="104">
        <v>504.5</v>
      </c>
      <c r="I227" s="122">
        <v>522</v>
      </c>
      <c r="J227" s="123" t="s">
        <v>648</v>
      </c>
      <c r="K227" s="124">
        <f t="shared" si="150"/>
        <v>67</v>
      </c>
      <c r="L227" s="125">
        <f t="shared" si="151"/>
        <v>0.15314285714285714</v>
      </c>
      <c r="M227" s="126" t="s">
        <v>556</v>
      </c>
      <c r="N227" s="127">
        <v>42480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50</v>
      </c>
      <c r="B228" s="102">
        <v>42438</v>
      </c>
      <c r="C228" s="102"/>
      <c r="D228" s="103" t="s">
        <v>649</v>
      </c>
      <c r="E228" s="104" t="s">
        <v>580</v>
      </c>
      <c r="F228" s="105">
        <v>189.5</v>
      </c>
      <c r="G228" s="104"/>
      <c r="H228" s="104">
        <v>218</v>
      </c>
      <c r="I228" s="122">
        <v>218</v>
      </c>
      <c r="J228" s="123" t="s">
        <v>639</v>
      </c>
      <c r="K228" s="124">
        <f t="shared" si="150"/>
        <v>28.5</v>
      </c>
      <c r="L228" s="125">
        <f t="shared" si="151"/>
        <v>0.15039577836411611</v>
      </c>
      <c r="M228" s="126" t="s">
        <v>556</v>
      </c>
      <c r="N228" s="127">
        <v>43034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39">
        <v>51</v>
      </c>
      <c r="B229" s="111">
        <v>42471</v>
      </c>
      <c r="C229" s="111"/>
      <c r="D229" s="112" t="s">
        <v>650</v>
      </c>
      <c r="E229" s="113" t="s">
        <v>580</v>
      </c>
      <c r="F229" s="114">
        <v>36.5</v>
      </c>
      <c r="G229" s="115"/>
      <c r="H229" s="115">
        <v>15.85</v>
      </c>
      <c r="I229" s="115">
        <v>60</v>
      </c>
      <c r="J229" s="134" t="s">
        <v>651</v>
      </c>
      <c r="K229" s="130">
        <f t="shared" si="150"/>
        <v>-20.65</v>
      </c>
      <c r="L229" s="164">
        <f t="shared" si="151"/>
        <v>-0.5657534246575342</v>
      </c>
      <c r="M229" s="132" t="s">
        <v>620</v>
      </c>
      <c r="N229" s="165">
        <v>43627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52</v>
      </c>
      <c r="B230" s="102">
        <v>42472</v>
      </c>
      <c r="C230" s="102"/>
      <c r="D230" s="103" t="s">
        <v>652</v>
      </c>
      <c r="E230" s="104" t="s">
        <v>580</v>
      </c>
      <c r="F230" s="105">
        <v>93</v>
      </c>
      <c r="G230" s="104"/>
      <c r="H230" s="104">
        <v>149</v>
      </c>
      <c r="I230" s="122">
        <v>140</v>
      </c>
      <c r="J230" s="137" t="s">
        <v>653</v>
      </c>
      <c r="K230" s="124">
        <f t="shared" si="150"/>
        <v>56</v>
      </c>
      <c r="L230" s="125">
        <f t="shared" si="151"/>
        <v>0.60215053763440862</v>
      </c>
      <c r="M230" s="126" t="s">
        <v>556</v>
      </c>
      <c r="N230" s="127">
        <v>42740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53</v>
      </c>
      <c r="B231" s="102">
        <v>42472</v>
      </c>
      <c r="C231" s="102"/>
      <c r="D231" s="103" t="s">
        <v>654</v>
      </c>
      <c r="E231" s="104" t="s">
        <v>580</v>
      </c>
      <c r="F231" s="105">
        <v>130</v>
      </c>
      <c r="G231" s="104"/>
      <c r="H231" s="104">
        <v>150</v>
      </c>
      <c r="I231" s="122" t="s">
        <v>655</v>
      </c>
      <c r="J231" s="123" t="s">
        <v>639</v>
      </c>
      <c r="K231" s="124">
        <f t="shared" si="150"/>
        <v>20</v>
      </c>
      <c r="L231" s="125">
        <f t="shared" si="151"/>
        <v>0.15384615384615385</v>
      </c>
      <c r="M231" s="126" t="s">
        <v>556</v>
      </c>
      <c r="N231" s="127">
        <v>42564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54</v>
      </c>
      <c r="B232" s="102">
        <v>42473</v>
      </c>
      <c r="C232" s="102"/>
      <c r="D232" s="103" t="s">
        <v>344</v>
      </c>
      <c r="E232" s="104" t="s">
        <v>580</v>
      </c>
      <c r="F232" s="105">
        <v>196</v>
      </c>
      <c r="G232" s="104"/>
      <c r="H232" s="104">
        <v>299</v>
      </c>
      <c r="I232" s="122">
        <v>299</v>
      </c>
      <c r="J232" s="123" t="s">
        <v>639</v>
      </c>
      <c r="K232" s="124">
        <v>103</v>
      </c>
      <c r="L232" s="125">
        <v>0.52551020408163296</v>
      </c>
      <c r="M232" s="126" t="s">
        <v>556</v>
      </c>
      <c r="N232" s="127">
        <v>42620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55</v>
      </c>
      <c r="B233" s="102">
        <v>42473</v>
      </c>
      <c r="C233" s="102"/>
      <c r="D233" s="103" t="s">
        <v>713</v>
      </c>
      <c r="E233" s="104" t="s">
        <v>580</v>
      </c>
      <c r="F233" s="105">
        <v>88</v>
      </c>
      <c r="G233" s="104"/>
      <c r="H233" s="104">
        <v>103</v>
      </c>
      <c r="I233" s="122">
        <v>103</v>
      </c>
      <c r="J233" s="123" t="s">
        <v>639</v>
      </c>
      <c r="K233" s="124">
        <v>15</v>
      </c>
      <c r="L233" s="125">
        <v>0.170454545454545</v>
      </c>
      <c r="M233" s="126" t="s">
        <v>556</v>
      </c>
      <c r="N233" s="127">
        <v>42530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56</v>
      </c>
      <c r="B234" s="102">
        <v>42492</v>
      </c>
      <c r="C234" s="102"/>
      <c r="D234" s="103" t="s">
        <v>656</v>
      </c>
      <c r="E234" s="104" t="s">
        <v>580</v>
      </c>
      <c r="F234" s="105">
        <v>127.5</v>
      </c>
      <c r="G234" s="104"/>
      <c r="H234" s="104">
        <v>148</v>
      </c>
      <c r="I234" s="122" t="s">
        <v>657</v>
      </c>
      <c r="J234" s="123" t="s">
        <v>639</v>
      </c>
      <c r="K234" s="124">
        <f>H234-F234</f>
        <v>20.5</v>
      </c>
      <c r="L234" s="125">
        <f>K234/F234</f>
        <v>0.16078431372549021</v>
      </c>
      <c r="M234" s="126" t="s">
        <v>556</v>
      </c>
      <c r="N234" s="127">
        <v>42564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57</v>
      </c>
      <c r="B235" s="102">
        <v>42493</v>
      </c>
      <c r="C235" s="102"/>
      <c r="D235" s="103" t="s">
        <v>658</v>
      </c>
      <c r="E235" s="104" t="s">
        <v>580</v>
      </c>
      <c r="F235" s="105">
        <v>675</v>
      </c>
      <c r="G235" s="104"/>
      <c r="H235" s="104">
        <v>815</v>
      </c>
      <c r="I235" s="122" t="s">
        <v>659</v>
      </c>
      <c r="J235" s="123" t="s">
        <v>639</v>
      </c>
      <c r="K235" s="124">
        <f>H235-F235</f>
        <v>140</v>
      </c>
      <c r="L235" s="125">
        <f>K235/F235</f>
        <v>0.2074074074074074</v>
      </c>
      <c r="M235" s="126" t="s">
        <v>556</v>
      </c>
      <c r="N235" s="127">
        <v>43154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5">
        <v>58</v>
      </c>
      <c r="B236" s="106">
        <v>42522</v>
      </c>
      <c r="C236" s="106"/>
      <c r="D236" s="107" t="s">
        <v>714</v>
      </c>
      <c r="E236" s="108" t="s">
        <v>580</v>
      </c>
      <c r="F236" s="109">
        <v>500</v>
      </c>
      <c r="G236" s="109"/>
      <c r="H236" s="110">
        <v>232.5</v>
      </c>
      <c r="I236" s="128" t="s">
        <v>715</v>
      </c>
      <c r="J236" s="129" t="s">
        <v>716</v>
      </c>
      <c r="K236" s="130">
        <f>H236-F236</f>
        <v>-267.5</v>
      </c>
      <c r="L236" s="131">
        <f>K236/F236</f>
        <v>-0.53500000000000003</v>
      </c>
      <c r="M236" s="132" t="s">
        <v>620</v>
      </c>
      <c r="N236" s="133">
        <v>43735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59</v>
      </c>
      <c r="B237" s="102">
        <v>42527</v>
      </c>
      <c r="C237" s="102"/>
      <c r="D237" s="103" t="s">
        <v>660</v>
      </c>
      <c r="E237" s="104" t="s">
        <v>580</v>
      </c>
      <c r="F237" s="105">
        <v>110</v>
      </c>
      <c r="G237" s="104"/>
      <c r="H237" s="104">
        <v>126.5</v>
      </c>
      <c r="I237" s="122">
        <v>125</v>
      </c>
      <c r="J237" s="123" t="s">
        <v>589</v>
      </c>
      <c r="K237" s="124">
        <f>H237-F237</f>
        <v>16.5</v>
      </c>
      <c r="L237" s="125">
        <f>K237/F237</f>
        <v>0.15</v>
      </c>
      <c r="M237" s="126" t="s">
        <v>556</v>
      </c>
      <c r="N237" s="127">
        <v>42552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60</v>
      </c>
      <c r="B238" s="102">
        <v>42538</v>
      </c>
      <c r="C238" s="102"/>
      <c r="D238" s="103" t="s">
        <v>661</v>
      </c>
      <c r="E238" s="104" t="s">
        <v>580</v>
      </c>
      <c r="F238" s="105">
        <v>44</v>
      </c>
      <c r="G238" s="104"/>
      <c r="H238" s="104">
        <v>69.5</v>
      </c>
      <c r="I238" s="122">
        <v>69.5</v>
      </c>
      <c r="J238" s="123" t="s">
        <v>662</v>
      </c>
      <c r="K238" s="124">
        <f>H238-F238</f>
        <v>25.5</v>
      </c>
      <c r="L238" s="125">
        <f>K238/F238</f>
        <v>0.57954545454545459</v>
      </c>
      <c r="M238" s="126" t="s">
        <v>556</v>
      </c>
      <c r="N238" s="127">
        <v>42977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61</v>
      </c>
      <c r="B239" s="102">
        <v>42549</v>
      </c>
      <c r="C239" s="102"/>
      <c r="D239" s="144" t="s">
        <v>717</v>
      </c>
      <c r="E239" s="104" t="s">
        <v>580</v>
      </c>
      <c r="F239" s="105">
        <v>262.5</v>
      </c>
      <c r="G239" s="104"/>
      <c r="H239" s="104">
        <v>340</v>
      </c>
      <c r="I239" s="122">
        <v>333</v>
      </c>
      <c r="J239" s="123" t="s">
        <v>718</v>
      </c>
      <c r="K239" s="124">
        <v>77.5</v>
      </c>
      <c r="L239" s="125">
        <v>0.29523809523809502</v>
      </c>
      <c r="M239" s="126" t="s">
        <v>556</v>
      </c>
      <c r="N239" s="127">
        <v>43017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62</v>
      </c>
      <c r="B240" s="102">
        <v>42549</v>
      </c>
      <c r="C240" s="102"/>
      <c r="D240" s="144" t="s">
        <v>719</v>
      </c>
      <c r="E240" s="104" t="s">
        <v>580</v>
      </c>
      <c r="F240" s="105">
        <v>840</v>
      </c>
      <c r="G240" s="104"/>
      <c r="H240" s="104">
        <v>1230</v>
      </c>
      <c r="I240" s="122">
        <v>1230</v>
      </c>
      <c r="J240" s="123" t="s">
        <v>639</v>
      </c>
      <c r="K240" s="124">
        <v>390</v>
      </c>
      <c r="L240" s="125">
        <v>0.46428571428571402</v>
      </c>
      <c r="M240" s="126" t="s">
        <v>556</v>
      </c>
      <c r="N240" s="127">
        <v>42649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40">
        <v>63</v>
      </c>
      <c r="B241" s="139">
        <v>42556</v>
      </c>
      <c r="C241" s="139"/>
      <c r="D241" s="140" t="s">
        <v>663</v>
      </c>
      <c r="E241" s="141" t="s">
        <v>580</v>
      </c>
      <c r="F241" s="142">
        <v>395</v>
      </c>
      <c r="G241" s="143"/>
      <c r="H241" s="143">
        <f>(468.5+342.5)/2</f>
        <v>405.5</v>
      </c>
      <c r="I241" s="143">
        <v>510</v>
      </c>
      <c r="J241" s="166" t="s">
        <v>664</v>
      </c>
      <c r="K241" s="167">
        <f t="shared" ref="K241:K247" si="152">H241-F241</f>
        <v>10.5</v>
      </c>
      <c r="L241" s="168">
        <f t="shared" ref="L241:L247" si="153">K241/F241</f>
        <v>2.6582278481012658E-2</v>
      </c>
      <c r="M241" s="169" t="s">
        <v>665</v>
      </c>
      <c r="N241" s="170">
        <v>43606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5">
        <v>64</v>
      </c>
      <c r="B242" s="106">
        <v>42584</v>
      </c>
      <c r="C242" s="106"/>
      <c r="D242" s="107" t="s">
        <v>666</v>
      </c>
      <c r="E242" s="108" t="s">
        <v>557</v>
      </c>
      <c r="F242" s="109">
        <f>169.5-12.8</f>
        <v>156.69999999999999</v>
      </c>
      <c r="G242" s="109"/>
      <c r="H242" s="110">
        <v>77</v>
      </c>
      <c r="I242" s="128" t="s">
        <v>667</v>
      </c>
      <c r="J242" s="359" t="s">
        <v>795</v>
      </c>
      <c r="K242" s="130">
        <f t="shared" si="152"/>
        <v>-79.699999999999989</v>
      </c>
      <c r="L242" s="131">
        <f t="shared" si="153"/>
        <v>-0.50861518825781749</v>
      </c>
      <c r="M242" s="132" t="s">
        <v>620</v>
      </c>
      <c r="N242" s="133">
        <v>43522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5">
        <v>65</v>
      </c>
      <c r="B243" s="106">
        <v>42586</v>
      </c>
      <c r="C243" s="106"/>
      <c r="D243" s="107" t="s">
        <v>668</v>
      </c>
      <c r="E243" s="108" t="s">
        <v>580</v>
      </c>
      <c r="F243" s="109">
        <v>400</v>
      </c>
      <c r="G243" s="109"/>
      <c r="H243" s="110">
        <v>305</v>
      </c>
      <c r="I243" s="128">
        <v>475</v>
      </c>
      <c r="J243" s="129" t="s">
        <v>669</v>
      </c>
      <c r="K243" s="130">
        <f t="shared" si="152"/>
        <v>-95</v>
      </c>
      <c r="L243" s="131">
        <f t="shared" si="153"/>
        <v>-0.23749999999999999</v>
      </c>
      <c r="M243" s="132" t="s">
        <v>620</v>
      </c>
      <c r="N243" s="133">
        <v>43606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66</v>
      </c>
      <c r="B244" s="102">
        <v>42593</v>
      </c>
      <c r="C244" s="102"/>
      <c r="D244" s="103" t="s">
        <v>670</v>
      </c>
      <c r="E244" s="104" t="s">
        <v>580</v>
      </c>
      <c r="F244" s="105">
        <v>86.5</v>
      </c>
      <c r="G244" s="104"/>
      <c r="H244" s="104">
        <v>130</v>
      </c>
      <c r="I244" s="122">
        <v>130</v>
      </c>
      <c r="J244" s="137" t="s">
        <v>671</v>
      </c>
      <c r="K244" s="124">
        <f t="shared" si="152"/>
        <v>43.5</v>
      </c>
      <c r="L244" s="125">
        <f t="shared" si="153"/>
        <v>0.50289017341040465</v>
      </c>
      <c r="M244" s="126" t="s">
        <v>556</v>
      </c>
      <c r="N244" s="127">
        <v>43091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5">
        <v>67</v>
      </c>
      <c r="B245" s="106">
        <v>42600</v>
      </c>
      <c r="C245" s="106"/>
      <c r="D245" s="107" t="s">
        <v>367</v>
      </c>
      <c r="E245" s="108" t="s">
        <v>580</v>
      </c>
      <c r="F245" s="109">
        <v>133.5</v>
      </c>
      <c r="G245" s="109"/>
      <c r="H245" s="110">
        <v>126.5</v>
      </c>
      <c r="I245" s="128">
        <v>178</v>
      </c>
      <c r="J245" s="129" t="s">
        <v>672</v>
      </c>
      <c r="K245" s="130">
        <f t="shared" si="152"/>
        <v>-7</v>
      </c>
      <c r="L245" s="131">
        <f t="shared" si="153"/>
        <v>-5.2434456928838954E-2</v>
      </c>
      <c r="M245" s="132" t="s">
        <v>620</v>
      </c>
      <c r="N245" s="133">
        <v>42615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68</v>
      </c>
      <c r="B246" s="102">
        <v>42613</v>
      </c>
      <c r="C246" s="102"/>
      <c r="D246" s="103" t="s">
        <v>673</v>
      </c>
      <c r="E246" s="104" t="s">
        <v>580</v>
      </c>
      <c r="F246" s="105">
        <v>560</v>
      </c>
      <c r="G246" s="104"/>
      <c r="H246" s="104">
        <v>725</v>
      </c>
      <c r="I246" s="122">
        <v>725</v>
      </c>
      <c r="J246" s="123" t="s">
        <v>582</v>
      </c>
      <c r="K246" s="124">
        <f t="shared" si="152"/>
        <v>165</v>
      </c>
      <c r="L246" s="125">
        <f t="shared" si="153"/>
        <v>0.29464285714285715</v>
      </c>
      <c r="M246" s="126" t="s">
        <v>556</v>
      </c>
      <c r="N246" s="127">
        <v>42456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69</v>
      </c>
      <c r="B247" s="102">
        <v>42614</v>
      </c>
      <c r="C247" s="102"/>
      <c r="D247" s="103" t="s">
        <v>674</v>
      </c>
      <c r="E247" s="104" t="s">
        <v>580</v>
      </c>
      <c r="F247" s="105">
        <v>160.5</v>
      </c>
      <c r="G247" s="104"/>
      <c r="H247" s="104">
        <v>210</v>
      </c>
      <c r="I247" s="122">
        <v>210</v>
      </c>
      <c r="J247" s="123" t="s">
        <v>582</v>
      </c>
      <c r="K247" s="124">
        <f t="shared" si="152"/>
        <v>49.5</v>
      </c>
      <c r="L247" s="125">
        <f t="shared" si="153"/>
        <v>0.30841121495327101</v>
      </c>
      <c r="M247" s="126" t="s">
        <v>556</v>
      </c>
      <c r="N247" s="127">
        <v>42871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70</v>
      </c>
      <c r="B248" s="102">
        <v>42646</v>
      </c>
      <c r="C248" s="102"/>
      <c r="D248" s="144" t="s">
        <v>390</v>
      </c>
      <c r="E248" s="104" t="s">
        <v>580</v>
      </c>
      <c r="F248" s="105">
        <v>430</v>
      </c>
      <c r="G248" s="104"/>
      <c r="H248" s="104">
        <v>596</v>
      </c>
      <c r="I248" s="122">
        <v>575</v>
      </c>
      <c r="J248" s="123" t="s">
        <v>720</v>
      </c>
      <c r="K248" s="124">
        <v>166</v>
      </c>
      <c r="L248" s="125">
        <v>0.38604651162790699</v>
      </c>
      <c r="M248" s="126" t="s">
        <v>556</v>
      </c>
      <c r="N248" s="127">
        <v>42769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71</v>
      </c>
      <c r="B249" s="102">
        <v>42657</v>
      </c>
      <c r="C249" s="102"/>
      <c r="D249" s="103" t="s">
        <v>675</v>
      </c>
      <c r="E249" s="104" t="s">
        <v>580</v>
      </c>
      <c r="F249" s="105">
        <v>280</v>
      </c>
      <c r="G249" s="104"/>
      <c r="H249" s="104">
        <v>345</v>
      </c>
      <c r="I249" s="122">
        <v>345</v>
      </c>
      <c r="J249" s="123" t="s">
        <v>582</v>
      </c>
      <c r="K249" s="124">
        <f t="shared" ref="K249:K254" si="154">H249-F249</f>
        <v>65</v>
      </c>
      <c r="L249" s="125">
        <f>K249/F249</f>
        <v>0.23214285714285715</v>
      </c>
      <c r="M249" s="126" t="s">
        <v>556</v>
      </c>
      <c r="N249" s="127">
        <v>42814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72</v>
      </c>
      <c r="B250" s="102">
        <v>42657</v>
      </c>
      <c r="C250" s="102"/>
      <c r="D250" s="103" t="s">
        <v>676</v>
      </c>
      <c r="E250" s="104" t="s">
        <v>580</v>
      </c>
      <c r="F250" s="105">
        <v>245</v>
      </c>
      <c r="G250" s="104"/>
      <c r="H250" s="104">
        <v>325.5</v>
      </c>
      <c r="I250" s="122">
        <v>330</v>
      </c>
      <c r="J250" s="123" t="s">
        <v>677</v>
      </c>
      <c r="K250" s="124">
        <f t="shared" si="154"/>
        <v>80.5</v>
      </c>
      <c r="L250" s="125">
        <f>K250/F250</f>
        <v>0.32857142857142857</v>
      </c>
      <c r="M250" s="126" t="s">
        <v>556</v>
      </c>
      <c r="N250" s="127">
        <v>42769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73</v>
      </c>
      <c r="B251" s="102">
        <v>42660</v>
      </c>
      <c r="C251" s="102"/>
      <c r="D251" s="103" t="s">
        <v>340</v>
      </c>
      <c r="E251" s="104" t="s">
        <v>580</v>
      </c>
      <c r="F251" s="105">
        <v>125</v>
      </c>
      <c r="G251" s="104"/>
      <c r="H251" s="104">
        <v>160</v>
      </c>
      <c r="I251" s="122">
        <v>160</v>
      </c>
      <c r="J251" s="123" t="s">
        <v>639</v>
      </c>
      <c r="K251" s="124">
        <f t="shared" si="154"/>
        <v>35</v>
      </c>
      <c r="L251" s="125">
        <v>0.28000000000000003</v>
      </c>
      <c r="M251" s="126" t="s">
        <v>556</v>
      </c>
      <c r="N251" s="127">
        <v>42803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74</v>
      </c>
      <c r="B252" s="102">
        <v>42660</v>
      </c>
      <c r="C252" s="102"/>
      <c r="D252" s="103" t="s">
        <v>455</v>
      </c>
      <c r="E252" s="104" t="s">
        <v>580</v>
      </c>
      <c r="F252" s="105">
        <v>114</v>
      </c>
      <c r="G252" s="104"/>
      <c r="H252" s="104">
        <v>145</v>
      </c>
      <c r="I252" s="122">
        <v>145</v>
      </c>
      <c r="J252" s="123" t="s">
        <v>639</v>
      </c>
      <c r="K252" s="124">
        <f t="shared" si="154"/>
        <v>31</v>
      </c>
      <c r="L252" s="125">
        <f>K252/F252</f>
        <v>0.27192982456140352</v>
      </c>
      <c r="M252" s="126" t="s">
        <v>556</v>
      </c>
      <c r="N252" s="127">
        <v>42859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75</v>
      </c>
      <c r="B253" s="102">
        <v>42660</v>
      </c>
      <c r="C253" s="102"/>
      <c r="D253" s="103" t="s">
        <v>678</v>
      </c>
      <c r="E253" s="104" t="s">
        <v>580</v>
      </c>
      <c r="F253" s="105">
        <v>212</v>
      </c>
      <c r="G253" s="104"/>
      <c r="H253" s="104">
        <v>280</v>
      </c>
      <c r="I253" s="122">
        <v>276</v>
      </c>
      <c r="J253" s="123" t="s">
        <v>679</v>
      </c>
      <c r="K253" s="124">
        <f t="shared" si="154"/>
        <v>68</v>
      </c>
      <c r="L253" s="125">
        <f>K253/F253</f>
        <v>0.32075471698113206</v>
      </c>
      <c r="M253" s="126" t="s">
        <v>556</v>
      </c>
      <c r="N253" s="127">
        <v>42858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76</v>
      </c>
      <c r="B254" s="102">
        <v>42678</v>
      </c>
      <c r="C254" s="102"/>
      <c r="D254" s="103" t="s">
        <v>149</v>
      </c>
      <c r="E254" s="104" t="s">
        <v>580</v>
      </c>
      <c r="F254" s="105">
        <v>155</v>
      </c>
      <c r="G254" s="104"/>
      <c r="H254" s="104">
        <v>210</v>
      </c>
      <c r="I254" s="122">
        <v>210</v>
      </c>
      <c r="J254" s="123" t="s">
        <v>680</v>
      </c>
      <c r="K254" s="124">
        <f t="shared" si="154"/>
        <v>55</v>
      </c>
      <c r="L254" s="125">
        <f>K254/F254</f>
        <v>0.35483870967741937</v>
      </c>
      <c r="M254" s="126" t="s">
        <v>556</v>
      </c>
      <c r="N254" s="127">
        <v>42944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5">
        <v>77</v>
      </c>
      <c r="B255" s="106">
        <v>42710</v>
      </c>
      <c r="C255" s="106"/>
      <c r="D255" s="107" t="s">
        <v>721</v>
      </c>
      <c r="E255" s="108" t="s">
        <v>580</v>
      </c>
      <c r="F255" s="109">
        <v>150.5</v>
      </c>
      <c r="G255" s="109"/>
      <c r="H255" s="110">
        <v>72.5</v>
      </c>
      <c r="I255" s="128">
        <v>174</v>
      </c>
      <c r="J255" s="129" t="s">
        <v>722</v>
      </c>
      <c r="K255" s="130">
        <v>-78</v>
      </c>
      <c r="L255" s="131">
        <v>-0.51827242524916906</v>
      </c>
      <c r="M255" s="132" t="s">
        <v>620</v>
      </c>
      <c r="N255" s="133">
        <v>43333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78</v>
      </c>
      <c r="B256" s="102">
        <v>42712</v>
      </c>
      <c r="C256" s="102"/>
      <c r="D256" s="103" t="s">
        <v>123</v>
      </c>
      <c r="E256" s="104" t="s">
        <v>580</v>
      </c>
      <c r="F256" s="105">
        <v>380</v>
      </c>
      <c r="G256" s="104"/>
      <c r="H256" s="104">
        <v>478</v>
      </c>
      <c r="I256" s="122">
        <v>468</v>
      </c>
      <c r="J256" s="123" t="s">
        <v>639</v>
      </c>
      <c r="K256" s="124">
        <f>H256-F256</f>
        <v>98</v>
      </c>
      <c r="L256" s="125">
        <f>K256/F256</f>
        <v>0.25789473684210529</v>
      </c>
      <c r="M256" s="126" t="s">
        <v>556</v>
      </c>
      <c r="N256" s="127">
        <v>43025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79</v>
      </c>
      <c r="B257" s="102">
        <v>42734</v>
      </c>
      <c r="C257" s="102"/>
      <c r="D257" s="103" t="s">
        <v>244</v>
      </c>
      <c r="E257" s="104" t="s">
        <v>580</v>
      </c>
      <c r="F257" s="105">
        <v>305</v>
      </c>
      <c r="G257" s="104"/>
      <c r="H257" s="104">
        <v>375</v>
      </c>
      <c r="I257" s="122">
        <v>375</v>
      </c>
      <c r="J257" s="123" t="s">
        <v>639</v>
      </c>
      <c r="K257" s="124">
        <f>H257-F257</f>
        <v>70</v>
      </c>
      <c r="L257" s="125">
        <f>K257/F257</f>
        <v>0.22950819672131148</v>
      </c>
      <c r="M257" s="126" t="s">
        <v>556</v>
      </c>
      <c r="N257" s="127">
        <v>42768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80</v>
      </c>
      <c r="B258" s="102">
        <v>42739</v>
      </c>
      <c r="C258" s="102"/>
      <c r="D258" s="103" t="s">
        <v>342</v>
      </c>
      <c r="E258" s="104" t="s">
        <v>580</v>
      </c>
      <c r="F258" s="105">
        <v>99.5</v>
      </c>
      <c r="G258" s="104"/>
      <c r="H258" s="104">
        <v>158</v>
      </c>
      <c r="I258" s="122">
        <v>158</v>
      </c>
      <c r="J258" s="123" t="s">
        <v>639</v>
      </c>
      <c r="K258" s="124">
        <f>H258-F258</f>
        <v>58.5</v>
      </c>
      <c r="L258" s="125">
        <f>K258/F258</f>
        <v>0.5879396984924623</v>
      </c>
      <c r="M258" s="126" t="s">
        <v>556</v>
      </c>
      <c r="N258" s="127">
        <v>42898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81</v>
      </c>
      <c r="B259" s="102">
        <v>42739</v>
      </c>
      <c r="C259" s="102"/>
      <c r="D259" s="103" t="s">
        <v>342</v>
      </c>
      <c r="E259" s="104" t="s">
        <v>580</v>
      </c>
      <c r="F259" s="105">
        <v>99.5</v>
      </c>
      <c r="G259" s="104"/>
      <c r="H259" s="104">
        <v>158</v>
      </c>
      <c r="I259" s="122">
        <v>158</v>
      </c>
      <c r="J259" s="123" t="s">
        <v>639</v>
      </c>
      <c r="K259" s="124">
        <v>58.5</v>
      </c>
      <c r="L259" s="125">
        <v>0.58793969849246197</v>
      </c>
      <c r="M259" s="126" t="s">
        <v>556</v>
      </c>
      <c r="N259" s="127">
        <v>42898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82</v>
      </c>
      <c r="B260" s="102">
        <v>42786</v>
      </c>
      <c r="C260" s="102"/>
      <c r="D260" s="103" t="s">
        <v>166</v>
      </c>
      <c r="E260" s="104" t="s">
        <v>580</v>
      </c>
      <c r="F260" s="105">
        <v>140.5</v>
      </c>
      <c r="G260" s="104"/>
      <c r="H260" s="104">
        <v>220</v>
      </c>
      <c r="I260" s="122">
        <v>220</v>
      </c>
      <c r="J260" s="123" t="s">
        <v>639</v>
      </c>
      <c r="K260" s="124">
        <f>H260-F260</f>
        <v>79.5</v>
      </c>
      <c r="L260" s="125">
        <f>K260/F260</f>
        <v>0.5658362989323843</v>
      </c>
      <c r="M260" s="126" t="s">
        <v>556</v>
      </c>
      <c r="N260" s="127">
        <v>42864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83</v>
      </c>
      <c r="B261" s="102">
        <v>42786</v>
      </c>
      <c r="C261" s="102"/>
      <c r="D261" s="103" t="s">
        <v>723</v>
      </c>
      <c r="E261" s="104" t="s">
        <v>580</v>
      </c>
      <c r="F261" s="105">
        <v>202.5</v>
      </c>
      <c r="G261" s="104"/>
      <c r="H261" s="104">
        <v>234</v>
      </c>
      <c r="I261" s="122">
        <v>234</v>
      </c>
      <c r="J261" s="123" t="s">
        <v>639</v>
      </c>
      <c r="K261" s="124">
        <v>31.5</v>
      </c>
      <c r="L261" s="125">
        <v>0.155555555555556</v>
      </c>
      <c r="M261" s="126" t="s">
        <v>556</v>
      </c>
      <c r="N261" s="127">
        <v>42836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84</v>
      </c>
      <c r="B262" s="102">
        <v>42818</v>
      </c>
      <c r="C262" s="102"/>
      <c r="D262" s="103" t="s">
        <v>517</v>
      </c>
      <c r="E262" s="104" t="s">
        <v>580</v>
      </c>
      <c r="F262" s="105">
        <v>300.5</v>
      </c>
      <c r="G262" s="104"/>
      <c r="H262" s="104">
        <v>417.5</v>
      </c>
      <c r="I262" s="122">
        <v>420</v>
      </c>
      <c r="J262" s="123" t="s">
        <v>681</v>
      </c>
      <c r="K262" s="124">
        <f>H262-F262</f>
        <v>117</v>
      </c>
      <c r="L262" s="125">
        <f>K262/F262</f>
        <v>0.38935108153078202</v>
      </c>
      <c r="M262" s="126" t="s">
        <v>556</v>
      </c>
      <c r="N262" s="127">
        <v>43070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85</v>
      </c>
      <c r="B263" s="102">
        <v>42818</v>
      </c>
      <c r="C263" s="102"/>
      <c r="D263" s="103" t="s">
        <v>719</v>
      </c>
      <c r="E263" s="104" t="s">
        <v>580</v>
      </c>
      <c r="F263" s="105">
        <v>850</v>
      </c>
      <c r="G263" s="104"/>
      <c r="H263" s="104">
        <v>1042.5</v>
      </c>
      <c r="I263" s="122">
        <v>1023</v>
      </c>
      <c r="J263" s="123" t="s">
        <v>724</v>
      </c>
      <c r="K263" s="124">
        <v>192.5</v>
      </c>
      <c r="L263" s="125">
        <v>0.22647058823529401</v>
      </c>
      <c r="M263" s="126" t="s">
        <v>556</v>
      </c>
      <c r="N263" s="127">
        <v>42830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86</v>
      </c>
      <c r="B264" s="102">
        <v>42830</v>
      </c>
      <c r="C264" s="102"/>
      <c r="D264" s="103" t="s">
        <v>471</v>
      </c>
      <c r="E264" s="104" t="s">
        <v>580</v>
      </c>
      <c r="F264" s="105">
        <v>785</v>
      </c>
      <c r="G264" s="104"/>
      <c r="H264" s="104">
        <v>930</v>
      </c>
      <c r="I264" s="122">
        <v>920</v>
      </c>
      <c r="J264" s="123" t="s">
        <v>682</v>
      </c>
      <c r="K264" s="124">
        <f>H264-F264</f>
        <v>145</v>
      </c>
      <c r="L264" s="125">
        <f>K264/F264</f>
        <v>0.18471337579617833</v>
      </c>
      <c r="M264" s="126" t="s">
        <v>556</v>
      </c>
      <c r="N264" s="127">
        <v>42976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5">
        <v>87</v>
      </c>
      <c r="B265" s="106">
        <v>42831</v>
      </c>
      <c r="C265" s="106"/>
      <c r="D265" s="107" t="s">
        <v>725</v>
      </c>
      <c r="E265" s="108" t="s">
        <v>580</v>
      </c>
      <c r="F265" s="109">
        <v>40</v>
      </c>
      <c r="G265" s="109"/>
      <c r="H265" s="110">
        <v>13.1</v>
      </c>
      <c r="I265" s="128">
        <v>60</v>
      </c>
      <c r="J265" s="134" t="s">
        <v>726</v>
      </c>
      <c r="K265" s="130">
        <v>-26.9</v>
      </c>
      <c r="L265" s="131">
        <v>-0.67249999999999999</v>
      </c>
      <c r="M265" s="132" t="s">
        <v>620</v>
      </c>
      <c r="N265" s="133">
        <v>43138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88</v>
      </c>
      <c r="B266" s="102">
        <v>42837</v>
      </c>
      <c r="C266" s="102"/>
      <c r="D266" s="103" t="s">
        <v>87</v>
      </c>
      <c r="E266" s="104" t="s">
        <v>580</v>
      </c>
      <c r="F266" s="105">
        <v>289.5</v>
      </c>
      <c r="G266" s="104"/>
      <c r="H266" s="104">
        <v>354</v>
      </c>
      <c r="I266" s="122">
        <v>360</v>
      </c>
      <c r="J266" s="123" t="s">
        <v>683</v>
      </c>
      <c r="K266" s="124">
        <f t="shared" ref="K266:K274" si="155">H266-F266</f>
        <v>64.5</v>
      </c>
      <c r="L266" s="125">
        <f t="shared" ref="L266:L274" si="156">K266/F266</f>
        <v>0.22279792746113988</v>
      </c>
      <c r="M266" s="126" t="s">
        <v>556</v>
      </c>
      <c r="N266" s="127">
        <v>43040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89</v>
      </c>
      <c r="B267" s="102">
        <v>42845</v>
      </c>
      <c r="C267" s="102"/>
      <c r="D267" s="103" t="s">
        <v>416</v>
      </c>
      <c r="E267" s="104" t="s">
        <v>580</v>
      </c>
      <c r="F267" s="105">
        <v>700</v>
      </c>
      <c r="G267" s="104"/>
      <c r="H267" s="104">
        <v>840</v>
      </c>
      <c r="I267" s="122">
        <v>840</v>
      </c>
      <c r="J267" s="123" t="s">
        <v>684</v>
      </c>
      <c r="K267" s="124">
        <f t="shared" si="155"/>
        <v>140</v>
      </c>
      <c r="L267" s="125">
        <f t="shared" si="156"/>
        <v>0.2</v>
      </c>
      <c r="M267" s="126" t="s">
        <v>556</v>
      </c>
      <c r="N267" s="127">
        <v>42893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90</v>
      </c>
      <c r="B268" s="102">
        <v>42887</v>
      </c>
      <c r="C268" s="102"/>
      <c r="D268" s="144" t="s">
        <v>353</v>
      </c>
      <c r="E268" s="104" t="s">
        <v>580</v>
      </c>
      <c r="F268" s="105">
        <v>130</v>
      </c>
      <c r="G268" s="104"/>
      <c r="H268" s="104">
        <v>144.25</v>
      </c>
      <c r="I268" s="122">
        <v>170</v>
      </c>
      <c r="J268" s="123" t="s">
        <v>685</v>
      </c>
      <c r="K268" s="124">
        <f t="shared" si="155"/>
        <v>14.25</v>
      </c>
      <c r="L268" s="125">
        <f t="shared" si="156"/>
        <v>0.10961538461538461</v>
      </c>
      <c r="M268" s="126" t="s">
        <v>556</v>
      </c>
      <c r="N268" s="127">
        <v>43675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91</v>
      </c>
      <c r="B269" s="102">
        <v>42901</v>
      </c>
      <c r="C269" s="102"/>
      <c r="D269" s="144" t="s">
        <v>686</v>
      </c>
      <c r="E269" s="104" t="s">
        <v>580</v>
      </c>
      <c r="F269" s="105">
        <v>214.5</v>
      </c>
      <c r="G269" s="104"/>
      <c r="H269" s="104">
        <v>262</v>
      </c>
      <c r="I269" s="122">
        <v>262</v>
      </c>
      <c r="J269" s="123" t="s">
        <v>687</v>
      </c>
      <c r="K269" s="124">
        <f t="shared" si="155"/>
        <v>47.5</v>
      </c>
      <c r="L269" s="125">
        <f t="shared" si="156"/>
        <v>0.22144522144522144</v>
      </c>
      <c r="M269" s="126" t="s">
        <v>556</v>
      </c>
      <c r="N269" s="127">
        <v>42977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6">
        <v>92</v>
      </c>
      <c r="B270" s="150">
        <v>42933</v>
      </c>
      <c r="C270" s="150"/>
      <c r="D270" s="151" t="s">
        <v>688</v>
      </c>
      <c r="E270" s="152" t="s">
        <v>580</v>
      </c>
      <c r="F270" s="153">
        <v>370</v>
      </c>
      <c r="G270" s="152"/>
      <c r="H270" s="152">
        <v>447.5</v>
      </c>
      <c r="I270" s="174">
        <v>450</v>
      </c>
      <c r="J270" s="218" t="s">
        <v>639</v>
      </c>
      <c r="K270" s="124">
        <f t="shared" si="155"/>
        <v>77.5</v>
      </c>
      <c r="L270" s="176">
        <f t="shared" si="156"/>
        <v>0.20945945945945946</v>
      </c>
      <c r="M270" s="177" t="s">
        <v>556</v>
      </c>
      <c r="N270" s="178">
        <v>43035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6">
        <v>93</v>
      </c>
      <c r="B271" s="150">
        <v>42943</v>
      </c>
      <c r="C271" s="150"/>
      <c r="D271" s="151" t="s">
        <v>164</v>
      </c>
      <c r="E271" s="152" t="s">
        <v>580</v>
      </c>
      <c r="F271" s="153">
        <v>657.5</v>
      </c>
      <c r="G271" s="152"/>
      <c r="H271" s="152">
        <v>825</v>
      </c>
      <c r="I271" s="174">
        <v>820</v>
      </c>
      <c r="J271" s="218" t="s">
        <v>639</v>
      </c>
      <c r="K271" s="124">
        <f t="shared" si="155"/>
        <v>167.5</v>
      </c>
      <c r="L271" s="176">
        <f t="shared" si="156"/>
        <v>0.25475285171102663</v>
      </c>
      <c r="M271" s="177" t="s">
        <v>556</v>
      </c>
      <c r="N271" s="178">
        <v>43090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94</v>
      </c>
      <c r="B272" s="102">
        <v>42964</v>
      </c>
      <c r="C272" s="102"/>
      <c r="D272" s="103" t="s">
        <v>357</v>
      </c>
      <c r="E272" s="104" t="s">
        <v>580</v>
      </c>
      <c r="F272" s="105">
        <v>605</v>
      </c>
      <c r="G272" s="104"/>
      <c r="H272" s="104">
        <v>750</v>
      </c>
      <c r="I272" s="122">
        <v>750</v>
      </c>
      <c r="J272" s="123" t="s">
        <v>682</v>
      </c>
      <c r="K272" s="124">
        <f t="shared" si="155"/>
        <v>145</v>
      </c>
      <c r="L272" s="125">
        <f t="shared" si="156"/>
        <v>0.23966942148760331</v>
      </c>
      <c r="M272" s="126" t="s">
        <v>556</v>
      </c>
      <c r="N272" s="127">
        <v>43027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41">
        <v>95</v>
      </c>
      <c r="B273" s="145">
        <v>42979</v>
      </c>
      <c r="C273" s="145"/>
      <c r="D273" s="146" t="s">
        <v>475</v>
      </c>
      <c r="E273" s="147" t="s">
        <v>580</v>
      </c>
      <c r="F273" s="148">
        <v>255</v>
      </c>
      <c r="G273" s="149"/>
      <c r="H273" s="149">
        <v>217.25</v>
      </c>
      <c r="I273" s="149">
        <v>320</v>
      </c>
      <c r="J273" s="171" t="s">
        <v>689</v>
      </c>
      <c r="K273" s="130">
        <f t="shared" si="155"/>
        <v>-37.75</v>
      </c>
      <c r="L273" s="172">
        <f t="shared" si="156"/>
        <v>-0.14803921568627451</v>
      </c>
      <c r="M273" s="132" t="s">
        <v>620</v>
      </c>
      <c r="N273" s="173">
        <v>43661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96</v>
      </c>
      <c r="B274" s="102">
        <v>42997</v>
      </c>
      <c r="C274" s="102"/>
      <c r="D274" s="103" t="s">
        <v>690</v>
      </c>
      <c r="E274" s="104" t="s">
        <v>580</v>
      </c>
      <c r="F274" s="105">
        <v>215</v>
      </c>
      <c r="G274" s="104"/>
      <c r="H274" s="104">
        <v>258</v>
      </c>
      <c r="I274" s="122">
        <v>258</v>
      </c>
      <c r="J274" s="123" t="s">
        <v>639</v>
      </c>
      <c r="K274" s="124">
        <f t="shared" si="155"/>
        <v>43</v>
      </c>
      <c r="L274" s="125">
        <f t="shared" si="156"/>
        <v>0.2</v>
      </c>
      <c r="M274" s="126" t="s">
        <v>556</v>
      </c>
      <c r="N274" s="127">
        <v>43040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97</v>
      </c>
      <c r="B275" s="102">
        <v>42997</v>
      </c>
      <c r="C275" s="102"/>
      <c r="D275" s="103" t="s">
        <v>690</v>
      </c>
      <c r="E275" s="104" t="s">
        <v>580</v>
      </c>
      <c r="F275" s="105">
        <v>215</v>
      </c>
      <c r="G275" s="104"/>
      <c r="H275" s="104">
        <v>258</v>
      </c>
      <c r="I275" s="122">
        <v>258</v>
      </c>
      <c r="J275" s="218" t="s">
        <v>639</v>
      </c>
      <c r="K275" s="124">
        <v>43</v>
      </c>
      <c r="L275" s="125">
        <v>0.2</v>
      </c>
      <c r="M275" s="126" t="s">
        <v>556</v>
      </c>
      <c r="N275" s="127">
        <v>43040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7">
        <v>98</v>
      </c>
      <c r="B276" s="198">
        <v>42998</v>
      </c>
      <c r="C276" s="198"/>
      <c r="D276" s="350" t="s">
        <v>780</v>
      </c>
      <c r="E276" s="199" t="s">
        <v>580</v>
      </c>
      <c r="F276" s="200">
        <v>75</v>
      </c>
      <c r="G276" s="199"/>
      <c r="H276" s="199">
        <v>90</v>
      </c>
      <c r="I276" s="219">
        <v>90</v>
      </c>
      <c r="J276" s="123" t="s">
        <v>691</v>
      </c>
      <c r="K276" s="124">
        <f t="shared" ref="K276:K281" si="157">H276-F276</f>
        <v>15</v>
      </c>
      <c r="L276" s="125">
        <f t="shared" ref="L276:L281" si="158">K276/F276</f>
        <v>0.2</v>
      </c>
      <c r="M276" s="126" t="s">
        <v>556</v>
      </c>
      <c r="N276" s="127">
        <v>43019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6">
        <v>99</v>
      </c>
      <c r="B277" s="150">
        <v>43011</v>
      </c>
      <c r="C277" s="150"/>
      <c r="D277" s="151" t="s">
        <v>692</v>
      </c>
      <c r="E277" s="152" t="s">
        <v>580</v>
      </c>
      <c r="F277" s="153">
        <v>315</v>
      </c>
      <c r="G277" s="152"/>
      <c r="H277" s="152">
        <v>392</v>
      </c>
      <c r="I277" s="174">
        <v>384</v>
      </c>
      <c r="J277" s="218" t="s">
        <v>693</v>
      </c>
      <c r="K277" s="124">
        <f t="shared" si="157"/>
        <v>77</v>
      </c>
      <c r="L277" s="176">
        <f t="shared" si="158"/>
        <v>0.24444444444444444</v>
      </c>
      <c r="M277" s="177" t="s">
        <v>556</v>
      </c>
      <c r="N277" s="178">
        <v>43017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6">
        <v>100</v>
      </c>
      <c r="B278" s="150">
        <v>43013</v>
      </c>
      <c r="C278" s="150"/>
      <c r="D278" s="151" t="s">
        <v>694</v>
      </c>
      <c r="E278" s="152" t="s">
        <v>580</v>
      </c>
      <c r="F278" s="153">
        <v>145</v>
      </c>
      <c r="G278" s="152"/>
      <c r="H278" s="152">
        <v>179</v>
      </c>
      <c r="I278" s="174">
        <v>180</v>
      </c>
      <c r="J278" s="218" t="s">
        <v>570</v>
      </c>
      <c r="K278" s="124">
        <f t="shared" si="157"/>
        <v>34</v>
      </c>
      <c r="L278" s="176">
        <f t="shared" si="158"/>
        <v>0.23448275862068965</v>
      </c>
      <c r="M278" s="177" t="s">
        <v>556</v>
      </c>
      <c r="N278" s="178">
        <v>43025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6">
        <v>101</v>
      </c>
      <c r="B279" s="150">
        <v>43014</v>
      </c>
      <c r="C279" s="150"/>
      <c r="D279" s="151" t="s">
        <v>330</v>
      </c>
      <c r="E279" s="152" t="s">
        <v>580</v>
      </c>
      <c r="F279" s="153">
        <v>256</v>
      </c>
      <c r="G279" s="152"/>
      <c r="H279" s="152">
        <v>323</v>
      </c>
      <c r="I279" s="174">
        <v>320</v>
      </c>
      <c r="J279" s="218" t="s">
        <v>639</v>
      </c>
      <c r="K279" s="124">
        <f t="shared" si="157"/>
        <v>67</v>
      </c>
      <c r="L279" s="176">
        <f t="shared" si="158"/>
        <v>0.26171875</v>
      </c>
      <c r="M279" s="177" t="s">
        <v>556</v>
      </c>
      <c r="N279" s="178">
        <v>43067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6">
        <v>102</v>
      </c>
      <c r="B280" s="150">
        <v>43017</v>
      </c>
      <c r="C280" s="150"/>
      <c r="D280" s="151" t="s">
        <v>350</v>
      </c>
      <c r="E280" s="152" t="s">
        <v>580</v>
      </c>
      <c r="F280" s="153">
        <v>137.5</v>
      </c>
      <c r="G280" s="152"/>
      <c r="H280" s="152">
        <v>184</v>
      </c>
      <c r="I280" s="174">
        <v>183</v>
      </c>
      <c r="J280" s="175" t="s">
        <v>695</v>
      </c>
      <c r="K280" s="124">
        <f t="shared" si="157"/>
        <v>46.5</v>
      </c>
      <c r="L280" s="176">
        <f t="shared" si="158"/>
        <v>0.33818181818181819</v>
      </c>
      <c r="M280" s="177" t="s">
        <v>556</v>
      </c>
      <c r="N280" s="178">
        <v>43108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6">
        <v>103</v>
      </c>
      <c r="B281" s="150">
        <v>43018</v>
      </c>
      <c r="C281" s="150"/>
      <c r="D281" s="151" t="s">
        <v>696</v>
      </c>
      <c r="E281" s="152" t="s">
        <v>580</v>
      </c>
      <c r="F281" s="153">
        <v>125.5</v>
      </c>
      <c r="G281" s="152"/>
      <c r="H281" s="152">
        <v>158</v>
      </c>
      <c r="I281" s="174">
        <v>155</v>
      </c>
      <c r="J281" s="175" t="s">
        <v>697</v>
      </c>
      <c r="K281" s="124">
        <f t="shared" si="157"/>
        <v>32.5</v>
      </c>
      <c r="L281" s="176">
        <f t="shared" si="158"/>
        <v>0.25896414342629481</v>
      </c>
      <c r="M281" s="177" t="s">
        <v>556</v>
      </c>
      <c r="N281" s="178">
        <v>43067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6">
        <v>104</v>
      </c>
      <c r="B282" s="150">
        <v>43018</v>
      </c>
      <c r="C282" s="150"/>
      <c r="D282" s="151" t="s">
        <v>727</v>
      </c>
      <c r="E282" s="152" t="s">
        <v>580</v>
      </c>
      <c r="F282" s="153">
        <v>895</v>
      </c>
      <c r="G282" s="152"/>
      <c r="H282" s="152">
        <v>1122.5</v>
      </c>
      <c r="I282" s="174">
        <v>1078</v>
      </c>
      <c r="J282" s="175" t="s">
        <v>728</v>
      </c>
      <c r="K282" s="124">
        <v>227.5</v>
      </c>
      <c r="L282" s="176">
        <v>0.25418994413407803</v>
      </c>
      <c r="M282" s="177" t="s">
        <v>556</v>
      </c>
      <c r="N282" s="178">
        <v>43117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6">
        <v>105</v>
      </c>
      <c r="B283" s="150">
        <v>43020</v>
      </c>
      <c r="C283" s="150"/>
      <c r="D283" s="151" t="s">
        <v>338</v>
      </c>
      <c r="E283" s="152" t="s">
        <v>580</v>
      </c>
      <c r="F283" s="153">
        <v>525</v>
      </c>
      <c r="G283" s="152"/>
      <c r="H283" s="152">
        <v>629</v>
      </c>
      <c r="I283" s="174">
        <v>629</v>
      </c>
      <c r="J283" s="218" t="s">
        <v>639</v>
      </c>
      <c r="K283" s="124">
        <v>104</v>
      </c>
      <c r="L283" s="176">
        <v>0.19809523809523799</v>
      </c>
      <c r="M283" s="177" t="s">
        <v>556</v>
      </c>
      <c r="N283" s="178">
        <v>43119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6">
        <v>106</v>
      </c>
      <c r="B284" s="150">
        <v>43046</v>
      </c>
      <c r="C284" s="150"/>
      <c r="D284" s="151" t="s">
        <v>379</v>
      </c>
      <c r="E284" s="152" t="s">
        <v>580</v>
      </c>
      <c r="F284" s="153">
        <v>740</v>
      </c>
      <c r="G284" s="152"/>
      <c r="H284" s="152">
        <v>892.5</v>
      </c>
      <c r="I284" s="174">
        <v>900</v>
      </c>
      <c r="J284" s="175" t="s">
        <v>698</v>
      </c>
      <c r="K284" s="124">
        <f>H284-F284</f>
        <v>152.5</v>
      </c>
      <c r="L284" s="176">
        <f>K284/F284</f>
        <v>0.20608108108108109</v>
      </c>
      <c r="M284" s="177" t="s">
        <v>556</v>
      </c>
      <c r="N284" s="178">
        <v>43052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107</v>
      </c>
      <c r="B285" s="102">
        <v>43073</v>
      </c>
      <c r="C285" s="102"/>
      <c r="D285" s="103" t="s">
        <v>699</v>
      </c>
      <c r="E285" s="104" t="s">
        <v>580</v>
      </c>
      <c r="F285" s="105">
        <v>118.5</v>
      </c>
      <c r="G285" s="104"/>
      <c r="H285" s="104">
        <v>143.5</v>
      </c>
      <c r="I285" s="122">
        <v>145</v>
      </c>
      <c r="J285" s="137" t="s">
        <v>700</v>
      </c>
      <c r="K285" s="124">
        <f>H285-F285</f>
        <v>25</v>
      </c>
      <c r="L285" s="125">
        <f>K285/F285</f>
        <v>0.2109704641350211</v>
      </c>
      <c r="M285" s="126" t="s">
        <v>556</v>
      </c>
      <c r="N285" s="127">
        <v>43097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5">
        <v>108</v>
      </c>
      <c r="B286" s="106">
        <v>43090</v>
      </c>
      <c r="C286" s="106"/>
      <c r="D286" s="154" t="s">
        <v>420</v>
      </c>
      <c r="E286" s="108" t="s">
        <v>580</v>
      </c>
      <c r="F286" s="109">
        <v>715</v>
      </c>
      <c r="G286" s="109"/>
      <c r="H286" s="110">
        <v>500</v>
      </c>
      <c r="I286" s="128">
        <v>872</v>
      </c>
      <c r="J286" s="134" t="s">
        <v>701</v>
      </c>
      <c r="K286" s="130">
        <f>H286-F286</f>
        <v>-215</v>
      </c>
      <c r="L286" s="131">
        <f>K286/F286</f>
        <v>-0.30069930069930068</v>
      </c>
      <c r="M286" s="132" t="s">
        <v>620</v>
      </c>
      <c r="N286" s="133">
        <v>43670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109</v>
      </c>
      <c r="B287" s="102">
        <v>43098</v>
      </c>
      <c r="C287" s="102"/>
      <c r="D287" s="103" t="s">
        <v>692</v>
      </c>
      <c r="E287" s="104" t="s">
        <v>580</v>
      </c>
      <c r="F287" s="105">
        <v>435</v>
      </c>
      <c r="G287" s="104"/>
      <c r="H287" s="104">
        <v>542.5</v>
      </c>
      <c r="I287" s="122">
        <v>539</v>
      </c>
      <c r="J287" s="137" t="s">
        <v>639</v>
      </c>
      <c r="K287" s="124">
        <v>107.5</v>
      </c>
      <c r="L287" s="125">
        <v>0.247126436781609</v>
      </c>
      <c r="M287" s="126" t="s">
        <v>556</v>
      </c>
      <c r="N287" s="127">
        <v>43206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110</v>
      </c>
      <c r="B288" s="102">
        <v>43098</v>
      </c>
      <c r="C288" s="102"/>
      <c r="D288" s="103" t="s">
        <v>530</v>
      </c>
      <c r="E288" s="104" t="s">
        <v>580</v>
      </c>
      <c r="F288" s="105">
        <v>885</v>
      </c>
      <c r="G288" s="104"/>
      <c r="H288" s="104">
        <v>1090</v>
      </c>
      <c r="I288" s="122">
        <v>1084</v>
      </c>
      <c r="J288" s="137" t="s">
        <v>639</v>
      </c>
      <c r="K288" s="124">
        <v>205</v>
      </c>
      <c r="L288" s="125">
        <v>0.23163841807909599</v>
      </c>
      <c r="M288" s="126" t="s">
        <v>556</v>
      </c>
      <c r="N288" s="127">
        <v>43213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342">
        <v>111</v>
      </c>
      <c r="B289" s="328">
        <v>43192</v>
      </c>
      <c r="C289" s="328"/>
      <c r="D289" s="112" t="s">
        <v>709</v>
      </c>
      <c r="E289" s="330" t="s">
        <v>580</v>
      </c>
      <c r="F289" s="332">
        <v>478.5</v>
      </c>
      <c r="G289" s="330"/>
      <c r="H289" s="330">
        <v>442</v>
      </c>
      <c r="I289" s="334">
        <v>613</v>
      </c>
      <c r="J289" s="359" t="s">
        <v>797</v>
      </c>
      <c r="K289" s="130">
        <f>H289-F289</f>
        <v>-36.5</v>
      </c>
      <c r="L289" s="131">
        <f>K289/F289</f>
        <v>-7.6280041797283177E-2</v>
      </c>
      <c r="M289" s="132" t="s">
        <v>620</v>
      </c>
      <c r="N289" s="133">
        <v>43762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5">
        <v>112</v>
      </c>
      <c r="B290" s="106">
        <v>43194</v>
      </c>
      <c r="C290" s="106"/>
      <c r="D290" s="349" t="s">
        <v>779</v>
      </c>
      <c r="E290" s="108" t="s">
        <v>580</v>
      </c>
      <c r="F290" s="109">
        <f>141.5-7.3</f>
        <v>134.19999999999999</v>
      </c>
      <c r="G290" s="109"/>
      <c r="H290" s="110">
        <v>77</v>
      </c>
      <c r="I290" s="128">
        <v>180</v>
      </c>
      <c r="J290" s="359" t="s">
        <v>796</v>
      </c>
      <c r="K290" s="130">
        <f>H290-F290</f>
        <v>-57.199999999999989</v>
      </c>
      <c r="L290" s="131">
        <f>K290/F290</f>
        <v>-0.42622950819672129</v>
      </c>
      <c r="M290" s="132" t="s">
        <v>620</v>
      </c>
      <c r="N290" s="133">
        <v>43522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5">
        <v>113</v>
      </c>
      <c r="B291" s="106">
        <v>43209</v>
      </c>
      <c r="C291" s="106"/>
      <c r="D291" s="107" t="s">
        <v>702</v>
      </c>
      <c r="E291" s="108" t="s">
        <v>580</v>
      </c>
      <c r="F291" s="109">
        <v>430</v>
      </c>
      <c r="G291" s="109"/>
      <c r="H291" s="110">
        <v>220</v>
      </c>
      <c r="I291" s="128">
        <v>537</v>
      </c>
      <c r="J291" s="134" t="s">
        <v>703</v>
      </c>
      <c r="K291" s="130">
        <f>H291-F291</f>
        <v>-210</v>
      </c>
      <c r="L291" s="131">
        <f>K291/F291</f>
        <v>-0.48837209302325579</v>
      </c>
      <c r="M291" s="132" t="s">
        <v>620</v>
      </c>
      <c r="N291" s="133">
        <v>43252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43">
        <v>114</v>
      </c>
      <c r="B292" s="155">
        <v>43220</v>
      </c>
      <c r="C292" s="155"/>
      <c r="D292" s="156" t="s">
        <v>380</v>
      </c>
      <c r="E292" s="157" t="s">
        <v>580</v>
      </c>
      <c r="F292" s="159">
        <v>153.5</v>
      </c>
      <c r="G292" s="159"/>
      <c r="H292" s="159">
        <v>196</v>
      </c>
      <c r="I292" s="159">
        <v>196</v>
      </c>
      <c r="J292" s="336" t="s">
        <v>813</v>
      </c>
      <c r="K292" s="179">
        <f>H292-F292</f>
        <v>42.5</v>
      </c>
      <c r="L292" s="180">
        <f>K292/F292</f>
        <v>0.27687296416938112</v>
      </c>
      <c r="M292" s="158" t="s">
        <v>556</v>
      </c>
      <c r="N292" s="181">
        <v>43605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5">
        <v>115</v>
      </c>
      <c r="B293" s="106">
        <v>43306</v>
      </c>
      <c r="C293" s="106"/>
      <c r="D293" s="107" t="s">
        <v>725</v>
      </c>
      <c r="E293" s="108" t="s">
        <v>580</v>
      </c>
      <c r="F293" s="109">
        <v>27.5</v>
      </c>
      <c r="G293" s="109"/>
      <c r="H293" s="110">
        <v>13.1</v>
      </c>
      <c r="I293" s="128">
        <v>60</v>
      </c>
      <c r="J293" s="134" t="s">
        <v>729</v>
      </c>
      <c r="K293" s="130">
        <v>-14.4</v>
      </c>
      <c r="L293" s="131">
        <v>-0.52363636363636401</v>
      </c>
      <c r="M293" s="132" t="s">
        <v>620</v>
      </c>
      <c r="N293" s="133">
        <v>43138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42">
        <v>116</v>
      </c>
      <c r="B294" s="328">
        <v>43318</v>
      </c>
      <c r="C294" s="328"/>
      <c r="D294" s="112" t="s">
        <v>704</v>
      </c>
      <c r="E294" s="330" t="s">
        <v>580</v>
      </c>
      <c r="F294" s="330">
        <v>148.5</v>
      </c>
      <c r="G294" s="330"/>
      <c r="H294" s="330">
        <v>102</v>
      </c>
      <c r="I294" s="334">
        <v>182</v>
      </c>
      <c r="J294" s="134" t="s">
        <v>812</v>
      </c>
      <c r="K294" s="130">
        <f>H294-F294</f>
        <v>-46.5</v>
      </c>
      <c r="L294" s="131">
        <f>K294/F294</f>
        <v>-0.31313131313131315</v>
      </c>
      <c r="M294" s="132" t="s">
        <v>620</v>
      </c>
      <c r="N294" s="133">
        <v>43661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4">
        <v>117</v>
      </c>
      <c r="B295" s="102">
        <v>43335</v>
      </c>
      <c r="C295" s="102"/>
      <c r="D295" s="103" t="s">
        <v>730</v>
      </c>
      <c r="E295" s="104" t="s">
        <v>580</v>
      </c>
      <c r="F295" s="152">
        <v>285</v>
      </c>
      <c r="G295" s="104"/>
      <c r="H295" s="104">
        <v>355</v>
      </c>
      <c r="I295" s="122">
        <v>364</v>
      </c>
      <c r="J295" s="137" t="s">
        <v>731</v>
      </c>
      <c r="K295" s="124">
        <v>70</v>
      </c>
      <c r="L295" s="125">
        <v>0.24561403508771901</v>
      </c>
      <c r="M295" s="126" t="s">
        <v>556</v>
      </c>
      <c r="N295" s="127">
        <v>43455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4">
        <v>118</v>
      </c>
      <c r="B296" s="102">
        <v>43341</v>
      </c>
      <c r="C296" s="102"/>
      <c r="D296" s="103" t="s">
        <v>370</v>
      </c>
      <c r="E296" s="104" t="s">
        <v>580</v>
      </c>
      <c r="F296" s="152">
        <v>525</v>
      </c>
      <c r="G296" s="104"/>
      <c r="H296" s="104">
        <v>585</v>
      </c>
      <c r="I296" s="122">
        <v>635</v>
      </c>
      <c r="J296" s="137" t="s">
        <v>705</v>
      </c>
      <c r="K296" s="124">
        <f t="shared" ref="K296:K308" si="159">H296-F296</f>
        <v>60</v>
      </c>
      <c r="L296" s="125">
        <f t="shared" ref="L296:L308" si="160">K296/F296</f>
        <v>0.11428571428571428</v>
      </c>
      <c r="M296" s="126" t="s">
        <v>556</v>
      </c>
      <c r="N296" s="127">
        <v>43662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4">
        <v>119</v>
      </c>
      <c r="B297" s="102">
        <v>43395</v>
      </c>
      <c r="C297" s="102"/>
      <c r="D297" s="103" t="s">
        <v>357</v>
      </c>
      <c r="E297" s="104" t="s">
        <v>580</v>
      </c>
      <c r="F297" s="152">
        <v>475</v>
      </c>
      <c r="G297" s="104"/>
      <c r="H297" s="104">
        <v>574</v>
      </c>
      <c r="I297" s="122">
        <v>570</v>
      </c>
      <c r="J297" s="137" t="s">
        <v>639</v>
      </c>
      <c r="K297" s="124">
        <f t="shared" si="159"/>
        <v>99</v>
      </c>
      <c r="L297" s="125">
        <f t="shared" si="160"/>
        <v>0.20842105263157895</v>
      </c>
      <c r="M297" s="126" t="s">
        <v>556</v>
      </c>
      <c r="N297" s="127">
        <v>43403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6">
        <v>120</v>
      </c>
      <c r="B298" s="150">
        <v>43397</v>
      </c>
      <c r="C298" s="150"/>
      <c r="D298" s="376" t="s">
        <v>377</v>
      </c>
      <c r="E298" s="152" t="s">
        <v>580</v>
      </c>
      <c r="F298" s="152">
        <v>707.5</v>
      </c>
      <c r="G298" s="152"/>
      <c r="H298" s="152">
        <v>872</v>
      </c>
      <c r="I298" s="174">
        <v>872</v>
      </c>
      <c r="J298" s="175" t="s">
        <v>639</v>
      </c>
      <c r="K298" s="124">
        <f t="shared" si="159"/>
        <v>164.5</v>
      </c>
      <c r="L298" s="176">
        <f t="shared" si="160"/>
        <v>0.23250883392226149</v>
      </c>
      <c r="M298" s="177" t="s">
        <v>556</v>
      </c>
      <c r="N298" s="178">
        <v>43482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6">
        <v>121</v>
      </c>
      <c r="B299" s="150">
        <v>43398</v>
      </c>
      <c r="C299" s="150"/>
      <c r="D299" s="376" t="s">
        <v>339</v>
      </c>
      <c r="E299" s="152" t="s">
        <v>580</v>
      </c>
      <c r="F299" s="152">
        <v>162</v>
      </c>
      <c r="G299" s="152"/>
      <c r="H299" s="152">
        <v>204</v>
      </c>
      <c r="I299" s="174">
        <v>209</v>
      </c>
      <c r="J299" s="175" t="s">
        <v>811</v>
      </c>
      <c r="K299" s="124">
        <f t="shared" si="159"/>
        <v>42</v>
      </c>
      <c r="L299" s="176">
        <f t="shared" si="160"/>
        <v>0.25925925925925924</v>
      </c>
      <c r="M299" s="177" t="s">
        <v>556</v>
      </c>
      <c r="N299" s="178">
        <v>43539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7">
        <v>122</v>
      </c>
      <c r="B300" s="198">
        <v>43399</v>
      </c>
      <c r="C300" s="198"/>
      <c r="D300" s="151" t="s">
        <v>465</v>
      </c>
      <c r="E300" s="199" t="s">
        <v>580</v>
      </c>
      <c r="F300" s="199">
        <v>240</v>
      </c>
      <c r="G300" s="199"/>
      <c r="H300" s="199">
        <v>297</v>
      </c>
      <c r="I300" s="219">
        <v>297</v>
      </c>
      <c r="J300" s="175" t="s">
        <v>639</v>
      </c>
      <c r="K300" s="220">
        <f t="shared" si="159"/>
        <v>57</v>
      </c>
      <c r="L300" s="221">
        <f t="shared" si="160"/>
        <v>0.23749999999999999</v>
      </c>
      <c r="M300" s="222" t="s">
        <v>556</v>
      </c>
      <c r="N300" s="223">
        <v>43417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123</v>
      </c>
      <c r="B301" s="102">
        <v>43439</v>
      </c>
      <c r="C301" s="102"/>
      <c r="D301" s="144" t="s">
        <v>706</v>
      </c>
      <c r="E301" s="104" t="s">
        <v>580</v>
      </c>
      <c r="F301" s="104">
        <v>202.5</v>
      </c>
      <c r="G301" s="104"/>
      <c r="H301" s="104">
        <v>255</v>
      </c>
      <c r="I301" s="122">
        <v>252</v>
      </c>
      <c r="J301" s="137" t="s">
        <v>639</v>
      </c>
      <c r="K301" s="124">
        <f t="shared" si="159"/>
        <v>52.5</v>
      </c>
      <c r="L301" s="125">
        <f t="shared" si="160"/>
        <v>0.25925925925925924</v>
      </c>
      <c r="M301" s="126" t="s">
        <v>556</v>
      </c>
      <c r="N301" s="127">
        <v>43542</v>
      </c>
      <c r="O301" s="54"/>
      <c r="P301" s="13"/>
      <c r="Q301" s="13"/>
      <c r="R301" s="90" t="s">
        <v>708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7">
        <v>124</v>
      </c>
      <c r="B302" s="198">
        <v>43465</v>
      </c>
      <c r="C302" s="102"/>
      <c r="D302" s="376" t="s">
        <v>402</v>
      </c>
      <c r="E302" s="199" t="s">
        <v>580</v>
      </c>
      <c r="F302" s="199">
        <v>710</v>
      </c>
      <c r="G302" s="199"/>
      <c r="H302" s="199">
        <v>866</v>
      </c>
      <c r="I302" s="219">
        <v>866</v>
      </c>
      <c r="J302" s="175" t="s">
        <v>639</v>
      </c>
      <c r="K302" s="124">
        <f t="shared" si="159"/>
        <v>156</v>
      </c>
      <c r="L302" s="125">
        <f t="shared" si="160"/>
        <v>0.21971830985915494</v>
      </c>
      <c r="M302" s="126" t="s">
        <v>556</v>
      </c>
      <c r="N302" s="338">
        <v>43553</v>
      </c>
      <c r="O302" s="54"/>
      <c r="P302" s="13"/>
      <c r="Q302" s="13"/>
      <c r="R302" s="14" t="s">
        <v>708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7">
        <v>125</v>
      </c>
      <c r="B303" s="198">
        <v>43522</v>
      </c>
      <c r="C303" s="198"/>
      <c r="D303" s="376" t="s">
        <v>139</v>
      </c>
      <c r="E303" s="199" t="s">
        <v>580</v>
      </c>
      <c r="F303" s="199">
        <v>337.25</v>
      </c>
      <c r="G303" s="199"/>
      <c r="H303" s="199">
        <v>398.5</v>
      </c>
      <c r="I303" s="219">
        <v>411</v>
      </c>
      <c r="J303" s="137" t="s">
        <v>810</v>
      </c>
      <c r="K303" s="124">
        <f t="shared" si="159"/>
        <v>61.25</v>
      </c>
      <c r="L303" s="125">
        <f t="shared" si="160"/>
        <v>0.1816160118606375</v>
      </c>
      <c r="M303" s="126" t="s">
        <v>556</v>
      </c>
      <c r="N303" s="338">
        <v>43760</v>
      </c>
      <c r="O303" s="54"/>
      <c r="P303" s="13"/>
      <c r="Q303" s="13"/>
      <c r="R303" s="90" t="s">
        <v>708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344">
        <v>126</v>
      </c>
      <c r="B304" s="160">
        <v>43559</v>
      </c>
      <c r="C304" s="160"/>
      <c r="D304" s="161" t="s">
        <v>394</v>
      </c>
      <c r="E304" s="162" t="s">
        <v>580</v>
      </c>
      <c r="F304" s="162">
        <v>130</v>
      </c>
      <c r="G304" s="162"/>
      <c r="H304" s="162">
        <v>65</v>
      </c>
      <c r="I304" s="182">
        <v>158</v>
      </c>
      <c r="J304" s="134" t="s">
        <v>707</v>
      </c>
      <c r="K304" s="130">
        <f t="shared" si="159"/>
        <v>-65</v>
      </c>
      <c r="L304" s="131">
        <f t="shared" si="160"/>
        <v>-0.5</v>
      </c>
      <c r="M304" s="132" t="s">
        <v>620</v>
      </c>
      <c r="N304" s="133">
        <v>43726</v>
      </c>
      <c r="O304" s="54"/>
      <c r="P304" s="13"/>
      <c r="Q304" s="13"/>
      <c r="R304" s="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345">
        <v>127</v>
      </c>
      <c r="B305" s="183">
        <v>43017</v>
      </c>
      <c r="C305" s="183"/>
      <c r="D305" s="184" t="s">
        <v>166</v>
      </c>
      <c r="E305" s="185" t="s">
        <v>580</v>
      </c>
      <c r="F305" s="186">
        <v>141.5</v>
      </c>
      <c r="G305" s="187"/>
      <c r="H305" s="187">
        <v>183.5</v>
      </c>
      <c r="I305" s="187">
        <v>210</v>
      </c>
      <c r="J305" s="208" t="s">
        <v>801</v>
      </c>
      <c r="K305" s="209">
        <f t="shared" si="159"/>
        <v>42</v>
      </c>
      <c r="L305" s="210">
        <f t="shared" si="160"/>
        <v>0.29681978798586572</v>
      </c>
      <c r="M305" s="186" t="s">
        <v>556</v>
      </c>
      <c r="N305" s="211">
        <v>43042</v>
      </c>
      <c r="O305" s="54"/>
      <c r="P305" s="13"/>
      <c r="Q305" s="13"/>
      <c r="R305" s="90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344">
        <v>128</v>
      </c>
      <c r="B306" s="160">
        <v>43074</v>
      </c>
      <c r="C306" s="160"/>
      <c r="D306" s="161" t="s">
        <v>295</v>
      </c>
      <c r="E306" s="162" t="s">
        <v>580</v>
      </c>
      <c r="F306" s="163">
        <v>172</v>
      </c>
      <c r="G306" s="162"/>
      <c r="H306" s="162">
        <v>155.25</v>
      </c>
      <c r="I306" s="182">
        <v>230</v>
      </c>
      <c r="J306" s="359" t="s">
        <v>794</v>
      </c>
      <c r="K306" s="130">
        <f t="shared" ref="K306" si="161">H306-F306</f>
        <v>-16.75</v>
      </c>
      <c r="L306" s="131">
        <f t="shared" ref="L306" si="162">K306/F306</f>
        <v>-9.7383720930232565E-2</v>
      </c>
      <c r="M306" s="132" t="s">
        <v>620</v>
      </c>
      <c r="N306" s="133">
        <v>43787</v>
      </c>
      <c r="O306" s="54"/>
      <c r="P306" s="13"/>
      <c r="Q306" s="13"/>
      <c r="R306" s="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345">
        <v>129</v>
      </c>
      <c r="B307" s="183">
        <v>43398</v>
      </c>
      <c r="C307" s="183"/>
      <c r="D307" s="184" t="s">
        <v>103</v>
      </c>
      <c r="E307" s="185" t="s">
        <v>580</v>
      </c>
      <c r="F307" s="187">
        <v>698.5</v>
      </c>
      <c r="G307" s="187"/>
      <c r="H307" s="187">
        <v>850</v>
      </c>
      <c r="I307" s="187">
        <v>890</v>
      </c>
      <c r="J307" s="212" t="s">
        <v>807</v>
      </c>
      <c r="K307" s="209">
        <f t="shared" si="159"/>
        <v>151.5</v>
      </c>
      <c r="L307" s="210">
        <f t="shared" si="160"/>
        <v>0.21689334287759485</v>
      </c>
      <c r="M307" s="186" t="s">
        <v>556</v>
      </c>
      <c r="N307" s="211">
        <v>43453</v>
      </c>
      <c r="O307" s="54"/>
      <c r="P307" s="13"/>
      <c r="Q307" s="13"/>
      <c r="R307" s="14" t="s">
        <v>708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7">
        <v>130</v>
      </c>
      <c r="B308" s="155">
        <v>42877</v>
      </c>
      <c r="C308" s="155"/>
      <c r="D308" s="156" t="s">
        <v>369</v>
      </c>
      <c r="E308" s="157" t="s">
        <v>580</v>
      </c>
      <c r="F308" s="158">
        <v>127.6</v>
      </c>
      <c r="G308" s="159"/>
      <c r="H308" s="159">
        <v>138</v>
      </c>
      <c r="I308" s="159">
        <v>190</v>
      </c>
      <c r="J308" s="360" t="s">
        <v>798</v>
      </c>
      <c r="K308" s="179">
        <f t="shared" si="159"/>
        <v>10.400000000000006</v>
      </c>
      <c r="L308" s="180">
        <f t="shared" si="160"/>
        <v>8.1504702194357417E-2</v>
      </c>
      <c r="M308" s="158" t="s">
        <v>556</v>
      </c>
      <c r="N308" s="181">
        <v>43774</v>
      </c>
      <c r="O308" s="54"/>
      <c r="P308" s="13"/>
      <c r="Q308" s="13"/>
      <c r="R308" s="90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7">
        <v>131</v>
      </c>
      <c r="B309" s="155">
        <v>43158</v>
      </c>
      <c r="C309" s="155"/>
      <c r="D309" s="156" t="s">
        <v>711</v>
      </c>
      <c r="E309" s="157" t="s">
        <v>580</v>
      </c>
      <c r="F309" s="158">
        <v>317</v>
      </c>
      <c r="G309" s="159"/>
      <c r="H309" s="159">
        <v>382.5</v>
      </c>
      <c r="I309" s="159">
        <v>398</v>
      </c>
      <c r="J309" s="360" t="s">
        <v>843</v>
      </c>
      <c r="K309" s="179">
        <f t="shared" ref="K309" si="163">H309-F309</f>
        <v>65.5</v>
      </c>
      <c r="L309" s="180">
        <f t="shared" ref="L309" si="164">K309/F309</f>
        <v>0.20662460567823343</v>
      </c>
      <c r="M309" s="158" t="s">
        <v>556</v>
      </c>
      <c r="N309" s="181">
        <v>44238</v>
      </c>
      <c r="O309" s="54"/>
      <c r="P309" s="13"/>
      <c r="Q309" s="13"/>
      <c r="R309" s="322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344">
        <v>132</v>
      </c>
      <c r="B310" s="160">
        <v>43164</v>
      </c>
      <c r="C310" s="160"/>
      <c r="D310" s="161" t="s">
        <v>133</v>
      </c>
      <c r="E310" s="162" t="s">
        <v>580</v>
      </c>
      <c r="F310" s="163">
        <f>510-14.4</f>
        <v>495.6</v>
      </c>
      <c r="G310" s="162"/>
      <c r="H310" s="162">
        <v>350</v>
      </c>
      <c r="I310" s="182">
        <v>672</v>
      </c>
      <c r="J310" s="359" t="s">
        <v>803</v>
      </c>
      <c r="K310" s="130">
        <f t="shared" ref="K310" si="165">H310-F310</f>
        <v>-145.60000000000002</v>
      </c>
      <c r="L310" s="131">
        <f t="shared" ref="L310" si="166">K310/F310</f>
        <v>-0.29378531073446329</v>
      </c>
      <c r="M310" s="132" t="s">
        <v>620</v>
      </c>
      <c r="N310" s="133">
        <v>43887</v>
      </c>
      <c r="O310" s="54"/>
      <c r="P310" s="13"/>
      <c r="Q310" s="13"/>
      <c r="R310" s="14" t="s">
        <v>708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44">
        <v>133</v>
      </c>
      <c r="B311" s="160">
        <v>43237</v>
      </c>
      <c r="C311" s="160"/>
      <c r="D311" s="161" t="s">
        <v>459</v>
      </c>
      <c r="E311" s="162" t="s">
        <v>580</v>
      </c>
      <c r="F311" s="163">
        <v>230.3</v>
      </c>
      <c r="G311" s="162"/>
      <c r="H311" s="162">
        <v>102.5</v>
      </c>
      <c r="I311" s="182">
        <v>348</v>
      </c>
      <c r="J311" s="359" t="s">
        <v>805</v>
      </c>
      <c r="K311" s="130">
        <f t="shared" ref="K311:K312" si="167">H311-F311</f>
        <v>-127.80000000000001</v>
      </c>
      <c r="L311" s="131">
        <f t="shared" ref="L311:L312" si="168">K311/F311</f>
        <v>-0.55492835432045162</v>
      </c>
      <c r="M311" s="132" t="s">
        <v>620</v>
      </c>
      <c r="N311" s="133">
        <v>43896</v>
      </c>
      <c r="O311" s="54"/>
      <c r="P311" s="13"/>
      <c r="Q311" s="13"/>
      <c r="R311" s="324" t="s">
        <v>708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7">
        <v>134</v>
      </c>
      <c r="B312" s="155">
        <v>43258</v>
      </c>
      <c r="C312" s="155"/>
      <c r="D312" s="156" t="s">
        <v>426</v>
      </c>
      <c r="E312" s="157" t="s">
        <v>580</v>
      </c>
      <c r="F312" s="158">
        <f>342.5-5.1</f>
        <v>337.4</v>
      </c>
      <c r="G312" s="159"/>
      <c r="H312" s="159">
        <v>412.5</v>
      </c>
      <c r="I312" s="159">
        <v>439</v>
      </c>
      <c r="J312" s="360" t="s">
        <v>840</v>
      </c>
      <c r="K312" s="179">
        <f t="shared" si="167"/>
        <v>75.100000000000023</v>
      </c>
      <c r="L312" s="180">
        <f t="shared" si="168"/>
        <v>0.22258446947243635</v>
      </c>
      <c r="M312" s="158" t="s">
        <v>556</v>
      </c>
      <c r="N312" s="181">
        <v>44230</v>
      </c>
      <c r="O312" s="54"/>
      <c r="P312" s="13"/>
      <c r="Q312" s="13"/>
      <c r="R312" s="90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205">
        <v>135</v>
      </c>
      <c r="B313" s="190">
        <v>43285</v>
      </c>
      <c r="C313" s="190"/>
      <c r="D313" s="193" t="s">
        <v>48</v>
      </c>
      <c r="E313" s="191" t="s">
        <v>580</v>
      </c>
      <c r="F313" s="189">
        <f>127.5-5.53</f>
        <v>121.97</v>
      </c>
      <c r="G313" s="191"/>
      <c r="H313" s="191"/>
      <c r="I313" s="213">
        <v>170</v>
      </c>
      <c r="J313" s="225" t="s">
        <v>558</v>
      </c>
      <c r="K313" s="215"/>
      <c r="L313" s="216"/>
      <c r="M313" s="214" t="s">
        <v>558</v>
      </c>
      <c r="N313" s="217"/>
      <c r="O313" s="54"/>
      <c r="P313" s="13"/>
      <c r="Q313" s="13"/>
      <c r="R313" s="14" t="s">
        <v>708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344">
        <v>136</v>
      </c>
      <c r="B314" s="160">
        <v>43294</v>
      </c>
      <c r="C314" s="160"/>
      <c r="D314" s="161" t="s">
        <v>239</v>
      </c>
      <c r="E314" s="162" t="s">
        <v>580</v>
      </c>
      <c r="F314" s="163">
        <v>46.5</v>
      </c>
      <c r="G314" s="162"/>
      <c r="H314" s="162">
        <v>17</v>
      </c>
      <c r="I314" s="182">
        <v>59</v>
      </c>
      <c r="J314" s="359" t="s">
        <v>802</v>
      </c>
      <c r="K314" s="130">
        <f t="shared" ref="K314" si="169">H314-F314</f>
        <v>-29.5</v>
      </c>
      <c r="L314" s="131">
        <f t="shared" ref="L314" si="170">K314/F314</f>
        <v>-0.63440860215053763</v>
      </c>
      <c r="M314" s="132" t="s">
        <v>620</v>
      </c>
      <c r="N314" s="133">
        <v>43887</v>
      </c>
      <c r="O314" s="54"/>
      <c r="P314" s="13"/>
      <c r="Q314" s="13"/>
      <c r="R314" s="14" t="s">
        <v>708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346">
        <v>137</v>
      </c>
      <c r="B315" s="188">
        <v>43396</v>
      </c>
      <c r="C315" s="188"/>
      <c r="D315" s="193" t="s">
        <v>404</v>
      </c>
      <c r="E315" s="191" t="s">
        <v>580</v>
      </c>
      <c r="F315" s="192">
        <v>156.5</v>
      </c>
      <c r="G315" s="191"/>
      <c r="H315" s="191"/>
      <c r="I315" s="213">
        <v>191</v>
      </c>
      <c r="J315" s="225" t="s">
        <v>558</v>
      </c>
      <c r="K315" s="215"/>
      <c r="L315" s="216"/>
      <c r="M315" s="214" t="s">
        <v>558</v>
      </c>
      <c r="N315" s="217"/>
      <c r="O315" s="54"/>
      <c r="P315" s="13"/>
      <c r="Q315" s="13"/>
      <c r="R315" s="14" t="s">
        <v>708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346">
        <v>138</v>
      </c>
      <c r="B316" s="188">
        <v>43439</v>
      </c>
      <c r="C316" s="188"/>
      <c r="D316" s="193" t="s">
        <v>321</v>
      </c>
      <c r="E316" s="191" t="s">
        <v>580</v>
      </c>
      <c r="F316" s="192">
        <v>259.5</v>
      </c>
      <c r="G316" s="191"/>
      <c r="H316" s="191"/>
      <c r="I316" s="213">
        <v>321</v>
      </c>
      <c r="J316" s="225" t="s">
        <v>558</v>
      </c>
      <c r="K316" s="215"/>
      <c r="L316" s="216"/>
      <c r="M316" s="214" t="s">
        <v>558</v>
      </c>
      <c r="N316" s="217"/>
      <c r="O316" s="13"/>
      <c r="P316" s="13"/>
      <c r="Q316" s="13"/>
      <c r="R316" s="14" t="s">
        <v>708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44">
        <v>139</v>
      </c>
      <c r="B317" s="160">
        <v>43439</v>
      </c>
      <c r="C317" s="160"/>
      <c r="D317" s="161" t="s">
        <v>732</v>
      </c>
      <c r="E317" s="162" t="s">
        <v>580</v>
      </c>
      <c r="F317" s="162">
        <v>715</v>
      </c>
      <c r="G317" s="162"/>
      <c r="H317" s="162">
        <v>445</v>
      </c>
      <c r="I317" s="182">
        <v>840</v>
      </c>
      <c r="J317" s="134" t="s">
        <v>782</v>
      </c>
      <c r="K317" s="130">
        <f t="shared" ref="K317:K320" si="171">H317-F317</f>
        <v>-270</v>
      </c>
      <c r="L317" s="131">
        <f t="shared" ref="L317:L320" si="172">K317/F317</f>
        <v>-0.3776223776223776</v>
      </c>
      <c r="M317" s="132" t="s">
        <v>620</v>
      </c>
      <c r="N317" s="133">
        <v>43800</v>
      </c>
      <c r="O317" s="54"/>
      <c r="P317" s="13"/>
      <c r="Q317" s="13"/>
      <c r="R317" s="14" t="s">
        <v>708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7">
        <v>140</v>
      </c>
      <c r="B318" s="198">
        <v>43469</v>
      </c>
      <c r="C318" s="198"/>
      <c r="D318" s="151" t="s">
        <v>143</v>
      </c>
      <c r="E318" s="199" t="s">
        <v>580</v>
      </c>
      <c r="F318" s="199">
        <v>875</v>
      </c>
      <c r="G318" s="199"/>
      <c r="H318" s="199">
        <v>1165</v>
      </c>
      <c r="I318" s="219">
        <v>1185</v>
      </c>
      <c r="J318" s="137" t="s">
        <v>808</v>
      </c>
      <c r="K318" s="124">
        <f t="shared" si="171"/>
        <v>290</v>
      </c>
      <c r="L318" s="125">
        <f t="shared" si="172"/>
        <v>0.33142857142857141</v>
      </c>
      <c r="M318" s="126" t="s">
        <v>556</v>
      </c>
      <c r="N318" s="338">
        <v>43847</v>
      </c>
      <c r="O318" s="54"/>
      <c r="P318" s="13"/>
      <c r="Q318" s="13"/>
      <c r="R318" s="324" t="s">
        <v>708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7">
        <v>141</v>
      </c>
      <c r="B319" s="198">
        <v>43559</v>
      </c>
      <c r="C319" s="198"/>
      <c r="D319" s="376" t="s">
        <v>336</v>
      </c>
      <c r="E319" s="199" t="s">
        <v>580</v>
      </c>
      <c r="F319" s="199">
        <f>387-14.63</f>
        <v>372.37</v>
      </c>
      <c r="G319" s="199"/>
      <c r="H319" s="199">
        <v>490</v>
      </c>
      <c r="I319" s="219">
        <v>490</v>
      </c>
      <c r="J319" s="137" t="s">
        <v>639</v>
      </c>
      <c r="K319" s="124">
        <f t="shared" si="171"/>
        <v>117.63</v>
      </c>
      <c r="L319" s="125">
        <f t="shared" si="172"/>
        <v>0.31589548030185027</v>
      </c>
      <c r="M319" s="126" t="s">
        <v>556</v>
      </c>
      <c r="N319" s="338">
        <v>43850</v>
      </c>
      <c r="O319" s="54"/>
      <c r="P319" s="13"/>
      <c r="Q319" s="13"/>
      <c r="R319" s="324" t="s">
        <v>708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44">
        <v>142</v>
      </c>
      <c r="B320" s="160">
        <v>43578</v>
      </c>
      <c r="C320" s="160"/>
      <c r="D320" s="161" t="s">
        <v>733</v>
      </c>
      <c r="E320" s="162" t="s">
        <v>557</v>
      </c>
      <c r="F320" s="162">
        <v>220</v>
      </c>
      <c r="G320" s="162"/>
      <c r="H320" s="162">
        <v>127.5</v>
      </c>
      <c r="I320" s="182">
        <v>284</v>
      </c>
      <c r="J320" s="359" t="s">
        <v>806</v>
      </c>
      <c r="K320" s="130">
        <f t="shared" si="171"/>
        <v>-92.5</v>
      </c>
      <c r="L320" s="131">
        <f t="shared" si="172"/>
        <v>-0.42045454545454547</v>
      </c>
      <c r="M320" s="132" t="s">
        <v>620</v>
      </c>
      <c r="N320" s="133">
        <v>43896</v>
      </c>
      <c r="O320" s="54"/>
      <c r="P320" s="13"/>
      <c r="Q320" s="13"/>
      <c r="R320" s="14" t="s">
        <v>708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7">
        <v>143</v>
      </c>
      <c r="B321" s="198">
        <v>43622</v>
      </c>
      <c r="C321" s="198"/>
      <c r="D321" s="376" t="s">
        <v>466</v>
      </c>
      <c r="E321" s="199" t="s">
        <v>557</v>
      </c>
      <c r="F321" s="199">
        <v>332.8</v>
      </c>
      <c r="G321" s="199"/>
      <c r="H321" s="199">
        <v>405</v>
      </c>
      <c r="I321" s="219">
        <v>419</v>
      </c>
      <c r="J321" s="137" t="s">
        <v>809</v>
      </c>
      <c r="K321" s="124">
        <f t="shared" ref="K321" si="173">H321-F321</f>
        <v>72.199999999999989</v>
      </c>
      <c r="L321" s="125">
        <f t="shared" ref="L321" si="174">K321/F321</f>
        <v>0.21694711538461534</v>
      </c>
      <c r="M321" s="126" t="s">
        <v>556</v>
      </c>
      <c r="N321" s="338">
        <v>43860</v>
      </c>
      <c r="O321" s="54"/>
      <c r="P321" s="13"/>
      <c r="Q321" s="13"/>
      <c r="R321" s="14" t="s">
        <v>710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40">
        <v>144</v>
      </c>
      <c r="B322" s="139">
        <v>43641</v>
      </c>
      <c r="C322" s="139"/>
      <c r="D322" s="140" t="s">
        <v>137</v>
      </c>
      <c r="E322" s="141" t="s">
        <v>580</v>
      </c>
      <c r="F322" s="142">
        <v>386</v>
      </c>
      <c r="G322" s="143"/>
      <c r="H322" s="143">
        <v>395</v>
      </c>
      <c r="I322" s="143">
        <v>452</v>
      </c>
      <c r="J322" s="166" t="s">
        <v>799</v>
      </c>
      <c r="K322" s="167">
        <f t="shared" ref="K322" si="175">H322-F322</f>
        <v>9</v>
      </c>
      <c r="L322" s="168">
        <f t="shared" ref="L322" si="176">K322/F322</f>
        <v>2.3316062176165803E-2</v>
      </c>
      <c r="M322" s="169" t="s">
        <v>665</v>
      </c>
      <c r="N322" s="170">
        <v>43868</v>
      </c>
      <c r="O322" s="13"/>
      <c r="P322" s="13"/>
      <c r="Q322" s="13"/>
      <c r="R322" s="14" t="s">
        <v>710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347">
        <v>145</v>
      </c>
      <c r="B323" s="188">
        <v>43707</v>
      </c>
      <c r="C323" s="188"/>
      <c r="D323" s="193" t="s">
        <v>255</v>
      </c>
      <c r="E323" s="191" t="s">
        <v>580</v>
      </c>
      <c r="F323" s="191" t="s">
        <v>712</v>
      </c>
      <c r="G323" s="191"/>
      <c r="H323" s="191"/>
      <c r="I323" s="213">
        <v>190</v>
      </c>
      <c r="J323" s="225" t="s">
        <v>558</v>
      </c>
      <c r="K323" s="215"/>
      <c r="L323" s="216"/>
      <c r="M323" s="335" t="s">
        <v>558</v>
      </c>
      <c r="N323" s="217"/>
      <c r="O323" s="13"/>
      <c r="P323" s="13"/>
      <c r="Q323" s="13"/>
      <c r="R323" s="324" t="s">
        <v>708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7">
        <v>146</v>
      </c>
      <c r="B324" s="198">
        <v>43731</v>
      </c>
      <c r="C324" s="198"/>
      <c r="D324" s="151" t="s">
        <v>418</v>
      </c>
      <c r="E324" s="199" t="s">
        <v>580</v>
      </c>
      <c r="F324" s="199">
        <v>235</v>
      </c>
      <c r="G324" s="199"/>
      <c r="H324" s="199">
        <v>295</v>
      </c>
      <c r="I324" s="219">
        <v>296</v>
      </c>
      <c r="J324" s="137" t="s">
        <v>787</v>
      </c>
      <c r="K324" s="124">
        <f t="shared" ref="K324" si="177">H324-F324</f>
        <v>60</v>
      </c>
      <c r="L324" s="125">
        <f t="shared" ref="L324" si="178">K324/F324</f>
        <v>0.25531914893617019</v>
      </c>
      <c r="M324" s="126" t="s">
        <v>556</v>
      </c>
      <c r="N324" s="338">
        <v>43844</v>
      </c>
      <c r="O324" s="54"/>
      <c r="P324" s="13"/>
      <c r="Q324" s="13"/>
      <c r="R324" s="14" t="s">
        <v>710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147</v>
      </c>
      <c r="B325" s="198">
        <v>43752</v>
      </c>
      <c r="C325" s="198"/>
      <c r="D325" s="151" t="s">
        <v>778</v>
      </c>
      <c r="E325" s="199" t="s">
        <v>580</v>
      </c>
      <c r="F325" s="199">
        <v>277.5</v>
      </c>
      <c r="G325" s="199"/>
      <c r="H325" s="199">
        <v>333</v>
      </c>
      <c r="I325" s="219">
        <v>333</v>
      </c>
      <c r="J325" s="137" t="s">
        <v>788</v>
      </c>
      <c r="K325" s="124">
        <f t="shared" ref="K325" si="179">H325-F325</f>
        <v>55.5</v>
      </c>
      <c r="L325" s="125">
        <f t="shared" ref="L325" si="180">K325/F325</f>
        <v>0.2</v>
      </c>
      <c r="M325" s="126" t="s">
        <v>556</v>
      </c>
      <c r="N325" s="338">
        <v>43846</v>
      </c>
      <c r="O325" s="54"/>
      <c r="P325" s="13"/>
      <c r="Q325" s="13"/>
      <c r="R325" s="324" t="s">
        <v>708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97">
        <v>148</v>
      </c>
      <c r="B326" s="198">
        <v>43752</v>
      </c>
      <c r="C326" s="198"/>
      <c r="D326" s="151" t="s">
        <v>777</v>
      </c>
      <c r="E326" s="199" t="s">
        <v>580</v>
      </c>
      <c r="F326" s="199">
        <v>930</v>
      </c>
      <c r="G326" s="199"/>
      <c r="H326" s="199">
        <v>1165</v>
      </c>
      <c r="I326" s="219">
        <v>1200</v>
      </c>
      <c r="J326" s="137" t="s">
        <v>789</v>
      </c>
      <c r="K326" s="124">
        <f t="shared" ref="K326" si="181">H326-F326</f>
        <v>235</v>
      </c>
      <c r="L326" s="125">
        <f t="shared" ref="L326" si="182">K326/F326</f>
        <v>0.25268817204301075</v>
      </c>
      <c r="M326" s="126" t="s">
        <v>556</v>
      </c>
      <c r="N326" s="338">
        <v>43847</v>
      </c>
      <c r="O326" s="54"/>
      <c r="P326" s="13"/>
      <c r="Q326" s="13"/>
      <c r="R326" s="324" t="s">
        <v>710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46">
        <v>149</v>
      </c>
      <c r="B327" s="327">
        <v>43753</v>
      </c>
      <c r="C327" s="202"/>
      <c r="D327" s="348" t="s">
        <v>776</v>
      </c>
      <c r="E327" s="329" t="s">
        <v>580</v>
      </c>
      <c r="F327" s="331">
        <v>111</v>
      </c>
      <c r="G327" s="329"/>
      <c r="H327" s="329"/>
      <c r="I327" s="333">
        <v>141</v>
      </c>
      <c r="J327" s="225" t="s">
        <v>558</v>
      </c>
      <c r="K327" s="225"/>
      <c r="L327" s="119"/>
      <c r="M327" s="337" t="s">
        <v>558</v>
      </c>
      <c r="N327" s="227"/>
      <c r="O327" s="13"/>
      <c r="P327" s="13"/>
      <c r="Q327" s="13"/>
      <c r="R327" s="324" t="s">
        <v>710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7">
        <v>150</v>
      </c>
      <c r="B328" s="198">
        <v>43753</v>
      </c>
      <c r="C328" s="198"/>
      <c r="D328" s="151" t="s">
        <v>775</v>
      </c>
      <c r="E328" s="199" t="s">
        <v>580</v>
      </c>
      <c r="F328" s="200">
        <v>296</v>
      </c>
      <c r="G328" s="199"/>
      <c r="H328" s="199">
        <v>370</v>
      </c>
      <c r="I328" s="219">
        <v>370</v>
      </c>
      <c r="J328" s="137" t="s">
        <v>639</v>
      </c>
      <c r="K328" s="124">
        <f t="shared" ref="K328:K329" si="183">H328-F328</f>
        <v>74</v>
      </c>
      <c r="L328" s="125">
        <f t="shared" ref="L328:L329" si="184">K328/F328</f>
        <v>0.25</v>
      </c>
      <c r="M328" s="126" t="s">
        <v>556</v>
      </c>
      <c r="N328" s="338">
        <v>43853</v>
      </c>
      <c r="O328" s="54"/>
      <c r="P328" s="13"/>
      <c r="Q328" s="13"/>
      <c r="R328" s="324" t="s">
        <v>710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7">
        <v>151</v>
      </c>
      <c r="B329" s="198">
        <v>43754</v>
      </c>
      <c r="C329" s="198"/>
      <c r="D329" s="151" t="s">
        <v>774</v>
      </c>
      <c r="E329" s="199" t="s">
        <v>580</v>
      </c>
      <c r="F329" s="200">
        <v>300</v>
      </c>
      <c r="G329" s="199"/>
      <c r="H329" s="199">
        <v>382.5</v>
      </c>
      <c r="I329" s="219">
        <v>344</v>
      </c>
      <c r="J329" s="465" t="s">
        <v>844</v>
      </c>
      <c r="K329" s="124">
        <f t="shared" si="183"/>
        <v>82.5</v>
      </c>
      <c r="L329" s="125">
        <f t="shared" si="184"/>
        <v>0.27500000000000002</v>
      </c>
      <c r="M329" s="126" t="s">
        <v>556</v>
      </c>
      <c r="N329" s="338">
        <v>44238</v>
      </c>
      <c r="O329" s="13"/>
      <c r="P329" s="13"/>
      <c r="Q329" s="13"/>
      <c r="R329" s="324" t="s">
        <v>710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26">
        <v>152</v>
      </c>
      <c r="B330" s="202">
        <v>43832</v>
      </c>
      <c r="C330" s="202"/>
      <c r="D330" s="206" t="s">
        <v>758</v>
      </c>
      <c r="E330" s="203" t="s">
        <v>580</v>
      </c>
      <c r="F330" s="204" t="s">
        <v>786</v>
      </c>
      <c r="G330" s="203"/>
      <c r="H330" s="203"/>
      <c r="I330" s="224">
        <v>590</v>
      </c>
      <c r="J330" s="225" t="s">
        <v>558</v>
      </c>
      <c r="K330" s="225"/>
      <c r="L330" s="119"/>
      <c r="M330" s="323" t="s">
        <v>558</v>
      </c>
      <c r="N330" s="227"/>
      <c r="O330" s="13"/>
      <c r="P330" s="13"/>
      <c r="Q330" s="13"/>
      <c r="R330" s="324" t="s">
        <v>710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7">
        <v>153</v>
      </c>
      <c r="B331" s="198">
        <v>43966</v>
      </c>
      <c r="C331" s="198"/>
      <c r="D331" s="151" t="s">
        <v>64</v>
      </c>
      <c r="E331" s="199" t="s">
        <v>580</v>
      </c>
      <c r="F331" s="200">
        <v>67.5</v>
      </c>
      <c r="G331" s="199"/>
      <c r="H331" s="199">
        <v>86</v>
      </c>
      <c r="I331" s="219">
        <v>86</v>
      </c>
      <c r="J331" s="137" t="s">
        <v>818</v>
      </c>
      <c r="K331" s="124">
        <f t="shared" ref="K331" si="185">H331-F331</f>
        <v>18.5</v>
      </c>
      <c r="L331" s="125">
        <f t="shared" ref="L331" si="186">K331/F331</f>
        <v>0.27407407407407408</v>
      </c>
      <c r="M331" s="126" t="s">
        <v>556</v>
      </c>
      <c r="N331" s="338">
        <v>44008</v>
      </c>
      <c r="O331" s="54"/>
      <c r="P331" s="13"/>
      <c r="Q331" s="13"/>
      <c r="R331" s="324" t="s">
        <v>710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201">
        <v>154</v>
      </c>
      <c r="B332" s="202">
        <v>44035</v>
      </c>
      <c r="C332" s="202"/>
      <c r="D332" s="206" t="s">
        <v>465</v>
      </c>
      <c r="E332" s="203" t="s">
        <v>580</v>
      </c>
      <c r="F332" s="204" t="s">
        <v>821</v>
      </c>
      <c r="G332" s="203"/>
      <c r="H332" s="203"/>
      <c r="I332" s="224">
        <v>296</v>
      </c>
      <c r="J332" s="225" t="s">
        <v>558</v>
      </c>
      <c r="K332" s="225"/>
      <c r="L332" s="119"/>
      <c r="M332" s="226"/>
      <c r="N332" s="227"/>
      <c r="O332" s="13"/>
      <c r="P332" s="13"/>
      <c r="Q332" s="13"/>
      <c r="R332" s="324" t="s">
        <v>710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197">
        <v>155</v>
      </c>
      <c r="B333" s="198">
        <v>44092</v>
      </c>
      <c r="C333" s="198"/>
      <c r="D333" s="151" t="s">
        <v>398</v>
      </c>
      <c r="E333" s="199" t="s">
        <v>580</v>
      </c>
      <c r="F333" s="199">
        <v>206</v>
      </c>
      <c r="G333" s="199"/>
      <c r="H333" s="199">
        <v>248</v>
      </c>
      <c r="I333" s="219">
        <v>248</v>
      </c>
      <c r="J333" s="137" t="s">
        <v>639</v>
      </c>
      <c r="K333" s="124">
        <f t="shared" ref="K333:K334" si="187">H333-F333</f>
        <v>42</v>
      </c>
      <c r="L333" s="125">
        <f t="shared" ref="L333:L334" si="188">K333/F333</f>
        <v>0.20388349514563106</v>
      </c>
      <c r="M333" s="126" t="s">
        <v>556</v>
      </c>
      <c r="N333" s="338">
        <v>44214</v>
      </c>
      <c r="O333" s="54"/>
      <c r="P333" s="13"/>
      <c r="Q333" s="13"/>
      <c r="R333" s="324" t="s">
        <v>710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7">
        <v>156</v>
      </c>
      <c r="B334" s="198">
        <v>44140</v>
      </c>
      <c r="C334" s="198"/>
      <c r="D334" s="151" t="s">
        <v>398</v>
      </c>
      <c r="E334" s="199" t="s">
        <v>580</v>
      </c>
      <c r="F334" s="199">
        <v>182.5</v>
      </c>
      <c r="G334" s="199"/>
      <c r="H334" s="199">
        <v>248</v>
      </c>
      <c r="I334" s="219">
        <v>248</v>
      </c>
      <c r="J334" s="137" t="s">
        <v>639</v>
      </c>
      <c r="K334" s="124">
        <f t="shared" si="187"/>
        <v>65.5</v>
      </c>
      <c r="L334" s="125">
        <f t="shared" si="188"/>
        <v>0.35890410958904112</v>
      </c>
      <c r="M334" s="126" t="s">
        <v>556</v>
      </c>
      <c r="N334" s="338">
        <v>44214</v>
      </c>
      <c r="O334" s="54"/>
      <c r="P334" s="13"/>
      <c r="Q334" s="13"/>
      <c r="R334" s="324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201">
        <v>157</v>
      </c>
      <c r="B335" s="202">
        <v>44140</v>
      </c>
      <c r="C335" s="202"/>
      <c r="D335" s="206" t="s">
        <v>321</v>
      </c>
      <c r="E335" s="203" t="s">
        <v>580</v>
      </c>
      <c r="F335" s="204" t="s">
        <v>825</v>
      </c>
      <c r="G335" s="203"/>
      <c r="H335" s="203"/>
      <c r="I335" s="224">
        <v>320</v>
      </c>
      <c r="J335" s="225" t="s">
        <v>558</v>
      </c>
      <c r="K335" s="225"/>
      <c r="L335" s="119"/>
      <c r="M335" s="226"/>
      <c r="N335" s="227"/>
      <c r="O335" s="13"/>
      <c r="P335" s="13"/>
      <c r="Q335" s="13"/>
      <c r="R335" s="324" t="s">
        <v>710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197">
        <v>158</v>
      </c>
      <c r="B336" s="198">
        <v>44140</v>
      </c>
      <c r="C336" s="198"/>
      <c r="D336" s="151" t="s">
        <v>461</v>
      </c>
      <c r="E336" s="199" t="s">
        <v>580</v>
      </c>
      <c r="F336" s="200">
        <v>925</v>
      </c>
      <c r="G336" s="199"/>
      <c r="H336" s="199">
        <v>1095</v>
      </c>
      <c r="I336" s="219">
        <v>1093</v>
      </c>
      <c r="J336" s="465" t="s">
        <v>829</v>
      </c>
      <c r="K336" s="124">
        <f t="shared" ref="K336" si="189">H336-F336</f>
        <v>170</v>
      </c>
      <c r="L336" s="125">
        <f t="shared" ref="L336" si="190">K336/F336</f>
        <v>0.18378378378378379</v>
      </c>
      <c r="M336" s="126" t="s">
        <v>556</v>
      </c>
      <c r="N336" s="338">
        <v>44201</v>
      </c>
      <c r="O336" s="13"/>
      <c r="P336" s="13"/>
      <c r="Q336" s="13"/>
      <c r="R336" s="324" t="s">
        <v>710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7">
        <v>159</v>
      </c>
      <c r="B337" s="198">
        <v>44140</v>
      </c>
      <c r="C337" s="198"/>
      <c r="D337" s="151" t="s">
        <v>336</v>
      </c>
      <c r="E337" s="199" t="s">
        <v>580</v>
      </c>
      <c r="F337" s="200">
        <v>332.5</v>
      </c>
      <c r="G337" s="199"/>
      <c r="H337" s="199">
        <v>393</v>
      </c>
      <c r="I337" s="219">
        <v>406</v>
      </c>
      <c r="J337" s="465" t="s">
        <v>889</v>
      </c>
      <c r="K337" s="124">
        <f t="shared" ref="K337" si="191">H337-F337</f>
        <v>60.5</v>
      </c>
      <c r="L337" s="125">
        <f t="shared" ref="L337" si="192">K337/F337</f>
        <v>0.18195488721804512</v>
      </c>
      <c r="M337" s="126" t="s">
        <v>556</v>
      </c>
      <c r="N337" s="338">
        <v>44256</v>
      </c>
      <c r="O337" s="13"/>
      <c r="P337" s="13"/>
      <c r="Q337" s="13"/>
      <c r="R337" s="324" t="s">
        <v>710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201">
        <v>160</v>
      </c>
      <c r="B338" s="202">
        <v>44141</v>
      </c>
      <c r="C338" s="202"/>
      <c r="D338" s="206" t="s">
        <v>465</v>
      </c>
      <c r="E338" s="203" t="s">
        <v>580</v>
      </c>
      <c r="F338" s="204" t="s">
        <v>826</v>
      </c>
      <c r="G338" s="203"/>
      <c r="H338" s="203"/>
      <c r="I338" s="224">
        <v>290</v>
      </c>
      <c r="J338" s="225" t="s">
        <v>558</v>
      </c>
      <c r="K338" s="225"/>
      <c r="L338" s="119"/>
      <c r="M338" s="226"/>
      <c r="N338" s="227"/>
      <c r="O338" s="13"/>
      <c r="P338" s="13"/>
      <c r="Q338" s="13"/>
      <c r="R338" s="324" t="s">
        <v>710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201">
        <v>161</v>
      </c>
      <c r="B339" s="202">
        <v>44187</v>
      </c>
      <c r="C339" s="202"/>
      <c r="D339" s="206" t="s">
        <v>754</v>
      </c>
      <c r="E339" s="203" t="s">
        <v>580</v>
      </c>
      <c r="F339" s="458" t="s">
        <v>828</v>
      </c>
      <c r="G339" s="203"/>
      <c r="H339" s="203"/>
      <c r="I339" s="224">
        <v>239</v>
      </c>
      <c r="J339" s="459" t="s">
        <v>558</v>
      </c>
      <c r="K339" s="225"/>
      <c r="L339" s="119"/>
      <c r="M339" s="226"/>
      <c r="N339" s="227"/>
      <c r="O339" s="13"/>
      <c r="P339" s="13"/>
      <c r="Q339" s="13"/>
      <c r="R339" s="324" t="s">
        <v>710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201">
        <v>162</v>
      </c>
      <c r="B340" s="202">
        <v>44258</v>
      </c>
      <c r="C340" s="202"/>
      <c r="D340" s="206" t="s">
        <v>758</v>
      </c>
      <c r="E340" s="203" t="s">
        <v>580</v>
      </c>
      <c r="F340" s="204" t="s">
        <v>786</v>
      </c>
      <c r="G340" s="203"/>
      <c r="H340" s="203"/>
      <c r="I340" s="224">
        <v>590</v>
      </c>
      <c r="J340" s="225" t="s">
        <v>558</v>
      </c>
      <c r="K340" s="225"/>
      <c r="L340" s="119"/>
      <c r="M340" s="323"/>
      <c r="N340" s="227"/>
      <c r="O340" s="13"/>
      <c r="P340" s="13"/>
      <c r="R340" s="324"/>
    </row>
    <row r="341" spans="1:26">
      <c r="A341" s="201"/>
      <c r="B341" s="202"/>
      <c r="C341" s="202"/>
      <c r="D341" s="206"/>
      <c r="E341" s="203"/>
      <c r="F341" s="204"/>
      <c r="G341" s="203"/>
      <c r="H341" s="203"/>
      <c r="I341" s="224"/>
      <c r="J341" s="225"/>
      <c r="K341" s="225"/>
      <c r="L341" s="119"/>
      <c r="M341" s="226"/>
      <c r="N341" s="227"/>
      <c r="O341" s="13"/>
      <c r="R341" s="228"/>
    </row>
    <row r="342" spans="1:26">
      <c r="A342" s="201"/>
      <c r="B342" s="202"/>
      <c r="C342" s="202"/>
      <c r="D342" s="206"/>
      <c r="E342" s="203"/>
      <c r="F342" s="204"/>
      <c r="G342" s="203"/>
      <c r="H342" s="203"/>
      <c r="I342" s="224"/>
      <c r="J342" s="225"/>
      <c r="K342" s="225"/>
      <c r="L342" s="119"/>
      <c r="M342" s="226"/>
      <c r="N342" s="227"/>
      <c r="O342" s="13"/>
      <c r="R342" s="228"/>
    </row>
    <row r="343" spans="1:26">
      <c r="A343" s="201"/>
      <c r="B343" s="202"/>
      <c r="C343" s="202"/>
      <c r="D343" s="206"/>
      <c r="E343" s="203"/>
      <c r="F343" s="204"/>
      <c r="G343" s="203"/>
      <c r="H343" s="203"/>
      <c r="I343" s="224"/>
      <c r="J343" s="225"/>
      <c r="K343" s="225"/>
      <c r="L343" s="119"/>
      <c r="M343" s="226"/>
      <c r="N343" s="227"/>
      <c r="O343" s="13"/>
      <c r="R343" s="228"/>
    </row>
    <row r="344" spans="1:26">
      <c r="A344" s="201"/>
      <c r="B344" s="192" t="s">
        <v>781</v>
      </c>
      <c r="O344" s="13"/>
      <c r="R344" s="228"/>
    </row>
    <row r="345" spans="1:26">
      <c r="R345" s="228"/>
    </row>
    <row r="346" spans="1:26">
      <c r="R346" s="228"/>
    </row>
    <row r="347" spans="1:26">
      <c r="R347" s="228"/>
    </row>
    <row r="348" spans="1:26">
      <c r="R348" s="228"/>
    </row>
    <row r="349" spans="1:26">
      <c r="R349" s="228"/>
    </row>
    <row r="350" spans="1:26">
      <c r="R350" s="228"/>
    </row>
    <row r="351" spans="1:26">
      <c r="R351" s="228"/>
    </row>
    <row r="361" spans="1:6">
      <c r="A361" s="207"/>
    </row>
    <row r="362" spans="1:6">
      <c r="A362" s="207"/>
      <c r="F362" s="460"/>
    </row>
    <row r="363" spans="1:6">
      <c r="A363" s="203"/>
    </row>
  </sheetData>
  <autoFilter ref="R1:R359"/>
  <mergeCells count="10">
    <mergeCell ref="A117:A118"/>
    <mergeCell ref="B117:B118"/>
    <mergeCell ref="J117:J118"/>
    <mergeCell ref="P67:P68"/>
    <mergeCell ref="A67:A68"/>
    <mergeCell ref="B67:B68"/>
    <mergeCell ref="J67:J68"/>
    <mergeCell ref="M67:M68"/>
    <mergeCell ref="N67:N68"/>
    <mergeCell ref="O67:O6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2021-03-19T02:19:17Z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