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6"/>
  <c r="K83"/>
  <c r="M83" l="1"/>
  <c r="L18" l="1"/>
  <c r="M18" s="1"/>
  <c r="K18"/>
  <c r="K118"/>
  <c r="M118" s="1"/>
  <c r="L86"/>
  <c r="M86" s="1"/>
  <c r="K86"/>
  <c r="K117"/>
  <c r="M117" s="1"/>
  <c r="K116"/>
  <c r="M116" s="1"/>
  <c r="K114"/>
  <c r="M114" s="1"/>
  <c r="K115"/>
  <c r="M115" s="1"/>
  <c r="L19"/>
  <c r="M19" s="1"/>
  <c r="K19"/>
  <c r="L78"/>
  <c r="M78" s="1"/>
  <c r="K78"/>
  <c r="K318"/>
  <c r="L318" s="1"/>
  <c r="K113"/>
  <c r="M113" s="1"/>
  <c r="K112"/>
  <c r="M112" s="1"/>
  <c r="K111"/>
  <c r="M111" s="1"/>
  <c r="M110"/>
  <c r="K110"/>
  <c r="L80"/>
  <c r="K80"/>
  <c r="L79"/>
  <c r="K79"/>
  <c r="L23"/>
  <c r="K23"/>
  <c r="K76"/>
  <c r="L76"/>
  <c r="L75"/>
  <c r="K75"/>
  <c r="P22"/>
  <c r="P21"/>
  <c r="K105"/>
  <c r="M105" s="1"/>
  <c r="K109"/>
  <c r="M109" s="1"/>
  <c r="M108"/>
  <c r="K108"/>
  <c r="K107"/>
  <c r="M107" s="1"/>
  <c r="L50"/>
  <c r="K50"/>
  <c r="K106"/>
  <c r="M106" s="1"/>
  <c r="L49"/>
  <c r="K49"/>
  <c r="L74"/>
  <c r="K74"/>
  <c r="L73"/>
  <c r="K73"/>
  <c r="L70"/>
  <c r="K70"/>
  <c r="L72"/>
  <c r="K72"/>
  <c r="L48"/>
  <c r="K48"/>
  <c r="L47"/>
  <c r="K47"/>
  <c r="L43"/>
  <c r="K43"/>
  <c r="L71"/>
  <c r="K71"/>
  <c r="L45"/>
  <c r="K45"/>
  <c r="L41"/>
  <c r="K41"/>
  <c r="L39"/>
  <c r="K39"/>
  <c r="L69"/>
  <c r="K69"/>
  <c r="L44"/>
  <c r="K44"/>
  <c r="L20"/>
  <c r="K20"/>
  <c r="L65"/>
  <c r="K65"/>
  <c r="L68"/>
  <c r="K68"/>
  <c r="K104"/>
  <c r="M104" s="1"/>
  <c r="L42"/>
  <c r="K42"/>
  <c r="L67"/>
  <c r="K67"/>
  <c r="L66"/>
  <c r="K66"/>
  <c r="K103"/>
  <c r="M103" s="1"/>
  <c r="K96"/>
  <c r="M96" s="1"/>
  <c r="L36"/>
  <c r="K36"/>
  <c r="M63"/>
  <c r="L63"/>
  <c r="K64"/>
  <c r="K63"/>
  <c r="L62"/>
  <c r="K62"/>
  <c r="K102"/>
  <c r="M102" s="1"/>
  <c r="L14"/>
  <c r="K14"/>
  <c r="L33"/>
  <c r="K33"/>
  <c r="K101"/>
  <c r="M101" s="1"/>
  <c r="L40"/>
  <c r="K40"/>
  <c r="L38"/>
  <c r="L37"/>
  <c r="P15"/>
  <c r="K38"/>
  <c r="K37"/>
  <c r="K100"/>
  <c r="M100" s="1"/>
  <c r="L34"/>
  <c r="K34"/>
  <c r="K97"/>
  <c r="M97" s="1"/>
  <c r="L35"/>
  <c r="K35"/>
  <c r="K99"/>
  <c r="K98"/>
  <c r="K95"/>
  <c r="M95" s="1"/>
  <c r="K13"/>
  <c r="L13"/>
  <c r="L17"/>
  <c r="K17"/>
  <c r="L16"/>
  <c r="K16"/>
  <c r="L12"/>
  <c r="K12"/>
  <c r="K307"/>
  <c r="L307" s="1"/>
  <c r="K297"/>
  <c r="L297" s="1"/>
  <c r="P10"/>
  <c r="M23" l="1"/>
  <c r="M80"/>
  <c r="M79"/>
  <c r="M50"/>
  <c r="M75"/>
  <c r="M76"/>
  <c r="M49"/>
  <c r="M39"/>
  <c r="M73"/>
  <c r="M44"/>
  <c r="M45"/>
  <c r="M48"/>
  <c r="M47"/>
  <c r="M65"/>
  <c r="M43"/>
  <c r="M42"/>
  <c r="M68"/>
  <c r="M74"/>
  <c r="M70"/>
  <c r="M72"/>
  <c r="M36"/>
  <c r="M71"/>
  <c r="M41"/>
  <c r="M20"/>
  <c r="M67"/>
  <c r="M69"/>
  <c r="M66"/>
  <c r="M14"/>
  <c r="M40"/>
  <c r="M33"/>
  <c r="M62"/>
  <c r="M37"/>
  <c r="M38"/>
  <c r="M34"/>
  <c r="M35"/>
  <c r="M17"/>
  <c r="M13"/>
  <c r="M12"/>
  <c r="M16"/>
  <c r="P11"/>
  <c r="K313" l="1"/>
  <c r="L313" s="1"/>
  <c r="L61" l="1"/>
  <c r="K61"/>
  <c r="M61" l="1"/>
  <c r="K314" l="1"/>
  <c r="L314" s="1"/>
  <c r="K311" l="1"/>
  <c r="L311" s="1"/>
  <c r="K290"/>
  <c r="L290" s="1"/>
  <c r="K310"/>
  <c r="L310" s="1"/>
  <c r="K309"/>
  <c r="L309" s="1"/>
  <c r="K308"/>
  <c r="L308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F280"/>
  <c r="K280" s="1"/>
  <c r="L280" s="1"/>
  <c r="F279"/>
  <c r="K279" s="1"/>
  <c r="L279" s="1"/>
  <c r="K278"/>
  <c r="L278" s="1"/>
  <c r="F277"/>
  <c r="K277" s="1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F257"/>
  <c r="K257" s="1"/>
  <c r="L257" s="1"/>
  <c r="K256"/>
  <c r="L256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F209"/>
  <c r="K209" s="1"/>
  <c r="L209" s="1"/>
  <c r="H208"/>
  <c r="K208" s="1"/>
  <c r="L208" s="1"/>
  <c r="K205"/>
  <c r="L205" s="1"/>
  <c r="K204"/>
  <c r="L204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M7"/>
  <c r="D7" i="5"/>
  <c r="K6" i="4"/>
  <c r="K6" i="3"/>
  <c r="L6" i="2"/>
</calcChain>
</file>

<file path=xl/sharedStrings.xml><?xml version="1.0" encoding="utf-8"?>
<sst xmlns="http://schemas.openxmlformats.org/spreadsheetml/2006/main" count="3137" uniqueCount="1179">
  <si>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</si>
  <si>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</si>
  <si>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</si>
  <si>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</si>
  <si>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</si>
  <si>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</si>
  <si>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</si>
  <si>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</si>
  <si>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</si>
  <si>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</si>
  <si>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</si>
  <si>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</si>
  <si>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</si>
  <si>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</si>
  <si>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</si>
  <si>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</si>
  <si>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</si>
  <si>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</si>
  <si>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</si>
  <si>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</si>
  <si>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</si>
  <si>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</si>
  <si>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</si>
  <si>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</si>
  <si>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</si>
  <si>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</si>
  <si>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</si>
  <si>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</si>
  <si>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</si>
  <si>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</si>
  <si>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</si>
  <si>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</si>
  <si>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</si>
  <si>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</si>
  <si>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</si>
  <si>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</si>
  <si>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</si>
  <si>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</si>
  <si>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</si>
  <si>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</si>
  <si>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</si>
  <si>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</si>
  <si>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</si>
  <si>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</si>
  <si>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</si>
  <si>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</si>
  <si>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</si>
  <si>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</si>
  <si>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</si>
  <si>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</si>
  <si>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</si>
  <si>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</si>
  <si>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</si>
  <si>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</si>
  <si>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</si>
  <si>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</si>
  <si>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</si>
  <si>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</si>
  <si>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</si>
  <si>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</si>
  <si>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</si>
  <si>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</si>
  <si>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</si>
  <si>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</si>
  <si>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</si>
  <si>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</si>
  <si>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</si>
  <si>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</si>
  <si>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</si>
  <si>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</si>
  <si>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</si>
  <si>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</si>
  <si>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</si>
  <si>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</si>
  <si>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</si>
  <si>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</si>
  <si>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</si>
  <si>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</si>
  <si>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</si>
  <si>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</si>
  <si>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</si>
  <si>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</si>
  <si>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</si>
  <si>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</si>
  <si>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</si>
  <si>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</si>
  <si>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</si>
  <si>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</si>
  <si>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</si>
  <si>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</si>
  <si>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</si>
  <si>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</si>
  <si>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</si>
  <si>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</si>
  <si>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</si>
  <si>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</si>
  <si>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</si>
  <si>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</si>
  <si>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</si>
  <si>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</si>
  <si>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</si>
  <si>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</si>
  <si>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</si>
  <si>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</si>
  <si>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</si>
  <si>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</si>
  <si>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</si>
  <si>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</si>
  <si>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</si>
  <si>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</si>
  <si>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</si>
  <si>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</si>
  <si>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</si>
  <si>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</si>
  <si>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</si>
  <si>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</si>
  <si>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</si>
  <si>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</si>
  <si>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</si>
  <si>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</si>
  <si>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</si>
  <si>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</si>
  <si>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</si>
  <si>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</si>
  <si>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</si>
  <si>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</si>
  <si>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</si>
  <si>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</si>
  <si>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</si>
  <si>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</si>
  <si>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</si>
  <si>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</si>
  <si>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</si>
  <si>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</si>
  <si>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</si>
  <si>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</si>
  <si>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</si>
  <si>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</si>
  <si>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</si>
  <si>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</si>
  <si>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</si>
  <si>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</si>
  <si>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</si>
  <si>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</si>
  <si>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</si>
  <si>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</si>
  <si>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</si>
  <si>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</si>
  <si>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</si>
  <si>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</si>
  <si>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</si>
  <si>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</si>
  <si>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</si>
  <si>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</si>
  <si>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</si>
  <si>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</si>
  <si>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</si>
  <si>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</si>
  <si>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</si>
  <si>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</si>
  <si>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</si>
  <si>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</si>
  <si>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</si>
  <si>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</si>
  <si>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</si>
  <si>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</si>
  <si>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</si>
  <si>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</si>
  <si>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</si>
  <si>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</si>
  <si>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</si>
  <si>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</si>
  <si>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</si>
  <si>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</si>
  <si>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</si>
  <si>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</si>
  <si>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</si>
  <si>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</si>
  <si>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</si>
  <si>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</si>
  <si>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</si>
  <si>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</si>
  <si>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</si>
  <si>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</si>
  <si>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</si>
  <si>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</si>
  <si>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</si>
  <si>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</si>
  <si>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</si>
  <si>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</si>
  <si>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</si>
  <si>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</si>
  <si>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</si>
  <si>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</si>
  <si>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</si>
  <si>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</si>
  <si>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</si>
  <si>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</si>
  <si>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</si>
  <si>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</si>
  <si>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</si>
  <si>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</si>
  <si>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</si>
  <si>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</si>
  <si>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</si>
  <si>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</si>
  <si>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</si>
  <si>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</si>
  <si>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</si>
  <si>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</si>
  <si>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</si>
  <si>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</si>
  <si>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</si>
  <si>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</si>
  <si>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</si>
  <si>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</si>
  <si>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</si>
  <si>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</si>
  <si>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</si>
  <si>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</si>
  <si>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</si>
  <si>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</si>
  <si>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</si>
  <si>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</si>
  <si>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</si>
  <si>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</si>
  <si>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</si>
  <si>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</si>
  <si>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</si>
  <si>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</si>
  <si>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</si>
  <si>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</si>
  <si>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</si>
  <si>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</si>
  <si>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</si>
  <si>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</si>
  <si>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</si>
  <si>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</si>
  <si>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</si>
  <si>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</si>
  <si>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</si>
  <si>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</si>
  <si>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</si>
  <si>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</si>
  <si>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</si>
  <si>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</si>
  <si>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</si>
  <si>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</si>
  <si>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</si>
  <si>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</si>
  <si>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</si>
  <si>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</si>
  <si>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</si>
  <si>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</si>
  <si>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</si>
  <si>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</si>
  <si>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</si>
  <si>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</si>
  <si>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</si>
  <si>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</si>
  <si>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</si>
  <si>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</si>
  <si>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</si>
  <si>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</si>
  <si>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</si>
  <si>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</si>
  <si>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</si>
  <si>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</si>
  <si>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</si>
  <si>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</si>
  <si>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</si>
  <si>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</si>
  <si>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</si>
  <si>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</si>
  <si>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</si>
  <si>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</si>
  <si>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</si>
  <si>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</si>
  <si>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</si>
  <si>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</si>
  <si>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</si>
  <si>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</si>
  <si>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</si>
  <si>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</si>
  <si>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</si>
  <si>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</si>
  <si>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</si>
  <si>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</si>
  <si>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</si>
  <si>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</si>
  <si>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</si>
  <si>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</si>
  <si>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</si>
  <si>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</si>
  <si>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</si>
  <si>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</si>
  <si>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</si>
  <si>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</si>
  <si>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</si>
  <si>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</si>
  <si>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</si>
  <si>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</si>
  <si>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</si>
  <si>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</si>
  <si>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</si>
  <si>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</si>
  <si>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</si>
  <si>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</si>
  <si>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</si>
  <si>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</si>
  <si>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</si>
  <si>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</si>
  <si>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</si>
  <si>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</si>
  <si>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</si>
  <si>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</si>
  <si>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</si>
  <si>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</si>
  <si>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</si>
  <si>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</si>
  <si>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</si>
  <si>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</si>
  <si>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</si>
  <si>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</si>
  <si>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</si>
  <si>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</si>
  <si>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</si>
  <si>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</si>
  <si>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</si>
  <si>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</si>
  <si>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</si>
  <si>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</si>
  <si>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</si>
  <si>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</si>
  <si>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</si>
  <si>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</si>
  <si>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</si>
  <si>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</si>
  <si>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</si>
  <si>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</si>
  <si>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</si>
  <si>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</si>
  <si>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</si>
  <si>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</si>
  <si>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</si>
  <si>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</si>
  <si>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</si>
  <si>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</si>
  <si>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</si>
  <si>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</si>
  <si>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</si>
  <si>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</si>
  <si>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</si>
  <si>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</si>
  <si>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</si>
  <si>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</si>
  <si>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</si>
  <si>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</si>
  <si>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</si>
  <si>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</si>
  <si>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</si>
  <si>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</si>
  <si>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</si>
  <si>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</si>
  <si>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</si>
  <si>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</si>
  <si>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</si>
  <si>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</si>
  <si>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</si>
  <si>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</si>
  <si>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</si>
  <si>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</si>
  <si>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</si>
  <si>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</si>
  <si>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</si>
  <si>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</si>
  <si>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</si>
  <si>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</si>
  <si>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</si>
  <si>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</si>
  <si>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</si>
  <si>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</si>
  <si>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</si>
  <si>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</si>
  <si>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</si>
  <si>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</si>
  <si>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</si>
  <si>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</si>
  <si>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</si>
  <si>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</si>
  <si>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</si>
  <si>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</si>
  <si>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</si>
  <si>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</si>
  <si>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</si>
  <si>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</si>
  <si>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</si>
  <si>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</si>
  <si>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</si>
  <si>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</si>
  <si>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</si>
  <si>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</si>
  <si>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</si>
  <si>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</si>
  <si>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</si>
  <si>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</si>
  <si>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</si>
  <si>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</si>
  <si>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</si>
  <si>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</si>
  <si>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</si>
  <si>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</si>
  <si>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</si>
  <si>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</si>
  <si>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</si>
  <si>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</si>
  <si>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</si>
  <si>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</si>
  <si>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</si>
  <si>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</si>
  <si>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</si>
  <si>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</si>
  <si>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</si>
  <si>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</si>
  <si>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</si>
  <si>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</si>
  <si>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</si>
  <si>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</si>
  <si>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</si>
  <si>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</si>
  <si>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</si>
  <si>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</si>
  <si>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</si>
  <si>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</si>
  <si>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</si>
  <si>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</si>
  <si>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</si>
  <si>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</si>
  <si>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</si>
  <si>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</si>
  <si>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</si>
  <si>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</si>
  <si>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</si>
  <si>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</si>
  <si>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</si>
  <si>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</si>
  <si>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</si>
  <si>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</si>
  <si>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</si>
  <si>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</si>
  <si>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</si>
  <si>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</si>
  <si>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</si>
  <si>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</si>
  <si>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</si>
  <si>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</si>
  <si>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</si>
  <si>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</si>
  <si>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</si>
  <si>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</si>
  <si>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</si>
  <si>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</si>
  <si>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</si>
  <si>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</si>
  <si>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</si>
  <si>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</si>
  <si>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</si>
  <si>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</si>
  <si>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</si>
  <si>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</si>
  <si>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</si>
  <si>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</si>
  <si>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</si>
  <si>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</si>
  <si>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</si>
  <si>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</si>
  <si>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</si>
  <si>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</si>
  <si>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</si>
  <si>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</si>
  <si>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</si>
  <si>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</si>
  <si>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</si>
  <si>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</si>
  <si>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</si>
  <si>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</si>
  <si>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</si>
  <si>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</si>
  <si>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</si>
  <si>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</si>
  <si>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</si>
  <si>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</si>
  <si>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</si>
  <si>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</si>
  <si>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</si>
  <si>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</si>
  <si>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</si>
  <si>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</si>
  <si>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</si>
  <si>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</si>
  <si>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</si>
  <si>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</si>
  <si>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</si>
  <si>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</si>
  <si>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</si>
  <si>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</si>
  <si>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</si>
  <si>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</si>
  <si>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</si>
  <si>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</si>
  <si>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</si>
  <si>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</si>
  <si>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</si>
  <si>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</si>
  <si>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</si>
  <si>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</si>
  <si>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</si>
  <si>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</si>
  <si>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</si>
  <si>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</si>
  <si>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</si>
  <si>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</si>
  <si>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</si>
  <si>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</si>
  <si>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</si>
  <si>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</si>
  <si>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</si>
  <si>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</si>
  <si>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</si>
  <si>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</si>
  <si>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</si>
  <si>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</si>
  <si>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</si>
  <si>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</si>
  <si>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</si>
  <si>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</si>
  <si>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</si>
  <si>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</si>
  <si>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</si>
  <si>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</si>
  <si>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</si>
  <si>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</si>
  <si>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</si>
  <si>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</si>
  <si>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</si>
  <si>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</si>
  <si>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</si>
  <si>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</si>
  <si>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</si>
  <si>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</si>
  <si>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</si>
  <si>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</si>
  <si>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</si>
  <si>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</si>
  <si>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</si>
  <si>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</si>
  <si>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</si>
  <si>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</si>
  <si>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</si>
  <si>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</si>
  <si>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</si>
  <si>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</si>
  <si>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</si>
  <si>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</si>
  <si>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</si>
  <si>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</si>
  <si>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</si>
  <si>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</si>
  <si>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</si>
  <si>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</si>
  <si>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</si>
  <si>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</si>
  <si>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</si>
  <si>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</si>
  <si>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</si>
  <si>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</si>
  <si>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</si>
  <si>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</si>
  <si>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</si>
  <si>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</si>
  <si>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</si>
  <si>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</si>
  <si>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</si>
  <si>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</si>
  <si>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</si>
  <si>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</si>
  <si>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</si>
  <si>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</si>
  <si>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</si>
  <si>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</si>
  <si>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</si>
  <si>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</si>
  <si>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</si>
  <si>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</si>
  <si>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</si>
  <si>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</si>
  <si>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</si>
  <si>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</si>
  <si>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</si>
  <si>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</si>
  <si>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</si>
  <si>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</si>
  <si>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</si>
  <si>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</si>
  <si>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</si>
  <si>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</si>
  <si>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</si>
  <si>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</si>
  <si>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</si>
  <si>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</si>
  <si>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</si>
  <si>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</si>
  <si>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</si>
  <si>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</si>
  <si>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</si>
  <si>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</si>
  <si>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</si>
  <si>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</si>
  <si>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</si>
  <si>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</si>
  <si>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</si>
  <si>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</si>
  <si>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</si>
  <si>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</si>
  <si>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</si>
  <si>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</si>
  <si>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</si>
  <si>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</si>
  <si>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</si>
  <si>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</si>
  <si>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</si>
  <si>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</si>
  <si>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</si>
  <si>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</si>
  <si>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</si>
  <si>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</si>
  <si>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</si>
  <si>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</si>
  <si>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</si>
  <si>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</si>
  <si>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</si>
  <si>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</si>
  <si>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</si>
  <si>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</si>
  <si>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</si>
  <si>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</si>
  <si>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</si>
  <si>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</si>
  <si>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</si>
  <si>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</si>
  <si>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</si>
  <si>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</si>
  <si>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</si>
  <si>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</si>
  <si>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</si>
  <si>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</si>
  <si>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</si>
  <si>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</si>
  <si>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</si>
  <si>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</si>
  <si>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</si>
  <si>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</si>
  <si>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</si>
  <si>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</si>
  <si>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</si>
  <si>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</si>
  <si>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</si>
  <si>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</si>
  <si>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</si>
  <si>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</si>
  <si>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</si>
  <si>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</si>
  <si>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</si>
  <si>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</si>
  <si>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</si>
  <si>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</si>
  <si>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</si>
  <si>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</si>
  <si>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</si>
  <si>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</si>
  <si>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</si>
  <si>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</si>
  <si>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</si>
  <si>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</si>
  <si>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</si>
  <si>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</si>
  <si>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</si>
  <si>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</si>
  <si>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</si>
  <si>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</si>
  <si>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</si>
  <si>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</si>
  <si>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</si>
  <si>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</si>
  <si>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</si>
  <si>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</si>
  <si>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</si>
  <si>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</si>
  <si>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</si>
  <si>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</si>
  <si>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</si>
  <si>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</si>
  <si>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</si>
  <si>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</si>
  <si>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</si>
  <si>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</si>
  <si>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</si>
  <si>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</si>
  <si>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</si>
  <si>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</si>
  <si>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</si>
  <si>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</si>
  <si>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</si>
  <si>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</si>
  <si>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</si>
  <si>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</si>
  <si>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</si>
  <si>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</si>
  <si>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</si>
  <si>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</si>
  <si>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</si>
  <si>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</si>
  <si>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</si>
  <si>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</si>
  <si>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</si>
  <si>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</si>
  <si>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</si>
  <si>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</si>
  <si>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</si>
  <si>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</si>
  <si>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</si>
  <si>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</si>
  <si>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</si>
  <si>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</si>
  <si>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</si>
  <si>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</si>
  <si>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</si>
  <si>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</si>
  <si>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</si>
  <si>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</si>
  <si>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</si>
  <si>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</si>
  <si>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</si>
  <si>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</si>
  <si>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</si>
  <si>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</si>
  <si>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</si>
  <si>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</si>
  <si>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</si>
  <si>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</si>
  <si>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</si>
  <si>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</si>
  <si>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</si>
  <si>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</si>
  <si>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</si>
  <si>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</si>
  <si>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</si>
  <si>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</si>
  <si>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</si>
  <si>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</si>
  <si>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</si>
  <si>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</si>
  <si>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</si>
  <si>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</si>
  <si>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</si>
  <si>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</si>
  <si>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</si>
  <si>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</si>
  <si>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</si>
  <si>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</si>
  <si>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</si>
  <si>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</si>
  <si>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</si>
  <si>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</si>
  <si>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</si>
  <si>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</si>
  <si>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</si>
  <si>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</si>
  <si>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</si>
  <si>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</si>
  <si>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</si>
  <si>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</si>
  <si>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</si>
  <si>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</si>
  <si>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</si>
  <si>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</si>
  <si>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</si>
  <si>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</si>
  <si>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</si>
  <si>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</si>
  <si>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</si>
  <si>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</si>
  <si>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</si>
  <si>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</si>
  <si>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</si>
  <si>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</si>
  <si>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</si>
  <si>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</si>
  <si>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</si>
  <si>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</si>
  <si>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</si>
  <si>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</si>
  <si>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</si>
  <si>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</si>
  <si>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</si>
  <si>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</si>
  <si>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</si>
  <si>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</si>
  <si>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</si>
  <si>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</si>
  <si>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</si>
  <si>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</si>
  <si>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</si>
  <si>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</si>
  <si>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</si>
  <si>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</si>
  <si>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</si>
  <si>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</si>
  <si>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</si>
  <si>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</si>
  <si>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</si>
  <si>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</si>
  <si>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</si>
  <si>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</si>
  <si>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</si>
  <si>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</si>
  <si>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</si>
  <si>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</si>
  <si>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</si>
  <si>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</si>
  <si>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</si>
  <si>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</si>
  <si>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</si>
  <si>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</si>
  <si>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</si>
  <si>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</si>
  <si>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</si>
  <si>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</si>
  <si>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</si>
  <si>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</si>
  <si>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</si>
  <si>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</si>
  <si>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</si>
  <si>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</si>
  <si>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</si>
  <si>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</si>
  <si>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</si>
  <si>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</si>
  <si>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</si>
  <si>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</si>
  <si>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</si>
  <si>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</si>
  <si>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</si>
  <si>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</si>
  <si>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</si>
  <si>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</si>
  <si>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</si>
  <si>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</si>
  <si>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</si>
  <si>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</si>
  <si>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</si>
  <si>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</si>
  <si>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</si>
  <si>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</si>
  <si>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</si>
  <si>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</si>
  <si>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</si>
  <si>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</si>
  <si>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</si>
  <si>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</si>
  <si>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</si>
  <si>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</si>
  <si>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</si>
  <si>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</si>
  <si>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</si>
  <si>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</si>
  <si>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</si>
  <si>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</si>
  <si>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</si>
  <si>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</si>
  <si>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</si>
  <si>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</si>
  <si>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</si>
  <si>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</si>
  <si>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</si>
  <si>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</si>
  <si>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</si>
  <si>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</si>
  <si>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</si>
  <si>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</si>
  <si>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</si>
  <si>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</si>
  <si>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</si>
  <si>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</si>
  <si>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</si>
  <si>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</si>
  <si>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</si>
  <si>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</si>
  <si>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</si>
  <si>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</si>
  <si>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</si>
  <si>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</si>
  <si>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</si>
  <si>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</si>
  <si>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</si>
  <si>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</si>
  <si>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</si>
  <si>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</si>
  <si>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</si>
  <si>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</si>
  <si>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</si>
  <si>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</si>
  <si>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</si>
  <si>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</si>
  <si>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</si>
  <si>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</si>
  <si>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</si>
  <si>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</si>
  <si>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</si>
  <si>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</si>
  <si>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</si>
  <si>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</si>
  <si>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</si>
  <si>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</si>
  <si>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</si>
  <si>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</si>
  <si>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</si>
  <si>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</si>
  <si>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</si>
  <si>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</si>
  <si>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</si>
  <si>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</si>
  <si>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</si>
  <si>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</si>
  <si>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</si>
  <si>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</si>
  <si>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</si>
  <si>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</si>
  <si>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</si>
  <si>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</si>
  <si>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</si>
  <si>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</si>
  <si>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</si>
  <si>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</si>
  <si>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</si>
  <si>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</si>
  <si>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</si>
  <si>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</si>
  <si>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</si>
  <si>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</si>
  <si>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</si>
  <si>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</si>
  <si>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</si>
  <si>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</si>
  <si>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</si>
  <si>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</si>
  <si>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</si>
  <si>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</si>
  <si>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</si>
  <si>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</si>
  <si>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</si>
  <si>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</si>
  <si>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</si>
  <si>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</si>
  <si>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169-170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</si>
  <si>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</si>
  <si>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</si>
  <si>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</si>
  <si>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</si>
  <si>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</si>
  <si>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</si>
  <si>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</si>
  <si>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</si>
  <si>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</si>
  <si>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</si>
  <si>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</si>
  <si>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</si>
  <si>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</si>
  <si>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</si>
  <si>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</si>
  <si>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</si>
  <si>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</si>
  <si>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</si>
  <si>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</si>
  <si>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</si>
  <si>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</si>
  <si>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</si>
  <si>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</si>
  <si>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</si>
  <si>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</si>
  <si>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</si>
  <si>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</si>
  <si>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</si>
  <si>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</si>
  <si>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</si>
  <si>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</si>
  <si>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</si>
  <si>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1428-1432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</si>
  <si>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</si>
  <si>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</si>
  <si>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</si>
  <si>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</si>
  <si>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</si>
  <si>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</si>
  <si>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</si>
  <si>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</si>
  <si>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</si>
  <si>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</si>
  <si>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Profit of Rs.22.5/-</t>
  </si>
  <si>
    <t>3070-3120</t>
  </si>
  <si>
    <t>Profit of Rs.28/-</t>
  </si>
  <si>
    <t>ASIANPAINT FEB FUT</t>
  </si>
  <si>
    <t>3245-3255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</si>
  <si>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</si>
  <si>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</si>
  <si>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</si>
  <si>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</si>
  <si>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</si>
  <si>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</si>
  <si>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</si>
  <si>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291.50-292.5</t>
  </si>
  <si>
    <t>300-308</t>
  </si>
  <si>
    <t>Part profiit of Rs.460/-</t>
  </si>
  <si>
    <t>GEMSI</t>
  </si>
  <si>
    <t>ASHIRWAD INVESTMENTS PRIVATE LIMITED .</t>
  </si>
  <si>
    <t>LABH SHARE AND STOCK PRIVATE LIMITED</t>
  </si>
  <si>
    <t>ANUBHAV CONSULTANCY SERVICES PRIVATE LIMITED</t>
  </si>
  <si>
    <t>INFRATRUST</t>
  </si>
  <si>
    <t>INNOVATIVE</t>
  </si>
  <si>
    <t>JOHNPHARMA</t>
  </si>
  <si>
    <t>EPITOME TRADING AND INVESTMENTS</t>
  </si>
  <si>
    <t>RAWEDGE</t>
  </si>
  <si>
    <t>SSTL</t>
  </si>
  <si>
    <t>WITS</t>
  </si>
  <si>
    <t>Profit of Rs.4/-</t>
  </si>
  <si>
    <t>NIFTY 17350 CE 17 FEB</t>
  </si>
  <si>
    <t>ABBOTINDIA FEB FUT</t>
  </si>
  <si>
    <t>17500-17700</t>
  </si>
  <si>
    <t>BALKRISIND FEB FUT</t>
  </si>
  <si>
    <t>1990-2000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</si>
  <si>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</si>
  <si>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</si>
  <si>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</si>
  <si>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</si>
  <si>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</si>
  <si>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</si>
  <si>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</si>
  <si>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</si>
  <si>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</si>
  <si>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ALEXANDER</t>
  </si>
  <si>
    <t>HEMLATABEN ROHITKUMAR PANDYA</t>
  </si>
  <si>
    <t>CRESSAN</t>
  </si>
  <si>
    <t>PARAG COMMOSALES</t>
  </si>
  <si>
    <t>RAMESH BHANDAPPA MUNNOLI</t>
  </si>
  <si>
    <t>SIDDAPPA VEERAPPA HAGARAGI</t>
  </si>
  <si>
    <t>GGL</t>
  </si>
  <si>
    <t>JANUSCORP</t>
  </si>
  <si>
    <t>RAJESHKUMAR RAMESHCHANDRA GUPTA</t>
  </si>
  <si>
    <t>MFSINTRCRP</t>
  </si>
  <si>
    <t>NATURAL</t>
  </si>
  <si>
    <t>RIPALBEN DHARMIKKUMAR PARIKH</t>
  </si>
  <si>
    <t>ANMOL</t>
  </si>
  <si>
    <t>Anmol India Limited</t>
  </si>
  <si>
    <t>PRAMOD KUMAR SULTANIA &amp; SONS</t>
  </si>
  <si>
    <t>PRABHULAL LALLUBHAI PAREKH</t>
  </si>
  <si>
    <t>IVP</t>
  </si>
  <si>
    <t>IVP Ltd.</t>
  </si>
  <si>
    <t>NK SECURITIES RESEARCH PRIVATE LIMITED</t>
  </si>
  <si>
    <t>MUSIGMA SECURITIES</t>
  </si>
  <si>
    <t>SKG ASSETS AND HOLDINGS PRIVATE LIMITED</t>
  </si>
  <si>
    <t>LIBAS</t>
  </si>
  <si>
    <t>Libas Consu Products Ltd</t>
  </si>
  <si>
    <t>GRAVITON RESEARCH CAPITAL LLP</t>
  </si>
  <si>
    <t>UNIVASTU</t>
  </si>
  <si>
    <t>Univastu India Limited</t>
  </si>
  <si>
    <t>SAGARDEEP</t>
  </si>
  <si>
    <t>Sagardeep Alloys Limited</t>
  </si>
  <si>
    <t>PARMAR ASHOK DEVJIBHAI</t>
  </si>
  <si>
    <t>699-701</t>
  </si>
  <si>
    <t>TATACHEM FEB FUT</t>
  </si>
  <si>
    <t>915-920</t>
  </si>
  <si>
    <t>ULTRACEMCO MAR FUT</t>
  </si>
  <si>
    <t>7010-7030</t>
  </si>
  <si>
    <t>7200-7250</t>
  </si>
  <si>
    <t>NIFTY 17500 CE FEB</t>
  </si>
  <si>
    <t>50-30</t>
  </si>
  <si>
    <t>Loss of Rs.13/-</t>
  </si>
  <si>
    <t>Loss of Rs.13.5/-</t>
  </si>
  <si>
    <t>AGOL</t>
  </si>
  <si>
    <t>EZI VENTURES PRIVATE LIMITED</t>
  </si>
  <si>
    <t>NSI INFINIUM GLOBAL PRIVATE LIMITED</t>
  </si>
  <si>
    <t>MANJU GUPTA</t>
  </si>
  <si>
    <t>AKSHAR</t>
  </si>
  <si>
    <t>NIPABEN VIKASBHAI SORATHIYA</t>
  </si>
  <si>
    <t>AKSPINTEX</t>
  </si>
  <si>
    <t>ARL</t>
  </si>
  <si>
    <t>SWETSAM STOCK HOLDING PRIVATE LIMITED</t>
  </si>
  <si>
    <t>ASIANTNE</t>
  </si>
  <si>
    <t>UDAI SINGH RATHORE</t>
  </si>
  <si>
    <t>PUSHPA BHAJU</t>
  </si>
  <si>
    <t>BAPACK</t>
  </si>
  <si>
    <t>MABLE RAJESH</t>
  </si>
  <si>
    <t>DDIL</t>
  </si>
  <si>
    <t>MONA SHRENIK SHAH</t>
  </si>
  <si>
    <t>JINAL NEERAJ RAMNANI</t>
  </si>
  <si>
    <t>EARUM</t>
  </si>
  <si>
    <t>BHUMISHTH NARENDRABHAI PATEL</t>
  </si>
  <si>
    <t>FOCUS</t>
  </si>
  <si>
    <t>AKSHAY MANHARLAL SHAH</t>
  </si>
  <si>
    <t>GOPALM EKAMBARAM</t>
  </si>
  <si>
    <t>YACOOBALI AIYUB MOHAMMED</t>
  </si>
  <si>
    <t>TATA INVESTMENT CORPORATION LIMITED</t>
  </si>
  <si>
    <t>RAPID HOLDINGS 2 PTE LIMITED</t>
  </si>
  <si>
    <t>ARVINDKUMAR GULABJI PARMAR</t>
  </si>
  <si>
    <t>JAGDISHKUMAR LALAJI SHANKHALA</t>
  </si>
  <si>
    <t>PANKAJKUMAR DALPATBHAI PANCHAL</t>
  </si>
  <si>
    <t>PARIKH DASHANT RAJESHBHAI</t>
  </si>
  <si>
    <t>MEHTA MANISHKUMAR INDRAVADAN</t>
  </si>
  <si>
    <t>RAJ DEVANGBHAI PATEL</t>
  </si>
  <si>
    <t>MPILCORPL</t>
  </si>
  <si>
    <t>DHANI AGGARWAL</t>
  </si>
  <si>
    <t>TINA KHUNTETA</t>
  </si>
  <si>
    <t>AVDHESH KHUNTETA</t>
  </si>
  <si>
    <t>NAVEEN GUPTA</t>
  </si>
  <si>
    <t>SHOVA MUKHERJEE</t>
  </si>
  <si>
    <t>NCLRESE</t>
  </si>
  <si>
    <t>SHIVMANI VINIMAY PVT LTD</t>
  </si>
  <si>
    <t>NIKSTECH</t>
  </si>
  <si>
    <t>SAPNA BHAVESH SHAH</t>
  </si>
  <si>
    <t>HIMMATLAL SHAH</t>
  </si>
  <si>
    <t>HIMMATLAL C SHAH</t>
  </si>
  <si>
    <t>SHREYA BHAVESH SHAH</t>
  </si>
  <si>
    <t>JIGNESH AMRUTLAL THOBHANI</t>
  </si>
  <si>
    <t>OROSMITHS</t>
  </si>
  <si>
    <t>PRADEEP KUMAR JAIN</t>
  </si>
  <si>
    <t>HARSHA RAJESHBHAI JHAVERI</t>
  </si>
  <si>
    <t>NNM SECURITIES PVT LTD</t>
  </si>
  <si>
    <t>SCANDENT</t>
  </si>
  <si>
    <t>OLGA TRADING PRIVATE LIMITED</t>
  </si>
  <si>
    <t>SHALINI RITESH BHALAKIA</t>
  </si>
  <si>
    <t>SSPNFIN</t>
  </si>
  <si>
    <t>CHANDRA SHEKER G</t>
  </si>
  <si>
    <t>STRATMONT</t>
  </si>
  <si>
    <t>VIVEK KANDA</t>
  </si>
  <si>
    <t>DIVYA KANDA</t>
  </si>
  <si>
    <t>SUPREMEX</t>
  </si>
  <si>
    <t>OLUMPUS TRADING AND ADVISORY LLP</t>
  </si>
  <si>
    <t>SVPHOUSING</t>
  </si>
  <si>
    <t>VIVIDM</t>
  </si>
  <si>
    <t>DILIP RAMANLAL DOSHI</t>
  </si>
  <si>
    <t>GORDHANBHAI VALLABHBHAI SATANI</t>
  </si>
  <si>
    <t>Focus Lightg</t>
  </si>
  <si>
    <t>SHAGUFTA INVESTMENT PVT LTD</t>
  </si>
  <si>
    <t>PURVI PRABHATCHANDRA JAIN</t>
  </si>
  <si>
    <t>GEECEE</t>
  </si>
  <si>
    <t>GeeCee Ventures Limited</t>
  </si>
  <si>
    <t>JAGSNPHARM</t>
  </si>
  <si>
    <t>Jagsonpal Pharma Ltd.</t>
  </si>
  <si>
    <t>XTX MARKETS LLP</t>
  </si>
  <si>
    <t>KAMATHOTEL</t>
  </si>
  <si>
    <t>Kamat Hotels (I) Ltd</t>
  </si>
  <si>
    <t>NANDLAL RAMANI</t>
  </si>
  <si>
    <t>TIMESGTY</t>
  </si>
  <si>
    <t>Times Guaranty Limited</t>
  </si>
  <si>
    <t>KABRA KAILASH</t>
  </si>
  <si>
    <t>VEENA RAJESH SHAH</t>
  </si>
  <si>
    <t>VISHAL</t>
  </si>
  <si>
    <t>Vishal Fabrics Limited</t>
  </si>
  <si>
    <t>FUMISTIC GAMING LLP</t>
  </si>
  <si>
    <t>ZODIAC</t>
  </si>
  <si>
    <t>Zodiac Energy Limited</t>
  </si>
  <si>
    <t>GRPLTD</t>
  </si>
  <si>
    <t>GRP Limited</t>
  </si>
  <si>
    <t>BELLWETHER CAPITAL PRIVATE LIMITED</t>
  </si>
  <si>
    <t>MAHIMTURA SUCHITRA NISHANT</t>
  </si>
  <si>
    <t>VISAKAIND</t>
  </si>
  <si>
    <t>Visaka Industries Ltd.</t>
  </si>
  <si>
    <t>VIGILANCE SECURITY SERVICE</t>
  </si>
  <si>
    <t>Loss of Rs.540/-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</si>
</sst>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 applyNumberFormat="0" applyFill="0" applyBorder="0" applyAlignment="0" applyProtection="0"/>
  </cellStyleXfs>
  <cellXfs count="51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42" fillId="12" borderId="0" xfId="0" applyFont="1" applyFill="1" applyBorder="1"/>
    <xf numFmtId="0" fontId="43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4" fillId="0" borderId="1" xfId="2" applyBorder="1"/>
    <xf numFmtId="0" fontId="44" fillId="0" borderId="2" xfId="2" applyBorder="1"/>
    <xf numFmtId="0" fontId="44" fillId="5" borderId="0" xfId="2" applyFill="1" applyBorder="1" applyAlignment="1">
      <alignment horizontal="center" wrapText="1"/>
    </xf>
    <xf numFmtId="0" fontId="44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5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4" borderId="21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6" borderId="21" xfId="0" applyFont="1" applyFill="1" applyBorder="1" applyAlignment="1"/>
    <xf numFmtId="167" fontId="1" fillId="27" borderId="21" xfId="0" applyNumberFormat="1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/>
    </xf>
    <xf numFmtId="0" fontId="1" fillId="28" borderId="3" xfId="0" applyFont="1" applyFill="1" applyBorder="1" applyAlignment="1">
      <alignment horizontal="center"/>
    </xf>
    <xf numFmtId="2" fontId="1" fillId="28" borderId="1" xfId="0" applyNumberFormat="1" applyFont="1" applyFill="1" applyBorder="1" applyAlignment="1">
      <alignment horizontal="center" vertical="center" wrapText="1"/>
    </xf>
    <xf numFmtId="10" fontId="1" fillId="28" borderId="1" xfId="0" applyNumberFormat="1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/>
    </xf>
    <xf numFmtId="167" fontId="1" fillId="28" borderId="1" xfId="0" applyNumberFormat="1" applyFont="1" applyFill="1" applyBorder="1" applyAlignment="1">
      <alignment horizontal="center" vertical="center" wrapText="1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21" xfId="0" applyFont="1" applyFill="1" applyBorder="1" applyAlignment="1">
      <alignment horizontal="center" vertical="center"/>
    </xf>
    <xf numFmtId="15" fontId="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8" sqref="C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44613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33" sqref="D3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44613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2" t="s">
        <v>16</v>
      </c>
      <c r="B9" s="474" t="s">
        <v>17</v>
      </c>
      <c r="C9" s="474" t="s">
        <v>18</v>
      </c>
      <c r="D9" s="474" t="s">
        <v>19</v>
      </c>
      <c r="E9" s="23" t="s">
        <v>20</v>
      </c>
      <c r="F9" s="23" t="s">
        <v>21</v>
      </c>
      <c r="G9" s="469" t="s">
        <v>22</v>
      </c>
      <c r="H9" s="470"/>
      <c r="I9" s="471"/>
      <c r="J9" s="469" t="s">
        <v>23</v>
      </c>
      <c r="K9" s="470"/>
      <c r="L9" s="471"/>
      <c r="M9" s="23"/>
      <c r="N9" s="24"/>
      <c r="O9" s="24"/>
      <c r="P9" s="24"/>
    </row>
    <row r="10" spans="1:16" ht="59.25" customHeight="1">
      <c r="A10" s="473"/>
      <c r="B10" s="475"/>
      <c r="C10" s="475"/>
      <c r="D10" s="4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17278.05</v>
      </c>
      <c r="F11" s="32">
        <v>17294.916666666668</v>
      </c>
      <c r="G11" s="33">
        <v>17201.833333333336</v>
      </c>
      <c r="H11" s="33">
        <v>17125.616666666669</v>
      </c>
      <c r="I11" s="33">
        <v>17032.533333333336</v>
      </c>
      <c r="J11" s="33">
        <v>17371.133333333335</v>
      </c>
      <c r="K11" s="33">
        <v>17464.216666666671</v>
      </c>
      <c r="L11" s="33">
        <v>17540.433333333334</v>
      </c>
      <c r="M11" s="34">
        <v>17388</v>
      </c>
      <c r="N11" s="34">
        <v>17218.7</v>
      </c>
      <c r="O11" s="35">
        <v>12762950</v>
      </c>
      <c r="P11" s="36">
        <v>3.0616612025388006E-2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37591.300000000003</v>
      </c>
      <c r="F12" s="37">
        <v>37543.283333333333</v>
      </c>
      <c r="G12" s="38">
        <v>37251.566666666666</v>
      </c>
      <c r="H12" s="38">
        <v>36911.833333333336</v>
      </c>
      <c r="I12" s="38">
        <v>36620.116666666669</v>
      </c>
      <c r="J12" s="38">
        <v>37883.016666666663</v>
      </c>
      <c r="K12" s="38">
        <v>38174.733333333323</v>
      </c>
      <c r="L12" s="38">
        <v>38514.46666666666</v>
      </c>
      <c r="M12" s="28">
        <v>37835</v>
      </c>
      <c r="N12" s="28">
        <v>37203.550000000003</v>
      </c>
      <c r="O12" s="39">
        <v>2181850</v>
      </c>
      <c r="P12" s="40">
        <v>-4.9033495325473443E-2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17595.8</v>
      </c>
      <c r="F13" s="37">
        <v>17538.5</v>
      </c>
      <c r="G13" s="38">
        <v>17434.3</v>
      </c>
      <c r="H13" s="38">
        <v>17272.8</v>
      </c>
      <c r="I13" s="38">
        <v>17168.599999999999</v>
      </c>
      <c r="J13" s="38">
        <v>17700</v>
      </c>
      <c r="K13" s="38">
        <v>17804.199999999997</v>
      </c>
      <c r="L13" s="38">
        <v>17965.7</v>
      </c>
      <c r="M13" s="28">
        <v>17642.7</v>
      </c>
      <c r="N13" s="28">
        <v>17377</v>
      </c>
      <c r="O13" s="39">
        <v>3120</v>
      </c>
      <c r="P13" s="40">
        <v>-2.5000000000000001E-2</v>
      </c>
    </row>
    <row r="14" spans="1:16" ht="12.75" customHeight="1">
      <c r="A14" s="28">
        <v>4</v>
      </c>
      <c r="B14" s="29" t="s">
        <v>35</v>
      </c>
      <c r="C14" s="30" t="s">
        <v>878</v>
      </c>
      <c r="D14" s="31">
        <v>44620</v>
      </c>
      <c r="E14" s="37">
        <v>7293.2</v>
      </c>
      <c r="F14" s="37">
        <v>7293.2</v>
      </c>
      <c r="G14" s="38">
        <v>7293.2</v>
      </c>
      <c r="H14" s="38">
        <v>7293.2</v>
      </c>
      <c r="I14" s="38">
        <v>7293.2</v>
      </c>
      <c r="J14" s="38">
        <v>7293.2</v>
      </c>
      <c r="K14" s="38">
        <v>7293.2</v>
      </c>
      <c r="L14" s="38">
        <v>7293.2</v>
      </c>
      <c r="M14" s="28">
        <v>7293.2</v>
      </c>
      <c r="N14" s="28">
        <v>7293.2</v>
      </c>
      <c r="O14" s="39">
        <v>3300</v>
      </c>
      <c r="P14" s="40">
        <v>0.1891891891891892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960.35</v>
      </c>
      <c r="F15" s="37">
        <v>964.11666666666679</v>
      </c>
      <c r="G15" s="38">
        <v>952.78333333333353</v>
      </c>
      <c r="H15" s="38">
        <v>945.2166666666667</v>
      </c>
      <c r="I15" s="38">
        <v>933.88333333333344</v>
      </c>
      <c r="J15" s="38">
        <v>971.68333333333362</v>
      </c>
      <c r="K15" s="38">
        <v>983.01666666666688</v>
      </c>
      <c r="L15" s="38">
        <v>990.58333333333371</v>
      </c>
      <c r="M15" s="28">
        <v>975.45</v>
      </c>
      <c r="N15" s="28">
        <v>956.55</v>
      </c>
      <c r="O15" s="39">
        <v>2870450</v>
      </c>
      <c r="P15" s="40">
        <v>7.891373801916933E-2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16382.8</v>
      </c>
      <c r="F16" s="37">
        <v>16475.716666666667</v>
      </c>
      <c r="G16" s="38">
        <v>16239.183333333334</v>
      </c>
      <c r="H16" s="38">
        <v>16095.566666666668</v>
      </c>
      <c r="I16" s="38">
        <v>15859.033333333335</v>
      </c>
      <c r="J16" s="38">
        <v>16619.333333333336</v>
      </c>
      <c r="K16" s="38">
        <v>16855.866666666669</v>
      </c>
      <c r="L16" s="38">
        <v>16999.483333333334</v>
      </c>
      <c r="M16" s="28">
        <v>16712.25</v>
      </c>
      <c r="N16" s="28">
        <v>16332.1</v>
      </c>
      <c r="O16" s="39">
        <v>67800</v>
      </c>
      <c r="P16" s="40">
        <v>2.7272727272727271E-2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112.4</v>
      </c>
      <c r="F17" s="37">
        <v>112.76666666666667</v>
      </c>
      <c r="G17" s="38">
        <v>111.43333333333334</v>
      </c>
      <c r="H17" s="38">
        <v>110.46666666666667</v>
      </c>
      <c r="I17" s="38">
        <v>109.13333333333334</v>
      </c>
      <c r="J17" s="38">
        <v>113.73333333333333</v>
      </c>
      <c r="K17" s="38">
        <v>115.06666666666668</v>
      </c>
      <c r="L17" s="38">
        <v>116.03333333333333</v>
      </c>
      <c r="M17" s="28">
        <v>114.1</v>
      </c>
      <c r="N17" s="28">
        <v>111.8</v>
      </c>
      <c r="O17" s="39">
        <v>18180800</v>
      </c>
      <c r="P17" s="40">
        <v>7.8048780487804878E-3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272.2</v>
      </c>
      <c r="F18" s="37">
        <v>273.18333333333334</v>
      </c>
      <c r="G18" s="38">
        <v>269.61666666666667</v>
      </c>
      <c r="H18" s="38">
        <v>267.03333333333336</v>
      </c>
      <c r="I18" s="38">
        <v>263.4666666666667</v>
      </c>
      <c r="J18" s="38">
        <v>275.76666666666665</v>
      </c>
      <c r="K18" s="38">
        <v>279.33333333333337</v>
      </c>
      <c r="L18" s="38">
        <v>281.91666666666663</v>
      </c>
      <c r="M18" s="28">
        <v>276.75</v>
      </c>
      <c r="N18" s="28">
        <v>270.60000000000002</v>
      </c>
      <c r="O18" s="39">
        <v>14781000</v>
      </c>
      <c r="P18" s="40">
        <v>4.7720042417815486E-3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2178.6</v>
      </c>
      <c r="F19" s="37">
        <v>2192.85</v>
      </c>
      <c r="G19" s="38">
        <v>2155.7999999999997</v>
      </c>
      <c r="H19" s="38">
        <v>2133</v>
      </c>
      <c r="I19" s="38">
        <v>2095.9499999999998</v>
      </c>
      <c r="J19" s="38">
        <v>2215.6499999999996</v>
      </c>
      <c r="K19" s="38">
        <v>2252.6999999999998</v>
      </c>
      <c r="L19" s="38">
        <v>2275.4999999999995</v>
      </c>
      <c r="M19" s="28">
        <v>2229.9</v>
      </c>
      <c r="N19" s="28">
        <v>2170.0500000000002</v>
      </c>
      <c r="O19" s="39">
        <v>2177250</v>
      </c>
      <c r="P19" s="40">
        <v>9.0371915189433431E-3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1737.7</v>
      </c>
      <c r="F20" s="37">
        <v>1740.0166666666664</v>
      </c>
      <c r="G20" s="38">
        <v>1723.7833333333328</v>
      </c>
      <c r="H20" s="38">
        <v>1709.8666666666663</v>
      </c>
      <c r="I20" s="38">
        <v>1693.6333333333328</v>
      </c>
      <c r="J20" s="38">
        <v>1753.9333333333329</v>
      </c>
      <c r="K20" s="38">
        <v>1770.1666666666665</v>
      </c>
      <c r="L20" s="38">
        <v>1784.083333333333</v>
      </c>
      <c r="M20" s="28">
        <v>1756.25</v>
      </c>
      <c r="N20" s="28">
        <v>1726.1</v>
      </c>
      <c r="O20" s="39">
        <v>21165500</v>
      </c>
      <c r="P20" s="40">
        <v>2.4154017381420351E-3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728.1</v>
      </c>
      <c r="F21" s="37">
        <v>731.55000000000007</v>
      </c>
      <c r="G21" s="38">
        <v>722.05000000000018</v>
      </c>
      <c r="H21" s="38">
        <v>716.00000000000011</v>
      </c>
      <c r="I21" s="38">
        <v>706.50000000000023</v>
      </c>
      <c r="J21" s="38">
        <v>737.60000000000014</v>
      </c>
      <c r="K21" s="38">
        <v>747.09999999999991</v>
      </c>
      <c r="L21" s="38">
        <v>753.15000000000009</v>
      </c>
      <c r="M21" s="28">
        <v>741.05</v>
      </c>
      <c r="N21" s="28">
        <v>725.5</v>
      </c>
      <c r="O21" s="39">
        <v>89081250</v>
      </c>
      <c r="P21" s="40">
        <v>3.4779914951139149E-3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3329.4</v>
      </c>
      <c r="F22" s="37">
        <v>3342.6666666666665</v>
      </c>
      <c r="G22" s="38">
        <v>3308.333333333333</v>
      </c>
      <c r="H22" s="38">
        <v>3287.2666666666664</v>
      </c>
      <c r="I22" s="38">
        <v>3252.9333333333329</v>
      </c>
      <c r="J22" s="38">
        <v>3363.7333333333331</v>
      </c>
      <c r="K22" s="38">
        <v>3398.0666666666662</v>
      </c>
      <c r="L22" s="38">
        <v>3419.1333333333332</v>
      </c>
      <c r="M22" s="28">
        <v>3377</v>
      </c>
      <c r="N22" s="28">
        <v>3321.6</v>
      </c>
      <c r="O22" s="39">
        <v>335200</v>
      </c>
      <c r="P22" s="40">
        <v>2.008520998174072E-2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596.5</v>
      </c>
      <c r="F23" s="37">
        <v>598.01666666666665</v>
      </c>
      <c r="G23" s="38">
        <v>590.0333333333333</v>
      </c>
      <c r="H23" s="38">
        <v>583.56666666666661</v>
      </c>
      <c r="I23" s="38">
        <v>575.58333333333326</v>
      </c>
      <c r="J23" s="38">
        <v>604.48333333333335</v>
      </c>
      <c r="K23" s="38">
        <v>612.4666666666667</v>
      </c>
      <c r="L23" s="38">
        <v>618.93333333333339</v>
      </c>
      <c r="M23" s="28">
        <v>606</v>
      </c>
      <c r="N23" s="28">
        <v>591.54999999999995</v>
      </c>
      <c r="O23" s="39">
        <v>9002000</v>
      </c>
      <c r="P23" s="40">
        <v>9.8721112856181292E-3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338.55</v>
      </c>
      <c r="F24" s="37">
        <v>343.58333333333331</v>
      </c>
      <c r="G24" s="38">
        <v>332.61666666666662</v>
      </c>
      <c r="H24" s="38">
        <v>326.68333333333328</v>
      </c>
      <c r="I24" s="38">
        <v>315.71666666666658</v>
      </c>
      <c r="J24" s="38">
        <v>349.51666666666665</v>
      </c>
      <c r="K24" s="38">
        <v>360.48333333333335</v>
      </c>
      <c r="L24" s="38">
        <v>366.41666666666669</v>
      </c>
      <c r="M24" s="28">
        <v>354.55</v>
      </c>
      <c r="N24" s="28">
        <v>337.65</v>
      </c>
      <c r="O24" s="39">
        <v>22689000</v>
      </c>
      <c r="P24" s="40">
        <v>0.24126046282619398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702.5</v>
      </c>
      <c r="F25" s="37">
        <v>707.7166666666667</v>
      </c>
      <c r="G25" s="38">
        <v>694.63333333333344</v>
      </c>
      <c r="H25" s="38">
        <v>686.76666666666677</v>
      </c>
      <c r="I25" s="38">
        <v>673.68333333333351</v>
      </c>
      <c r="J25" s="38">
        <v>715.58333333333337</v>
      </c>
      <c r="K25" s="38">
        <v>728.66666666666663</v>
      </c>
      <c r="L25" s="38">
        <v>736.5333333333333</v>
      </c>
      <c r="M25" s="28">
        <v>720.8</v>
      </c>
      <c r="N25" s="28">
        <v>699.85</v>
      </c>
      <c r="O25" s="39">
        <v>2114700</v>
      </c>
      <c r="P25" s="40">
        <v>3.2467532467532464E-2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4470</v>
      </c>
      <c r="F26" s="37">
        <v>4507.5999999999995</v>
      </c>
      <c r="G26" s="38">
        <v>4421.1999999999989</v>
      </c>
      <c r="H26" s="38">
        <v>4372.3999999999996</v>
      </c>
      <c r="I26" s="38">
        <v>4285.9999999999991</v>
      </c>
      <c r="J26" s="38">
        <v>4556.3999999999987</v>
      </c>
      <c r="K26" s="38">
        <v>4642.7999999999984</v>
      </c>
      <c r="L26" s="38">
        <v>4691.5999999999985</v>
      </c>
      <c r="M26" s="28">
        <v>4594</v>
      </c>
      <c r="N26" s="28">
        <v>4458.8</v>
      </c>
      <c r="O26" s="39">
        <v>2579625</v>
      </c>
      <c r="P26" s="40">
        <v>7.1742313323572473E-3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207.6</v>
      </c>
      <c r="F27" s="37">
        <v>209.56666666666669</v>
      </c>
      <c r="G27" s="38">
        <v>205.13333333333338</v>
      </c>
      <c r="H27" s="38">
        <v>202.66666666666669</v>
      </c>
      <c r="I27" s="38">
        <v>198.23333333333338</v>
      </c>
      <c r="J27" s="38">
        <v>212.03333333333339</v>
      </c>
      <c r="K27" s="38">
        <v>216.46666666666673</v>
      </c>
      <c r="L27" s="38">
        <v>218.93333333333339</v>
      </c>
      <c r="M27" s="28">
        <v>214</v>
      </c>
      <c r="N27" s="28">
        <v>207.1</v>
      </c>
      <c r="O27" s="39">
        <v>13457500</v>
      </c>
      <c r="P27" s="40">
        <v>2.5724085365853657E-2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126.35</v>
      </c>
      <c r="F28" s="37">
        <v>126.41666666666667</v>
      </c>
      <c r="G28" s="38">
        <v>124.98333333333335</v>
      </c>
      <c r="H28" s="38">
        <v>123.61666666666667</v>
      </c>
      <c r="I28" s="38">
        <v>122.18333333333335</v>
      </c>
      <c r="J28" s="38">
        <v>127.78333333333335</v>
      </c>
      <c r="K28" s="38">
        <v>129.21666666666664</v>
      </c>
      <c r="L28" s="38">
        <v>130.58333333333334</v>
      </c>
      <c r="M28" s="28">
        <v>127.85</v>
      </c>
      <c r="N28" s="28">
        <v>125.05</v>
      </c>
      <c r="O28" s="39">
        <v>34443000</v>
      </c>
      <c r="P28" s="40">
        <v>9.0969017798286089E-3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3262.9</v>
      </c>
      <c r="F29" s="37">
        <v>3257.75</v>
      </c>
      <c r="G29" s="38">
        <v>3239.8</v>
      </c>
      <c r="H29" s="38">
        <v>3216.7000000000003</v>
      </c>
      <c r="I29" s="38">
        <v>3198.7500000000005</v>
      </c>
      <c r="J29" s="38">
        <v>3280.85</v>
      </c>
      <c r="K29" s="38">
        <v>3298.7999999999997</v>
      </c>
      <c r="L29" s="38">
        <v>3321.8999999999996</v>
      </c>
      <c r="M29" s="28">
        <v>3275.7</v>
      </c>
      <c r="N29" s="28">
        <v>3234.65</v>
      </c>
      <c r="O29" s="39">
        <v>3836250</v>
      </c>
      <c r="P29" s="40">
        <v>-5.0186741363211955E-3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1816.85</v>
      </c>
      <c r="F30" s="37">
        <v>1831.6499999999999</v>
      </c>
      <c r="G30" s="38">
        <v>1791.2999999999997</v>
      </c>
      <c r="H30" s="38">
        <v>1765.7499999999998</v>
      </c>
      <c r="I30" s="38">
        <v>1725.3999999999996</v>
      </c>
      <c r="J30" s="38">
        <v>1857.1999999999998</v>
      </c>
      <c r="K30" s="38">
        <v>1897.5499999999997</v>
      </c>
      <c r="L30" s="38">
        <v>1923.1</v>
      </c>
      <c r="M30" s="28">
        <v>1872</v>
      </c>
      <c r="N30" s="28">
        <v>1806.1</v>
      </c>
      <c r="O30" s="39">
        <v>1270225</v>
      </c>
      <c r="P30" s="40">
        <v>6.1351102941176468E-2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9228.25</v>
      </c>
      <c r="F31" s="37">
        <v>9222.1999999999989</v>
      </c>
      <c r="G31" s="38">
        <v>9113.3499999999985</v>
      </c>
      <c r="H31" s="38">
        <v>8998.4499999999989</v>
      </c>
      <c r="I31" s="38">
        <v>8889.5999999999985</v>
      </c>
      <c r="J31" s="38">
        <v>9337.0999999999985</v>
      </c>
      <c r="K31" s="38">
        <v>9445.9500000000007</v>
      </c>
      <c r="L31" s="38">
        <v>9560.8499999999985</v>
      </c>
      <c r="M31" s="28">
        <v>9331.0499999999993</v>
      </c>
      <c r="N31" s="28">
        <v>9107.2999999999993</v>
      </c>
      <c r="O31" s="39">
        <v>152175</v>
      </c>
      <c r="P31" s="40">
        <v>1.8574297188755019E-2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1259.3499999999999</v>
      </c>
      <c r="F32" s="37">
        <v>1264.75</v>
      </c>
      <c r="G32" s="38">
        <v>1248.5999999999999</v>
      </c>
      <c r="H32" s="38">
        <v>1237.8499999999999</v>
      </c>
      <c r="I32" s="38">
        <v>1221.6999999999998</v>
      </c>
      <c r="J32" s="38">
        <v>1275.5</v>
      </c>
      <c r="K32" s="38">
        <v>1291.6500000000001</v>
      </c>
      <c r="L32" s="38">
        <v>1302.4000000000001</v>
      </c>
      <c r="M32" s="28">
        <v>1280.9000000000001</v>
      </c>
      <c r="N32" s="28">
        <v>1254</v>
      </c>
      <c r="O32" s="39">
        <v>2901000</v>
      </c>
      <c r="P32" s="40">
        <v>4.8493245583650845E-3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656.1</v>
      </c>
      <c r="F33" s="37">
        <v>659.88333333333333</v>
      </c>
      <c r="G33" s="38">
        <v>648.56666666666661</v>
      </c>
      <c r="H33" s="38">
        <v>641.0333333333333</v>
      </c>
      <c r="I33" s="38">
        <v>629.71666666666658</v>
      </c>
      <c r="J33" s="38">
        <v>667.41666666666663</v>
      </c>
      <c r="K33" s="38">
        <v>678.73333333333346</v>
      </c>
      <c r="L33" s="38">
        <v>686.26666666666665</v>
      </c>
      <c r="M33" s="28">
        <v>671.2</v>
      </c>
      <c r="N33" s="28">
        <v>652.35</v>
      </c>
      <c r="O33" s="39">
        <v>13898250</v>
      </c>
      <c r="P33" s="40">
        <v>4.2004048582995952E-2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787.3</v>
      </c>
      <c r="F34" s="37">
        <v>786.08333333333337</v>
      </c>
      <c r="G34" s="38">
        <v>781.61666666666679</v>
      </c>
      <c r="H34" s="38">
        <v>775.93333333333339</v>
      </c>
      <c r="I34" s="38">
        <v>771.46666666666681</v>
      </c>
      <c r="J34" s="38">
        <v>791.76666666666677</v>
      </c>
      <c r="K34" s="38">
        <v>796.23333333333323</v>
      </c>
      <c r="L34" s="38">
        <v>801.91666666666674</v>
      </c>
      <c r="M34" s="28">
        <v>790.55</v>
      </c>
      <c r="N34" s="28">
        <v>780.4</v>
      </c>
      <c r="O34" s="39">
        <v>37648800</v>
      </c>
      <c r="P34" s="40">
        <v>-1.3768389287061486E-2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3627.85</v>
      </c>
      <c r="F35" s="37">
        <v>3617.3999999999996</v>
      </c>
      <c r="G35" s="38">
        <v>3589.8499999999995</v>
      </c>
      <c r="H35" s="38">
        <v>3551.85</v>
      </c>
      <c r="I35" s="38">
        <v>3524.2999999999997</v>
      </c>
      <c r="J35" s="38">
        <v>3655.3999999999992</v>
      </c>
      <c r="K35" s="38">
        <v>3682.9499999999994</v>
      </c>
      <c r="L35" s="38">
        <v>3720.9499999999989</v>
      </c>
      <c r="M35" s="28">
        <v>3644.95</v>
      </c>
      <c r="N35" s="28">
        <v>3579.4</v>
      </c>
      <c r="O35" s="39">
        <v>2119000</v>
      </c>
      <c r="P35" s="40">
        <v>-1.2006061312507286E-2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16108</v>
      </c>
      <c r="F36" s="37">
        <v>16158.566666666666</v>
      </c>
      <c r="G36" s="38">
        <v>15996.883333333331</v>
      </c>
      <c r="H36" s="38">
        <v>15885.766666666666</v>
      </c>
      <c r="I36" s="38">
        <v>15724.083333333332</v>
      </c>
      <c r="J36" s="38">
        <v>16269.683333333331</v>
      </c>
      <c r="K36" s="38">
        <v>16431.366666666665</v>
      </c>
      <c r="L36" s="38">
        <v>16542.48333333333</v>
      </c>
      <c r="M36" s="28">
        <v>16320.25</v>
      </c>
      <c r="N36" s="28">
        <v>16047.45</v>
      </c>
      <c r="O36" s="39">
        <v>694950</v>
      </c>
      <c r="P36" s="40">
        <v>1.6305937408599005E-2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7037.25</v>
      </c>
      <c r="F37" s="37">
        <v>7058.6500000000005</v>
      </c>
      <c r="G37" s="38">
        <v>6989.6500000000015</v>
      </c>
      <c r="H37" s="38">
        <v>6942.0500000000011</v>
      </c>
      <c r="I37" s="38">
        <v>6873.050000000002</v>
      </c>
      <c r="J37" s="38">
        <v>7106.2500000000009</v>
      </c>
      <c r="K37" s="38">
        <v>7175.2499999999991</v>
      </c>
      <c r="L37" s="38">
        <v>7222.85</v>
      </c>
      <c r="M37" s="28">
        <v>7127.65</v>
      </c>
      <c r="N37" s="28">
        <v>7011.05</v>
      </c>
      <c r="O37" s="39">
        <v>4625000</v>
      </c>
      <c r="P37" s="40">
        <v>3.386610036883872E-2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1960.6</v>
      </c>
      <c r="F38" s="37">
        <v>1969.5166666666664</v>
      </c>
      <c r="G38" s="38">
        <v>1942.4833333333329</v>
      </c>
      <c r="H38" s="38">
        <v>1924.3666666666666</v>
      </c>
      <c r="I38" s="38">
        <v>1897.333333333333</v>
      </c>
      <c r="J38" s="38">
        <v>1987.6333333333328</v>
      </c>
      <c r="K38" s="38">
        <v>2014.6666666666665</v>
      </c>
      <c r="L38" s="38">
        <v>2032.7833333333326</v>
      </c>
      <c r="M38" s="28">
        <v>1996.55</v>
      </c>
      <c r="N38" s="28">
        <v>1951.4</v>
      </c>
      <c r="O38" s="39">
        <v>1483800</v>
      </c>
      <c r="P38" s="40">
        <v>1.3109381401065138E-2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401.65</v>
      </c>
      <c r="F39" s="37">
        <v>405.45</v>
      </c>
      <c r="G39" s="38">
        <v>396.34999999999997</v>
      </c>
      <c r="H39" s="38">
        <v>391.04999999999995</v>
      </c>
      <c r="I39" s="38">
        <v>381.94999999999993</v>
      </c>
      <c r="J39" s="38">
        <v>410.75</v>
      </c>
      <c r="K39" s="38">
        <v>419.85</v>
      </c>
      <c r="L39" s="38">
        <v>425.15000000000003</v>
      </c>
      <c r="M39" s="28">
        <v>414.55</v>
      </c>
      <c r="N39" s="28">
        <v>400.15</v>
      </c>
      <c r="O39" s="39">
        <v>7217600</v>
      </c>
      <c r="P39" s="40">
        <v>4.4533511467379199E-3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319.10000000000002</v>
      </c>
      <c r="F40" s="37">
        <v>319.66666666666669</v>
      </c>
      <c r="G40" s="38">
        <v>314.98333333333335</v>
      </c>
      <c r="H40" s="38">
        <v>310.86666666666667</v>
      </c>
      <c r="I40" s="38">
        <v>306.18333333333334</v>
      </c>
      <c r="J40" s="38">
        <v>323.78333333333336</v>
      </c>
      <c r="K40" s="38">
        <v>328.46666666666664</v>
      </c>
      <c r="L40" s="38">
        <v>332.58333333333337</v>
      </c>
      <c r="M40" s="28">
        <v>324.35000000000002</v>
      </c>
      <c r="N40" s="28">
        <v>315.55</v>
      </c>
      <c r="O40" s="39">
        <v>20808000</v>
      </c>
      <c r="P40" s="40">
        <v>-1.554672655035412E-3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105.25</v>
      </c>
      <c r="F41" s="37">
        <v>105.98333333333333</v>
      </c>
      <c r="G41" s="38">
        <v>104.26666666666667</v>
      </c>
      <c r="H41" s="38">
        <v>103.28333333333333</v>
      </c>
      <c r="I41" s="38">
        <v>101.56666666666666</v>
      </c>
      <c r="J41" s="38">
        <v>106.96666666666667</v>
      </c>
      <c r="K41" s="38">
        <v>108.68333333333334</v>
      </c>
      <c r="L41" s="38">
        <v>109.66666666666667</v>
      </c>
      <c r="M41" s="28">
        <v>107.7</v>
      </c>
      <c r="N41" s="28">
        <v>105</v>
      </c>
      <c r="O41" s="39">
        <v>128746800</v>
      </c>
      <c r="P41" s="40">
        <v>-2.7141720449120325E-2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1918.05</v>
      </c>
      <c r="F42" s="37">
        <v>1913.5833333333333</v>
      </c>
      <c r="G42" s="38">
        <v>1898.2166666666665</v>
      </c>
      <c r="H42" s="38">
        <v>1878.3833333333332</v>
      </c>
      <c r="I42" s="38">
        <v>1863.0166666666664</v>
      </c>
      <c r="J42" s="38">
        <v>1933.4166666666665</v>
      </c>
      <c r="K42" s="38">
        <v>1948.7833333333333</v>
      </c>
      <c r="L42" s="38">
        <v>1968.6166666666666</v>
      </c>
      <c r="M42" s="28">
        <v>1928.95</v>
      </c>
      <c r="N42" s="28">
        <v>1893.75</v>
      </c>
      <c r="O42" s="39">
        <v>1510300</v>
      </c>
      <c r="P42" s="40">
        <v>-3.885194259712986E-2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199.7</v>
      </c>
      <c r="F43" s="37">
        <v>200.0333333333333</v>
      </c>
      <c r="G43" s="38">
        <v>198.61666666666662</v>
      </c>
      <c r="H43" s="38">
        <v>197.5333333333333</v>
      </c>
      <c r="I43" s="38">
        <v>196.11666666666662</v>
      </c>
      <c r="J43" s="38">
        <v>201.11666666666662</v>
      </c>
      <c r="K43" s="38">
        <v>202.5333333333333</v>
      </c>
      <c r="L43" s="38">
        <v>203.61666666666662</v>
      </c>
      <c r="M43" s="28">
        <v>201.45</v>
      </c>
      <c r="N43" s="28">
        <v>198.95</v>
      </c>
      <c r="O43" s="39">
        <v>32311400</v>
      </c>
      <c r="P43" s="40">
        <v>3.5406585624926236E-3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738.1</v>
      </c>
      <c r="F44" s="37">
        <v>733.20000000000016</v>
      </c>
      <c r="G44" s="38">
        <v>727.20000000000027</v>
      </c>
      <c r="H44" s="38">
        <v>716.30000000000007</v>
      </c>
      <c r="I44" s="38">
        <v>710.30000000000018</v>
      </c>
      <c r="J44" s="38">
        <v>744.10000000000036</v>
      </c>
      <c r="K44" s="38">
        <v>750.10000000000014</v>
      </c>
      <c r="L44" s="38">
        <v>761.00000000000045</v>
      </c>
      <c r="M44" s="28">
        <v>739.2</v>
      </c>
      <c r="N44" s="28">
        <v>722.3</v>
      </c>
      <c r="O44" s="39">
        <v>4394500</v>
      </c>
      <c r="P44" s="40">
        <v>-3.4090909090909088E-2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692.9</v>
      </c>
      <c r="F45" s="37">
        <v>695.80000000000007</v>
      </c>
      <c r="G45" s="38">
        <v>687.10000000000014</v>
      </c>
      <c r="H45" s="38">
        <v>681.30000000000007</v>
      </c>
      <c r="I45" s="38">
        <v>672.60000000000014</v>
      </c>
      <c r="J45" s="38">
        <v>701.60000000000014</v>
      </c>
      <c r="K45" s="38">
        <v>710.30000000000018</v>
      </c>
      <c r="L45" s="38">
        <v>716.10000000000014</v>
      </c>
      <c r="M45" s="28">
        <v>704.5</v>
      </c>
      <c r="N45" s="28">
        <v>690</v>
      </c>
      <c r="O45" s="39">
        <v>6100500</v>
      </c>
      <c r="P45" s="40">
        <v>3.4596794708725516E-2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713.3</v>
      </c>
      <c r="F46" s="37">
        <v>715.26666666666677</v>
      </c>
      <c r="G46" s="38">
        <v>710.03333333333353</v>
      </c>
      <c r="H46" s="38">
        <v>706.76666666666677</v>
      </c>
      <c r="I46" s="38">
        <v>701.53333333333353</v>
      </c>
      <c r="J46" s="38">
        <v>718.53333333333353</v>
      </c>
      <c r="K46" s="38">
        <v>723.76666666666688</v>
      </c>
      <c r="L46" s="38">
        <v>727.03333333333353</v>
      </c>
      <c r="M46" s="28">
        <v>720.5</v>
      </c>
      <c r="N46" s="28">
        <v>712</v>
      </c>
      <c r="O46" s="39">
        <v>57402800</v>
      </c>
      <c r="P46" s="40">
        <v>1.4097744360902255E-2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53.4</v>
      </c>
      <c r="F47" s="37">
        <v>53.70000000000001</v>
      </c>
      <c r="G47" s="38">
        <v>52.90000000000002</v>
      </c>
      <c r="H47" s="38">
        <v>52.400000000000013</v>
      </c>
      <c r="I47" s="38">
        <v>51.600000000000023</v>
      </c>
      <c r="J47" s="38">
        <v>54.200000000000017</v>
      </c>
      <c r="K47" s="38">
        <v>55.000000000000014</v>
      </c>
      <c r="L47" s="38">
        <v>55.500000000000014</v>
      </c>
      <c r="M47" s="28">
        <v>54.5</v>
      </c>
      <c r="N47" s="28">
        <v>53.2</v>
      </c>
      <c r="O47" s="39">
        <v>133003500</v>
      </c>
      <c r="P47" s="40">
        <v>1.254996003197442E-2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392.8</v>
      </c>
      <c r="F48" s="37">
        <v>392.81666666666666</v>
      </c>
      <c r="G48" s="38">
        <v>387.93333333333334</v>
      </c>
      <c r="H48" s="38">
        <v>383.06666666666666</v>
      </c>
      <c r="I48" s="38">
        <v>378.18333333333334</v>
      </c>
      <c r="J48" s="38">
        <v>397.68333333333334</v>
      </c>
      <c r="K48" s="38">
        <v>402.56666666666666</v>
      </c>
      <c r="L48" s="38">
        <v>407.43333333333334</v>
      </c>
      <c r="M48" s="28">
        <v>397.7</v>
      </c>
      <c r="N48" s="28">
        <v>387.95</v>
      </c>
      <c r="O48" s="39">
        <v>13160600</v>
      </c>
      <c r="P48" s="40">
        <v>1.8693252625956915E-2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15863.25</v>
      </c>
      <c r="F49" s="37">
        <v>15899.5</v>
      </c>
      <c r="G49" s="38">
        <v>15767</v>
      </c>
      <c r="H49" s="38">
        <v>15670.75</v>
      </c>
      <c r="I49" s="38">
        <v>15538.25</v>
      </c>
      <c r="J49" s="38">
        <v>15995.75</v>
      </c>
      <c r="K49" s="38">
        <v>16128.25</v>
      </c>
      <c r="L49" s="38">
        <v>16224.5</v>
      </c>
      <c r="M49" s="28">
        <v>16032</v>
      </c>
      <c r="N49" s="28">
        <v>15803.25</v>
      </c>
      <c r="O49" s="39">
        <v>157900</v>
      </c>
      <c r="P49" s="40">
        <v>1.056E-2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372.9</v>
      </c>
      <c r="F50" s="37">
        <v>373.8</v>
      </c>
      <c r="G50" s="38">
        <v>371.20000000000005</v>
      </c>
      <c r="H50" s="38">
        <v>369.50000000000006</v>
      </c>
      <c r="I50" s="38">
        <v>366.90000000000009</v>
      </c>
      <c r="J50" s="38">
        <v>375.5</v>
      </c>
      <c r="K50" s="38">
        <v>378.1</v>
      </c>
      <c r="L50" s="38">
        <v>379.79999999999995</v>
      </c>
      <c r="M50" s="28">
        <v>376.4</v>
      </c>
      <c r="N50" s="28">
        <v>372.1</v>
      </c>
      <c r="O50" s="39">
        <v>26098200</v>
      </c>
      <c r="P50" s="40">
        <v>-2.0686801820438559E-4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3483.85</v>
      </c>
      <c r="F51" s="37">
        <v>3477.8166666666671</v>
      </c>
      <c r="G51" s="38">
        <v>3457.0333333333342</v>
      </c>
      <c r="H51" s="38">
        <v>3430.2166666666672</v>
      </c>
      <c r="I51" s="38">
        <v>3409.4333333333343</v>
      </c>
      <c r="J51" s="38">
        <v>3504.6333333333341</v>
      </c>
      <c r="K51" s="38">
        <v>3525.416666666667</v>
      </c>
      <c r="L51" s="38">
        <v>3552.233333333334</v>
      </c>
      <c r="M51" s="28">
        <v>3498.6</v>
      </c>
      <c r="N51" s="28">
        <v>3451</v>
      </c>
      <c r="O51" s="39">
        <v>1377200</v>
      </c>
      <c r="P51" s="40">
        <v>1.3839811542991754E-2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427.7</v>
      </c>
      <c r="F52" s="37">
        <v>430.48333333333335</v>
      </c>
      <c r="G52" s="38">
        <v>422.01666666666671</v>
      </c>
      <c r="H52" s="38">
        <v>416.33333333333337</v>
      </c>
      <c r="I52" s="38">
        <v>407.86666666666673</v>
      </c>
      <c r="J52" s="38">
        <v>436.16666666666669</v>
      </c>
      <c r="K52" s="38">
        <v>444.63333333333338</v>
      </c>
      <c r="L52" s="38">
        <v>450.31666666666666</v>
      </c>
      <c r="M52" s="28">
        <v>438.95</v>
      </c>
      <c r="N52" s="28">
        <v>424.8</v>
      </c>
      <c r="O52" s="39">
        <v>4511000</v>
      </c>
      <c r="P52" s="40">
        <v>5.7670126874279125E-4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376.4</v>
      </c>
      <c r="F53" s="37">
        <v>377.2833333333333</v>
      </c>
      <c r="G53" s="38">
        <v>374.11666666666662</v>
      </c>
      <c r="H53" s="38">
        <v>371.83333333333331</v>
      </c>
      <c r="I53" s="38">
        <v>368.66666666666663</v>
      </c>
      <c r="J53" s="38">
        <v>379.56666666666661</v>
      </c>
      <c r="K53" s="38">
        <v>382.73333333333335</v>
      </c>
      <c r="L53" s="38">
        <v>385.01666666666659</v>
      </c>
      <c r="M53" s="28">
        <v>380.45</v>
      </c>
      <c r="N53" s="28">
        <v>375</v>
      </c>
      <c r="O53" s="39">
        <v>22603900</v>
      </c>
      <c r="P53" s="40">
        <v>1.0623124969261792E-2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238.25</v>
      </c>
      <c r="F54" s="37">
        <v>239.98333333333335</v>
      </c>
      <c r="G54" s="38">
        <v>235.76666666666671</v>
      </c>
      <c r="H54" s="38">
        <v>233.28333333333336</v>
      </c>
      <c r="I54" s="38">
        <v>229.06666666666672</v>
      </c>
      <c r="J54" s="38">
        <v>242.4666666666667</v>
      </c>
      <c r="K54" s="38">
        <v>246.68333333333334</v>
      </c>
      <c r="L54" s="38">
        <v>249.16666666666669</v>
      </c>
      <c r="M54" s="28">
        <v>244.2</v>
      </c>
      <c r="N54" s="28">
        <v>237.5</v>
      </c>
      <c r="O54" s="39">
        <v>45370800</v>
      </c>
      <c r="P54" s="40">
        <v>3.1041069723018147E-3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599.04999999999995</v>
      </c>
      <c r="F55" s="37">
        <v>603.0333333333333</v>
      </c>
      <c r="G55" s="38">
        <v>592.06666666666661</v>
      </c>
      <c r="H55" s="38">
        <v>585.08333333333326</v>
      </c>
      <c r="I55" s="38">
        <v>574.11666666666656</v>
      </c>
      <c r="J55" s="38">
        <v>610.01666666666665</v>
      </c>
      <c r="K55" s="38">
        <v>620.98333333333335</v>
      </c>
      <c r="L55" s="38">
        <v>627.9666666666667</v>
      </c>
      <c r="M55" s="28">
        <v>614</v>
      </c>
      <c r="N55" s="28">
        <v>596.04999999999995</v>
      </c>
      <c r="O55" s="39">
        <v>3596775</v>
      </c>
      <c r="P55" s="40">
        <v>3.5654126895002809E-2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382.5</v>
      </c>
      <c r="F56" s="37">
        <v>384.65000000000003</v>
      </c>
      <c r="G56" s="38">
        <v>376.85000000000008</v>
      </c>
      <c r="H56" s="38">
        <v>371.20000000000005</v>
      </c>
      <c r="I56" s="38">
        <v>363.40000000000009</v>
      </c>
      <c r="J56" s="38">
        <v>390.30000000000007</v>
      </c>
      <c r="K56" s="38">
        <v>398.1</v>
      </c>
      <c r="L56" s="38">
        <v>403.75000000000006</v>
      </c>
      <c r="M56" s="28">
        <v>392.45</v>
      </c>
      <c r="N56" s="28">
        <v>379</v>
      </c>
      <c r="O56" s="39">
        <v>2730000</v>
      </c>
      <c r="P56" s="40">
        <v>-2.7397260273972603E-3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673.65</v>
      </c>
      <c r="F57" s="37">
        <v>676.15</v>
      </c>
      <c r="G57" s="38">
        <v>669.3</v>
      </c>
      <c r="H57" s="38">
        <v>664.94999999999993</v>
      </c>
      <c r="I57" s="38">
        <v>658.09999999999991</v>
      </c>
      <c r="J57" s="38">
        <v>680.5</v>
      </c>
      <c r="K57" s="38">
        <v>687.35000000000014</v>
      </c>
      <c r="L57" s="38">
        <v>691.7</v>
      </c>
      <c r="M57" s="28">
        <v>683</v>
      </c>
      <c r="N57" s="28">
        <v>671.8</v>
      </c>
      <c r="O57" s="39">
        <v>8617500</v>
      </c>
      <c r="P57" s="40">
        <v>-1.1329413451885845E-2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908.75</v>
      </c>
      <c r="F58" s="37">
        <v>913.26666666666677</v>
      </c>
      <c r="G58" s="38">
        <v>898.58333333333348</v>
      </c>
      <c r="H58" s="38">
        <v>888.41666666666674</v>
      </c>
      <c r="I58" s="38">
        <v>873.73333333333346</v>
      </c>
      <c r="J58" s="38">
        <v>923.43333333333351</v>
      </c>
      <c r="K58" s="38">
        <v>938.11666666666667</v>
      </c>
      <c r="L58" s="38">
        <v>948.28333333333353</v>
      </c>
      <c r="M58" s="28">
        <v>927.95</v>
      </c>
      <c r="N58" s="28">
        <v>903.1</v>
      </c>
      <c r="O58" s="39">
        <v>15739100</v>
      </c>
      <c r="P58" s="40">
        <v>8.6645005415312837E-3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162.69999999999999</v>
      </c>
      <c r="F59" s="37">
        <v>161.43333333333331</v>
      </c>
      <c r="G59" s="38">
        <v>159.26666666666662</v>
      </c>
      <c r="H59" s="38">
        <v>155.83333333333331</v>
      </c>
      <c r="I59" s="38">
        <v>153.66666666666663</v>
      </c>
      <c r="J59" s="38">
        <v>164.86666666666662</v>
      </c>
      <c r="K59" s="38">
        <v>167.0333333333333</v>
      </c>
      <c r="L59" s="38">
        <v>170.46666666666661</v>
      </c>
      <c r="M59" s="28">
        <v>163.6</v>
      </c>
      <c r="N59" s="28">
        <v>158</v>
      </c>
      <c r="O59" s="39">
        <v>49110600</v>
      </c>
      <c r="P59" s="40">
        <v>4.68218442256043E-2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4308.25</v>
      </c>
      <c r="F60" s="37">
        <v>4342.166666666667</v>
      </c>
      <c r="G60" s="38">
        <v>4257.4333333333343</v>
      </c>
      <c r="H60" s="38">
        <v>4206.6166666666677</v>
      </c>
      <c r="I60" s="38">
        <v>4121.883333333335</v>
      </c>
      <c r="J60" s="38">
        <v>4392.9833333333336</v>
      </c>
      <c r="K60" s="38">
        <v>4477.7166666666653</v>
      </c>
      <c r="L60" s="38">
        <v>4528.5333333333328</v>
      </c>
      <c r="M60" s="28">
        <v>4426.8999999999996</v>
      </c>
      <c r="N60" s="28">
        <v>4291.3500000000004</v>
      </c>
      <c r="O60" s="39">
        <v>826200</v>
      </c>
      <c r="P60" s="40">
        <v>2.1639668603932238E-2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1413.35</v>
      </c>
      <c r="F61" s="37">
        <v>1416.8999999999999</v>
      </c>
      <c r="G61" s="38">
        <v>1407.7499999999998</v>
      </c>
      <c r="H61" s="38">
        <v>1402.1499999999999</v>
      </c>
      <c r="I61" s="38">
        <v>1392.9999999999998</v>
      </c>
      <c r="J61" s="38">
        <v>1422.4999999999998</v>
      </c>
      <c r="K61" s="38">
        <v>1431.6499999999999</v>
      </c>
      <c r="L61" s="38">
        <v>1437.2499999999998</v>
      </c>
      <c r="M61" s="28">
        <v>1426.05</v>
      </c>
      <c r="N61" s="28">
        <v>1411.3</v>
      </c>
      <c r="O61" s="39">
        <v>2729650</v>
      </c>
      <c r="P61" s="40">
        <v>3.1204548459605977E-2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594.65</v>
      </c>
      <c r="F62" s="37">
        <v>596.16666666666663</v>
      </c>
      <c r="G62" s="38">
        <v>588.93333333333328</v>
      </c>
      <c r="H62" s="38">
        <v>583.2166666666667</v>
      </c>
      <c r="I62" s="38">
        <v>575.98333333333335</v>
      </c>
      <c r="J62" s="38">
        <v>601.88333333333321</v>
      </c>
      <c r="K62" s="38">
        <v>609.11666666666656</v>
      </c>
      <c r="L62" s="38">
        <v>614.83333333333314</v>
      </c>
      <c r="M62" s="28">
        <v>603.4</v>
      </c>
      <c r="N62" s="28">
        <v>590.45000000000005</v>
      </c>
      <c r="O62" s="39">
        <v>5332000</v>
      </c>
      <c r="P62" s="40">
        <v>-7.5938058368076235E-3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803.8</v>
      </c>
      <c r="F63" s="37">
        <v>805.06666666666661</v>
      </c>
      <c r="G63" s="38">
        <v>795.68333333333317</v>
      </c>
      <c r="H63" s="38">
        <v>787.56666666666661</v>
      </c>
      <c r="I63" s="38">
        <v>778.18333333333317</v>
      </c>
      <c r="J63" s="38">
        <v>813.18333333333317</v>
      </c>
      <c r="K63" s="38">
        <v>822.56666666666661</v>
      </c>
      <c r="L63" s="38">
        <v>830.68333333333317</v>
      </c>
      <c r="M63" s="28">
        <v>814.45</v>
      </c>
      <c r="N63" s="28">
        <v>796.95</v>
      </c>
      <c r="O63" s="39">
        <v>1025000</v>
      </c>
      <c r="P63" s="40">
        <v>3.2745591939546598E-2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391.75</v>
      </c>
      <c r="F64" s="37">
        <v>389.06666666666666</v>
      </c>
      <c r="G64" s="38">
        <v>383.73333333333335</v>
      </c>
      <c r="H64" s="38">
        <v>375.7166666666667</v>
      </c>
      <c r="I64" s="38">
        <v>370.38333333333338</v>
      </c>
      <c r="J64" s="38">
        <v>397.08333333333331</v>
      </c>
      <c r="K64" s="38">
        <v>402.41666666666669</v>
      </c>
      <c r="L64" s="38">
        <v>410.43333333333328</v>
      </c>
      <c r="M64" s="28">
        <v>394.4</v>
      </c>
      <c r="N64" s="28">
        <v>381.05</v>
      </c>
      <c r="O64" s="39">
        <v>3225200</v>
      </c>
      <c r="P64" s="40">
        <v>-3.4094783498124785E-4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128.85</v>
      </c>
      <c r="F65" s="37">
        <v>129.78333333333333</v>
      </c>
      <c r="G65" s="38">
        <v>127.26666666666665</v>
      </c>
      <c r="H65" s="38">
        <v>125.68333333333331</v>
      </c>
      <c r="I65" s="38">
        <v>123.16666666666663</v>
      </c>
      <c r="J65" s="38">
        <v>131.36666666666667</v>
      </c>
      <c r="K65" s="38">
        <v>133.88333333333338</v>
      </c>
      <c r="L65" s="38">
        <v>135.4666666666667</v>
      </c>
      <c r="M65" s="28">
        <v>132.30000000000001</v>
      </c>
      <c r="N65" s="28">
        <v>128.19999999999999</v>
      </c>
      <c r="O65" s="39">
        <v>14337800</v>
      </c>
      <c r="P65" s="40">
        <v>1.7370325693606754E-2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966.35</v>
      </c>
      <c r="F66" s="37">
        <v>973.55000000000007</v>
      </c>
      <c r="G66" s="38">
        <v>952.65000000000009</v>
      </c>
      <c r="H66" s="38">
        <v>938.95</v>
      </c>
      <c r="I66" s="38">
        <v>918.05000000000007</v>
      </c>
      <c r="J66" s="38">
        <v>987.25000000000011</v>
      </c>
      <c r="K66" s="38">
        <v>1008.15</v>
      </c>
      <c r="L66" s="38">
        <v>1021.8500000000001</v>
      </c>
      <c r="M66" s="28">
        <v>994.45</v>
      </c>
      <c r="N66" s="28">
        <v>959.85</v>
      </c>
      <c r="O66" s="39">
        <v>2097600</v>
      </c>
      <c r="P66" s="40">
        <v>-7.2679045092838193E-2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547.9</v>
      </c>
      <c r="F67" s="37">
        <v>549.44999999999993</v>
      </c>
      <c r="G67" s="38">
        <v>544.59999999999991</v>
      </c>
      <c r="H67" s="38">
        <v>541.29999999999995</v>
      </c>
      <c r="I67" s="38">
        <v>536.44999999999993</v>
      </c>
      <c r="J67" s="38">
        <v>552.74999999999989</v>
      </c>
      <c r="K67" s="38">
        <v>557.6</v>
      </c>
      <c r="L67" s="38">
        <v>560.89999999999986</v>
      </c>
      <c r="M67" s="28">
        <v>554.29999999999995</v>
      </c>
      <c r="N67" s="28">
        <v>546.15</v>
      </c>
      <c r="O67" s="39">
        <v>12388750</v>
      </c>
      <c r="P67" s="40">
        <v>5.5035128805620608E-2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1789.15</v>
      </c>
      <c r="F68" s="37">
        <v>1795.1166666666668</v>
      </c>
      <c r="G68" s="38">
        <v>1757.7333333333336</v>
      </c>
      <c r="H68" s="38">
        <v>1726.3166666666668</v>
      </c>
      <c r="I68" s="38">
        <v>1688.9333333333336</v>
      </c>
      <c r="J68" s="38">
        <v>1826.5333333333335</v>
      </c>
      <c r="K68" s="38">
        <v>1863.9166666666667</v>
      </c>
      <c r="L68" s="38">
        <v>1895.3333333333335</v>
      </c>
      <c r="M68" s="28">
        <v>1832.5</v>
      </c>
      <c r="N68" s="28">
        <v>1763.7</v>
      </c>
      <c r="O68" s="39">
        <v>489000</v>
      </c>
      <c r="P68" s="40">
        <v>-1.7085427135678392E-2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2059.65</v>
      </c>
      <c r="F69" s="37">
        <v>2072.7666666666669</v>
      </c>
      <c r="G69" s="38">
        <v>2039.5833333333339</v>
      </c>
      <c r="H69" s="38">
        <v>2019.5166666666669</v>
      </c>
      <c r="I69" s="38">
        <v>1986.3333333333339</v>
      </c>
      <c r="J69" s="38">
        <v>2092.8333333333339</v>
      </c>
      <c r="K69" s="38">
        <v>2126.0166666666673</v>
      </c>
      <c r="L69" s="38">
        <v>2146.0833333333339</v>
      </c>
      <c r="M69" s="28">
        <v>2105.9499999999998</v>
      </c>
      <c r="N69" s="28">
        <v>2052.6999999999998</v>
      </c>
      <c r="O69" s="39">
        <v>2164000</v>
      </c>
      <c r="P69" s="40">
        <v>1.6439643024894316E-2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272.8</v>
      </c>
      <c r="F70" s="37">
        <v>274.45</v>
      </c>
      <c r="G70" s="38">
        <v>270.34999999999997</v>
      </c>
      <c r="H70" s="38">
        <v>267.89999999999998</v>
      </c>
      <c r="I70" s="38">
        <v>263.79999999999995</v>
      </c>
      <c r="J70" s="38">
        <v>276.89999999999998</v>
      </c>
      <c r="K70" s="38">
        <v>281</v>
      </c>
      <c r="L70" s="38">
        <v>283.45</v>
      </c>
      <c r="M70" s="28">
        <v>278.55</v>
      </c>
      <c r="N70" s="28">
        <v>272</v>
      </c>
      <c r="O70" s="39">
        <v>15276600</v>
      </c>
      <c r="P70" s="40">
        <v>3.1717263253285004E-3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4352</v>
      </c>
      <c r="F71" s="37">
        <v>4372.7</v>
      </c>
      <c r="G71" s="38">
        <v>4309.7</v>
      </c>
      <c r="H71" s="38">
        <v>4267.3999999999996</v>
      </c>
      <c r="I71" s="38">
        <v>4204.3999999999996</v>
      </c>
      <c r="J71" s="38">
        <v>4415</v>
      </c>
      <c r="K71" s="38">
        <v>4478</v>
      </c>
      <c r="L71" s="38">
        <v>4520.3</v>
      </c>
      <c r="M71" s="28">
        <v>4435.7</v>
      </c>
      <c r="N71" s="28">
        <v>4330.3999999999996</v>
      </c>
      <c r="O71" s="39">
        <v>2632100</v>
      </c>
      <c r="P71" s="40">
        <v>7.9267825687370751E-3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4083.75</v>
      </c>
      <c r="F72" s="37">
        <v>4123.3833333333341</v>
      </c>
      <c r="G72" s="38">
        <v>4015.4166666666679</v>
      </c>
      <c r="H72" s="38">
        <v>3947.0833333333339</v>
      </c>
      <c r="I72" s="38">
        <v>3839.1166666666677</v>
      </c>
      <c r="J72" s="38">
        <v>4191.7166666666681</v>
      </c>
      <c r="K72" s="38">
        <v>4299.6833333333334</v>
      </c>
      <c r="L72" s="38">
        <v>4368.0166666666682</v>
      </c>
      <c r="M72" s="28">
        <v>4231.3500000000004</v>
      </c>
      <c r="N72" s="28">
        <v>4055.05</v>
      </c>
      <c r="O72" s="39">
        <v>757250</v>
      </c>
      <c r="P72" s="40">
        <v>8.101356174161313E-2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360</v>
      </c>
      <c r="F73" s="37">
        <v>361.95</v>
      </c>
      <c r="G73" s="38">
        <v>356.2</v>
      </c>
      <c r="H73" s="38">
        <v>352.4</v>
      </c>
      <c r="I73" s="38">
        <v>346.65</v>
      </c>
      <c r="J73" s="38">
        <v>365.75</v>
      </c>
      <c r="K73" s="38">
        <v>371.5</v>
      </c>
      <c r="L73" s="38">
        <v>375.3</v>
      </c>
      <c r="M73" s="28">
        <v>367.7</v>
      </c>
      <c r="N73" s="28">
        <v>358.15</v>
      </c>
      <c r="O73" s="39">
        <v>37141500</v>
      </c>
      <c r="P73" s="40">
        <v>6.6681484774394314E-4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4316.3999999999996</v>
      </c>
      <c r="F74" s="37">
        <v>4307.55</v>
      </c>
      <c r="G74" s="38">
        <v>4275.1000000000004</v>
      </c>
      <c r="H74" s="38">
        <v>4233.8</v>
      </c>
      <c r="I74" s="38">
        <v>4201.3500000000004</v>
      </c>
      <c r="J74" s="38">
        <v>4348.8500000000004</v>
      </c>
      <c r="K74" s="38">
        <v>4381.2999999999993</v>
      </c>
      <c r="L74" s="38">
        <v>4422.6000000000004</v>
      </c>
      <c r="M74" s="28">
        <v>4340</v>
      </c>
      <c r="N74" s="28">
        <v>4266.25</v>
      </c>
      <c r="O74" s="39">
        <v>2803625</v>
      </c>
      <c r="P74" s="40">
        <v>8.6342582182848404E-3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2700</v>
      </c>
      <c r="F75" s="37">
        <v>2709.5666666666666</v>
      </c>
      <c r="G75" s="38">
        <v>2683.4333333333334</v>
      </c>
      <c r="H75" s="38">
        <v>2666.8666666666668</v>
      </c>
      <c r="I75" s="38">
        <v>2640.7333333333336</v>
      </c>
      <c r="J75" s="38">
        <v>2726.1333333333332</v>
      </c>
      <c r="K75" s="38">
        <v>2752.2666666666664</v>
      </c>
      <c r="L75" s="38">
        <v>2768.833333333333</v>
      </c>
      <c r="M75" s="28">
        <v>2735.7</v>
      </c>
      <c r="N75" s="28">
        <v>2693</v>
      </c>
      <c r="O75" s="39">
        <v>3110450</v>
      </c>
      <c r="P75" s="40">
        <v>1.1725865209471767E-2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1858.45</v>
      </c>
      <c r="F76" s="37">
        <v>1855.55</v>
      </c>
      <c r="G76" s="38">
        <v>1850.1</v>
      </c>
      <c r="H76" s="38">
        <v>1841.75</v>
      </c>
      <c r="I76" s="38">
        <v>1836.3</v>
      </c>
      <c r="J76" s="38">
        <v>1863.8999999999999</v>
      </c>
      <c r="K76" s="38">
        <v>1869.3500000000001</v>
      </c>
      <c r="L76" s="38">
        <v>1877.6999999999998</v>
      </c>
      <c r="M76" s="28">
        <v>1861</v>
      </c>
      <c r="N76" s="28">
        <v>1847.2</v>
      </c>
      <c r="O76" s="39">
        <v>7138450</v>
      </c>
      <c r="P76" s="40">
        <v>-1.9046179427103016E-2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156.30000000000001</v>
      </c>
      <c r="F77" s="37">
        <v>156.96666666666667</v>
      </c>
      <c r="G77" s="38">
        <v>155.28333333333333</v>
      </c>
      <c r="H77" s="38">
        <v>154.26666666666665</v>
      </c>
      <c r="I77" s="38">
        <v>152.58333333333331</v>
      </c>
      <c r="J77" s="38">
        <v>157.98333333333335</v>
      </c>
      <c r="K77" s="38">
        <v>159.66666666666669</v>
      </c>
      <c r="L77" s="38">
        <v>160.68333333333337</v>
      </c>
      <c r="M77" s="28">
        <v>158.65</v>
      </c>
      <c r="N77" s="28">
        <v>155.94999999999999</v>
      </c>
      <c r="O77" s="39">
        <v>28929600</v>
      </c>
      <c r="P77" s="40">
        <v>2.486927687794924E-2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97.75</v>
      </c>
      <c r="F78" s="37">
        <v>98.016666666666666</v>
      </c>
      <c r="G78" s="38">
        <v>97.133333333333326</v>
      </c>
      <c r="H78" s="38">
        <v>96.516666666666666</v>
      </c>
      <c r="I78" s="38">
        <v>95.633333333333326</v>
      </c>
      <c r="J78" s="38">
        <v>98.633333333333326</v>
      </c>
      <c r="K78" s="38">
        <v>99.51666666666668</v>
      </c>
      <c r="L78" s="38">
        <v>100.13333333333333</v>
      </c>
      <c r="M78" s="28">
        <v>98.9</v>
      </c>
      <c r="N78" s="28">
        <v>97.4</v>
      </c>
      <c r="O78" s="39">
        <v>71050000</v>
      </c>
      <c r="P78" s="40">
        <v>-1.333148173864741E-2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127.5</v>
      </c>
      <c r="F79" s="37">
        <v>128.66666666666666</v>
      </c>
      <c r="G79" s="38">
        <v>125.88333333333333</v>
      </c>
      <c r="H79" s="38">
        <v>124.26666666666667</v>
      </c>
      <c r="I79" s="38">
        <v>121.48333333333333</v>
      </c>
      <c r="J79" s="38">
        <v>130.2833333333333</v>
      </c>
      <c r="K79" s="38">
        <v>133.06666666666666</v>
      </c>
      <c r="L79" s="38">
        <v>134.68333333333331</v>
      </c>
      <c r="M79" s="28">
        <v>131.44999999999999</v>
      </c>
      <c r="N79" s="28">
        <v>127.05</v>
      </c>
      <c r="O79" s="39">
        <v>15852200</v>
      </c>
      <c r="P79" s="40">
        <v>3.725757060224566E-2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140.6</v>
      </c>
      <c r="F80" s="37">
        <v>140.13333333333333</v>
      </c>
      <c r="G80" s="38">
        <v>138.96666666666664</v>
      </c>
      <c r="H80" s="38">
        <v>137.33333333333331</v>
      </c>
      <c r="I80" s="38">
        <v>136.16666666666663</v>
      </c>
      <c r="J80" s="38">
        <v>141.76666666666665</v>
      </c>
      <c r="K80" s="38">
        <v>142.93333333333334</v>
      </c>
      <c r="L80" s="38">
        <v>144.56666666666666</v>
      </c>
      <c r="M80" s="28">
        <v>141.30000000000001</v>
      </c>
      <c r="N80" s="28">
        <v>138.5</v>
      </c>
      <c r="O80" s="39">
        <v>33745200</v>
      </c>
      <c r="P80" s="40">
        <v>-1.2637660227477884E-3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469.85</v>
      </c>
      <c r="F81" s="37">
        <v>472.86666666666662</v>
      </c>
      <c r="G81" s="38">
        <v>465.48333333333323</v>
      </c>
      <c r="H81" s="38">
        <v>461.11666666666662</v>
      </c>
      <c r="I81" s="38">
        <v>453.73333333333323</v>
      </c>
      <c r="J81" s="38">
        <v>477.23333333333323</v>
      </c>
      <c r="K81" s="38">
        <v>484.61666666666656</v>
      </c>
      <c r="L81" s="38">
        <v>488.98333333333323</v>
      </c>
      <c r="M81" s="28">
        <v>480.25</v>
      </c>
      <c r="N81" s="28">
        <v>468.5</v>
      </c>
      <c r="O81" s="39">
        <v>7903950</v>
      </c>
      <c r="P81" s="40">
        <v>7.328154770628756E-3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40</v>
      </c>
      <c r="F82" s="37">
        <v>40.25</v>
      </c>
      <c r="G82" s="38">
        <v>39.6</v>
      </c>
      <c r="H82" s="38">
        <v>39.200000000000003</v>
      </c>
      <c r="I82" s="38">
        <v>38.550000000000004</v>
      </c>
      <c r="J82" s="38">
        <v>40.65</v>
      </c>
      <c r="K82" s="38">
        <v>41.300000000000004</v>
      </c>
      <c r="L82" s="38">
        <v>41.699999999999996</v>
      </c>
      <c r="M82" s="28">
        <v>40.9</v>
      </c>
      <c r="N82" s="28">
        <v>39.85</v>
      </c>
      <c r="O82" s="39">
        <v>93352500</v>
      </c>
      <c r="P82" s="40">
        <v>6.5502183406113534E-3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548.95000000000005</v>
      </c>
      <c r="F83" s="37">
        <v>552.23333333333346</v>
      </c>
      <c r="G83" s="38">
        <v>542.8666666666669</v>
      </c>
      <c r="H83" s="38">
        <v>536.78333333333342</v>
      </c>
      <c r="I83" s="38">
        <v>527.41666666666686</v>
      </c>
      <c r="J83" s="38">
        <v>558.31666666666695</v>
      </c>
      <c r="K83" s="38">
        <v>567.68333333333351</v>
      </c>
      <c r="L83" s="38">
        <v>573.76666666666699</v>
      </c>
      <c r="M83" s="28">
        <v>561.6</v>
      </c>
      <c r="N83" s="28">
        <v>546.15</v>
      </c>
      <c r="O83" s="39">
        <v>3026400</v>
      </c>
      <c r="P83" s="40">
        <v>-1.7152658662092624E-3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824.45</v>
      </c>
      <c r="F84" s="37">
        <v>843.6</v>
      </c>
      <c r="G84" s="38">
        <v>802.55000000000007</v>
      </c>
      <c r="H84" s="38">
        <v>780.65000000000009</v>
      </c>
      <c r="I84" s="38">
        <v>739.60000000000014</v>
      </c>
      <c r="J84" s="38">
        <v>865.5</v>
      </c>
      <c r="K84" s="38">
        <v>906.55</v>
      </c>
      <c r="L84" s="38">
        <v>928.44999999999993</v>
      </c>
      <c r="M84" s="28">
        <v>884.65</v>
      </c>
      <c r="N84" s="28">
        <v>821.7</v>
      </c>
      <c r="O84" s="39">
        <v>5723000</v>
      </c>
      <c r="P84" s="40">
        <v>3.4958923265163432E-4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1566.95</v>
      </c>
      <c r="F85" s="37">
        <v>1581.9666666666669</v>
      </c>
      <c r="G85" s="38">
        <v>1546.0333333333338</v>
      </c>
      <c r="H85" s="38">
        <v>1525.1166666666668</v>
      </c>
      <c r="I85" s="38">
        <v>1489.1833333333336</v>
      </c>
      <c r="J85" s="38">
        <v>1602.8833333333339</v>
      </c>
      <c r="K85" s="38">
        <v>1638.8166666666668</v>
      </c>
      <c r="L85" s="38">
        <v>1659.733333333334</v>
      </c>
      <c r="M85" s="28">
        <v>1617.9</v>
      </c>
      <c r="N85" s="28">
        <v>1561.05</v>
      </c>
      <c r="O85" s="39">
        <v>6009575</v>
      </c>
      <c r="P85" s="40">
        <v>2.6137624861265262E-2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303.14999999999998</v>
      </c>
      <c r="F86" s="37">
        <v>303.88333333333333</v>
      </c>
      <c r="G86" s="38">
        <v>301.26666666666665</v>
      </c>
      <c r="H86" s="38">
        <v>299.38333333333333</v>
      </c>
      <c r="I86" s="38">
        <v>296.76666666666665</v>
      </c>
      <c r="J86" s="38">
        <v>305.76666666666665</v>
      </c>
      <c r="K86" s="38">
        <v>308.38333333333333</v>
      </c>
      <c r="L86" s="38">
        <v>310.26666666666665</v>
      </c>
      <c r="M86" s="28">
        <v>306.5</v>
      </c>
      <c r="N86" s="28">
        <v>302</v>
      </c>
      <c r="O86" s="39">
        <v>12266700</v>
      </c>
      <c r="P86" s="40">
        <v>-6.7771084337349399E-3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1720.15</v>
      </c>
      <c r="F87" s="37">
        <v>1719.1666666666667</v>
      </c>
      <c r="G87" s="38">
        <v>1699.4833333333336</v>
      </c>
      <c r="H87" s="38">
        <v>1678.8166666666668</v>
      </c>
      <c r="I87" s="38">
        <v>1659.1333333333337</v>
      </c>
      <c r="J87" s="38">
        <v>1739.8333333333335</v>
      </c>
      <c r="K87" s="38">
        <v>1759.5166666666664</v>
      </c>
      <c r="L87" s="38">
        <v>1780.1833333333334</v>
      </c>
      <c r="M87" s="28">
        <v>1738.85</v>
      </c>
      <c r="N87" s="28">
        <v>1698.5</v>
      </c>
      <c r="O87" s="39">
        <v>10310350</v>
      </c>
      <c r="P87" s="40">
        <v>-1.5734820659320727E-2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287.3</v>
      </c>
      <c r="F88" s="37">
        <v>288.4666666666667</v>
      </c>
      <c r="G88" s="38">
        <v>284.53333333333342</v>
      </c>
      <c r="H88" s="38">
        <v>281.76666666666671</v>
      </c>
      <c r="I88" s="38">
        <v>277.83333333333343</v>
      </c>
      <c r="J88" s="38">
        <v>291.23333333333341</v>
      </c>
      <c r="K88" s="38">
        <v>295.16666666666669</v>
      </c>
      <c r="L88" s="38">
        <v>297.93333333333339</v>
      </c>
      <c r="M88" s="28">
        <v>292.39999999999998</v>
      </c>
      <c r="N88" s="28">
        <v>285.7</v>
      </c>
      <c r="O88" s="39">
        <v>1460300</v>
      </c>
      <c r="P88" s="40">
        <v>2.2619047619047618E-2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660.35</v>
      </c>
      <c r="F89" s="37">
        <v>660.71666666666658</v>
      </c>
      <c r="G89" s="38">
        <v>653.93333333333317</v>
      </c>
      <c r="H89" s="38">
        <v>647.51666666666654</v>
      </c>
      <c r="I89" s="38">
        <v>640.73333333333312</v>
      </c>
      <c r="J89" s="38">
        <v>667.13333333333321</v>
      </c>
      <c r="K89" s="38">
        <v>673.91666666666674</v>
      </c>
      <c r="L89" s="38">
        <v>680.33333333333326</v>
      </c>
      <c r="M89" s="28">
        <v>667.5</v>
      </c>
      <c r="N89" s="28">
        <v>654.29999999999995</v>
      </c>
      <c r="O89" s="39">
        <v>2832500</v>
      </c>
      <c r="P89" s="40">
        <v>-5.7042562527424307E-3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1345.25</v>
      </c>
      <c r="F90" s="37">
        <v>1353.25</v>
      </c>
      <c r="G90" s="38">
        <v>1332.75</v>
      </c>
      <c r="H90" s="38">
        <v>1320.25</v>
      </c>
      <c r="I90" s="38">
        <v>1299.75</v>
      </c>
      <c r="J90" s="38">
        <v>1365.75</v>
      </c>
      <c r="K90" s="38">
        <v>1386.25</v>
      </c>
      <c r="L90" s="38">
        <v>1398.75</v>
      </c>
      <c r="M90" s="28">
        <v>1373.75</v>
      </c>
      <c r="N90" s="28">
        <v>1340.75</v>
      </c>
      <c r="O90" s="39">
        <v>2237250</v>
      </c>
      <c r="P90" s="40">
        <v>-1.2785579543072731E-2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1201.1500000000001</v>
      </c>
      <c r="F91" s="37">
        <v>1197.7666666666667</v>
      </c>
      <c r="G91" s="38">
        <v>1183.5333333333333</v>
      </c>
      <c r="H91" s="38">
        <v>1165.9166666666667</v>
      </c>
      <c r="I91" s="38">
        <v>1151.6833333333334</v>
      </c>
      <c r="J91" s="38">
        <v>1215.3833333333332</v>
      </c>
      <c r="K91" s="38">
        <v>1229.6166666666663</v>
      </c>
      <c r="L91" s="38">
        <v>1247.2333333333331</v>
      </c>
      <c r="M91" s="28">
        <v>1212</v>
      </c>
      <c r="N91" s="28">
        <v>1180.1500000000001</v>
      </c>
      <c r="O91" s="39">
        <v>3971500</v>
      </c>
      <c r="P91" s="40">
        <v>-1.4882797966017611E-2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1164.95</v>
      </c>
      <c r="F92" s="37">
        <v>1162.0333333333335</v>
      </c>
      <c r="G92" s="38">
        <v>1154.916666666667</v>
      </c>
      <c r="H92" s="38">
        <v>1144.8833333333334</v>
      </c>
      <c r="I92" s="38">
        <v>1137.7666666666669</v>
      </c>
      <c r="J92" s="38">
        <v>1172.0666666666671</v>
      </c>
      <c r="K92" s="38">
        <v>1179.1833333333334</v>
      </c>
      <c r="L92" s="38">
        <v>1189.2166666666672</v>
      </c>
      <c r="M92" s="28">
        <v>1169.1500000000001</v>
      </c>
      <c r="N92" s="28">
        <v>1152</v>
      </c>
      <c r="O92" s="39">
        <v>22752100</v>
      </c>
      <c r="P92" s="40">
        <v>2.0214068238174458E-2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2438.75</v>
      </c>
      <c r="F93" s="37">
        <v>2430.1333333333332</v>
      </c>
      <c r="G93" s="38">
        <v>2410.5666666666666</v>
      </c>
      <c r="H93" s="38">
        <v>2382.3833333333332</v>
      </c>
      <c r="I93" s="38">
        <v>2362.8166666666666</v>
      </c>
      <c r="J93" s="38">
        <v>2458.3166666666666</v>
      </c>
      <c r="K93" s="38">
        <v>2477.8833333333332</v>
      </c>
      <c r="L93" s="38">
        <v>2506.0666666666666</v>
      </c>
      <c r="M93" s="28">
        <v>2449.6999999999998</v>
      </c>
      <c r="N93" s="28">
        <v>2401.9499999999998</v>
      </c>
      <c r="O93" s="39">
        <v>24775800</v>
      </c>
      <c r="P93" s="40">
        <v>-4.4828942194258752E-2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2196.5</v>
      </c>
      <c r="F94" s="37">
        <v>2198.1833333333334</v>
      </c>
      <c r="G94" s="38">
        <v>2180.3666666666668</v>
      </c>
      <c r="H94" s="38">
        <v>2164.2333333333336</v>
      </c>
      <c r="I94" s="38">
        <v>2146.416666666667</v>
      </c>
      <c r="J94" s="38">
        <v>2214.3166666666666</v>
      </c>
      <c r="K94" s="38">
        <v>2232.1333333333332</v>
      </c>
      <c r="L94" s="38">
        <v>2248.2666666666664</v>
      </c>
      <c r="M94" s="28">
        <v>2216</v>
      </c>
      <c r="N94" s="28">
        <v>2182.0500000000002</v>
      </c>
      <c r="O94" s="39">
        <v>3030000</v>
      </c>
      <c r="P94" s="40">
        <v>-5.3181012408902899E-3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1512.05</v>
      </c>
      <c r="F95" s="37">
        <v>1506.6666666666667</v>
      </c>
      <c r="G95" s="38">
        <v>1497.1833333333334</v>
      </c>
      <c r="H95" s="38">
        <v>1482.3166666666666</v>
      </c>
      <c r="I95" s="38">
        <v>1472.8333333333333</v>
      </c>
      <c r="J95" s="38">
        <v>1521.5333333333335</v>
      </c>
      <c r="K95" s="38">
        <v>1531.0166666666667</v>
      </c>
      <c r="L95" s="38">
        <v>1545.8833333333337</v>
      </c>
      <c r="M95" s="28">
        <v>1516.15</v>
      </c>
      <c r="N95" s="28">
        <v>1491.8</v>
      </c>
      <c r="O95" s="39">
        <v>29365600</v>
      </c>
      <c r="P95" s="40">
        <v>-2.4475459148403491E-3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590.45000000000005</v>
      </c>
      <c r="F96" s="37">
        <v>591.65000000000009</v>
      </c>
      <c r="G96" s="38">
        <v>585.70000000000016</v>
      </c>
      <c r="H96" s="38">
        <v>580.95000000000005</v>
      </c>
      <c r="I96" s="38">
        <v>575.00000000000011</v>
      </c>
      <c r="J96" s="38">
        <v>596.4000000000002</v>
      </c>
      <c r="K96" s="38">
        <v>602.35</v>
      </c>
      <c r="L96" s="38">
        <v>607.10000000000025</v>
      </c>
      <c r="M96" s="28">
        <v>597.6</v>
      </c>
      <c r="N96" s="28">
        <v>586.9</v>
      </c>
      <c r="O96" s="39">
        <v>23100000</v>
      </c>
      <c r="P96" s="40">
        <v>-1.2840633471251249E-3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2713.9</v>
      </c>
      <c r="F97" s="37">
        <v>2723.6333333333332</v>
      </c>
      <c r="G97" s="38">
        <v>2687.2666666666664</v>
      </c>
      <c r="H97" s="38">
        <v>2660.6333333333332</v>
      </c>
      <c r="I97" s="38">
        <v>2624.2666666666664</v>
      </c>
      <c r="J97" s="38">
        <v>2750.2666666666664</v>
      </c>
      <c r="K97" s="38">
        <v>2786.6333333333332</v>
      </c>
      <c r="L97" s="38">
        <v>2813.2666666666664</v>
      </c>
      <c r="M97" s="28">
        <v>2760</v>
      </c>
      <c r="N97" s="28">
        <v>2697</v>
      </c>
      <c r="O97" s="39">
        <v>3559800</v>
      </c>
      <c r="P97" s="40">
        <v>8.4345479082321192E-4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528.85</v>
      </c>
      <c r="F98" s="37">
        <v>531.2833333333333</v>
      </c>
      <c r="G98" s="38">
        <v>525.21666666666658</v>
      </c>
      <c r="H98" s="38">
        <v>521.58333333333326</v>
      </c>
      <c r="I98" s="38">
        <v>515.51666666666654</v>
      </c>
      <c r="J98" s="38">
        <v>534.91666666666663</v>
      </c>
      <c r="K98" s="38">
        <v>540.98333333333323</v>
      </c>
      <c r="L98" s="38">
        <v>544.61666666666667</v>
      </c>
      <c r="M98" s="28">
        <v>537.35</v>
      </c>
      <c r="N98" s="28">
        <v>527.65</v>
      </c>
      <c r="O98" s="39">
        <v>34436550</v>
      </c>
      <c r="P98" s="40">
        <v>2.2526750516238033E-3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123.25</v>
      </c>
      <c r="F99" s="37">
        <v>124.68333333333334</v>
      </c>
      <c r="G99" s="38">
        <v>121.51666666666668</v>
      </c>
      <c r="H99" s="38">
        <v>119.78333333333335</v>
      </c>
      <c r="I99" s="38">
        <v>116.61666666666669</v>
      </c>
      <c r="J99" s="38">
        <v>126.41666666666667</v>
      </c>
      <c r="K99" s="38">
        <v>129.58333333333331</v>
      </c>
      <c r="L99" s="38">
        <v>131.31666666666666</v>
      </c>
      <c r="M99" s="28">
        <v>127.85</v>
      </c>
      <c r="N99" s="28">
        <v>122.95</v>
      </c>
      <c r="O99" s="39">
        <v>19040400</v>
      </c>
      <c r="P99" s="40">
        <v>1.2577178138577635E-2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298.45</v>
      </c>
      <c r="F100" s="37">
        <v>300.68333333333334</v>
      </c>
      <c r="G100" s="38">
        <v>295.31666666666666</v>
      </c>
      <c r="H100" s="38">
        <v>292.18333333333334</v>
      </c>
      <c r="I100" s="38">
        <v>286.81666666666666</v>
      </c>
      <c r="J100" s="38">
        <v>303.81666666666666</v>
      </c>
      <c r="K100" s="38">
        <v>309.18333333333334</v>
      </c>
      <c r="L100" s="38">
        <v>312.31666666666666</v>
      </c>
      <c r="M100" s="28">
        <v>306.05</v>
      </c>
      <c r="N100" s="28">
        <v>297.55</v>
      </c>
      <c r="O100" s="39">
        <v>14239800</v>
      </c>
      <c r="P100" s="40">
        <v>-3.9868924085199348E-2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2311.4</v>
      </c>
      <c r="F101" s="37">
        <v>2311.2666666666669</v>
      </c>
      <c r="G101" s="38">
        <v>2295.7333333333336</v>
      </c>
      <c r="H101" s="38">
        <v>2280.0666666666666</v>
      </c>
      <c r="I101" s="38">
        <v>2264.5333333333333</v>
      </c>
      <c r="J101" s="38">
        <v>2326.9333333333338</v>
      </c>
      <c r="K101" s="38">
        <v>2342.4666666666676</v>
      </c>
      <c r="L101" s="38">
        <v>2358.1333333333341</v>
      </c>
      <c r="M101" s="28">
        <v>2326.8000000000002</v>
      </c>
      <c r="N101" s="28">
        <v>2295.6</v>
      </c>
      <c r="O101" s="39">
        <v>9725400</v>
      </c>
      <c r="P101" s="40">
        <v>-3.0837547798199085E-4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40547.4</v>
      </c>
      <c r="F102" s="37">
        <v>40939.35</v>
      </c>
      <c r="G102" s="38">
        <v>39903.699999999997</v>
      </c>
      <c r="H102" s="38">
        <v>39260</v>
      </c>
      <c r="I102" s="38">
        <v>38224.35</v>
      </c>
      <c r="J102" s="38">
        <v>41583.049999999996</v>
      </c>
      <c r="K102" s="38">
        <v>42618.700000000004</v>
      </c>
      <c r="L102" s="38">
        <v>43262.399999999994</v>
      </c>
      <c r="M102" s="28">
        <v>41975</v>
      </c>
      <c r="N102" s="28">
        <v>40295.65</v>
      </c>
      <c r="O102" s="39">
        <v>11985</v>
      </c>
      <c r="P102" s="40">
        <v>4.8556430446194225E-2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185.15</v>
      </c>
      <c r="F103" s="37">
        <v>185.98333333333335</v>
      </c>
      <c r="G103" s="38">
        <v>183.76666666666671</v>
      </c>
      <c r="H103" s="38">
        <v>182.38333333333335</v>
      </c>
      <c r="I103" s="38">
        <v>180.16666666666671</v>
      </c>
      <c r="J103" s="38">
        <v>187.3666666666667</v>
      </c>
      <c r="K103" s="38">
        <v>189.58333333333334</v>
      </c>
      <c r="L103" s="38">
        <v>190.9666666666667</v>
      </c>
      <c r="M103" s="28">
        <v>188.2</v>
      </c>
      <c r="N103" s="28">
        <v>184.6</v>
      </c>
      <c r="O103" s="39">
        <v>38932900</v>
      </c>
      <c r="P103" s="40">
        <v>-1.0401071625561422E-2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748.35</v>
      </c>
      <c r="F104" s="37">
        <v>750.40000000000009</v>
      </c>
      <c r="G104" s="38">
        <v>744.10000000000014</v>
      </c>
      <c r="H104" s="38">
        <v>739.85</v>
      </c>
      <c r="I104" s="38">
        <v>733.55000000000007</v>
      </c>
      <c r="J104" s="38">
        <v>754.6500000000002</v>
      </c>
      <c r="K104" s="38">
        <v>760.95000000000016</v>
      </c>
      <c r="L104" s="38">
        <v>765.20000000000027</v>
      </c>
      <c r="M104" s="28">
        <v>756.7</v>
      </c>
      <c r="N104" s="28">
        <v>746.15</v>
      </c>
      <c r="O104" s="39">
        <v>95464875</v>
      </c>
      <c r="P104" s="40">
        <v>4.2743643272306744E-2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1282.0999999999999</v>
      </c>
      <c r="F105" s="37">
        <v>1286.5333333333333</v>
      </c>
      <c r="G105" s="38">
        <v>1270.5666666666666</v>
      </c>
      <c r="H105" s="38">
        <v>1259.0333333333333</v>
      </c>
      <c r="I105" s="38">
        <v>1243.0666666666666</v>
      </c>
      <c r="J105" s="38">
        <v>1298.0666666666666</v>
      </c>
      <c r="K105" s="38">
        <v>1314.0333333333333</v>
      </c>
      <c r="L105" s="38">
        <v>1325.5666666666666</v>
      </c>
      <c r="M105" s="28">
        <v>1302.5</v>
      </c>
      <c r="N105" s="28">
        <v>1275</v>
      </c>
      <c r="O105" s="39">
        <v>3019625</v>
      </c>
      <c r="P105" s="40">
        <v>6.3739376770538241E-3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524.70000000000005</v>
      </c>
      <c r="F106" s="37">
        <v>522.48333333333335</v>
      </c>
      <c r="G106" s="38">
        <v>515.26666666666665</v>
      </c>
      <c r="H106" s="38">
        <v>505.83333333333326</v>
      </c>
      <c r="I106" s="38">
        <v>498.61666666666656</v>
      </c>
      <c r="J106" s="38">
        <v>531.91666666666674</v>
      </c>
      <c r="K106" s="38">
        <v>539.13333333333344</v>
      </c>
      <c r="L106" s="38">
        <v>548.56666666666683</v>
      </c>
      <c r="M106" s="28">
        <v>529.70000000000005</v>
      </c>
      <c r="N106" s="28">
        <v>513.04999999999995</v>
      </c>
      <c r="O106" s="39">
        <v>7574250</v>
      </c>
      <c r="P106" s="40">
        <v>-5.024630541871921E-3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10.65</v>
      </c>
      <c r="F107" s="37">
        <v>10.733333333333334</v>
      </c>
      <c r="G107" s="38">
        <v>10.466666666666669</v>
      </c>
      <c r="H107" s="38">
        <v>10.283333333333335</v>
      </c>
      <c r="I107" s="38">
        <v>10.016666666666669</v>
      </c>
      <c r="J107" s="38">
        <v>10.916666666666668</v>
      </c>
      <c r="K107" s="38">
        <v>11.183333333333334</v>
      </c>
      <c r="L107" s="38">
        <v>11.366666666666667</v>
      </c>
      <c r="M107" s="28">
        <v>11</v>
      </c>
      <c r="N107" s="28">
        <v>10.55</v>
      </c>
      <c r="O107" s="39">
        <v>776510000</v>
      </c>
      <c r="P107" s="40">
        <v>-1.0805943268797839E-3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59.7</v>
      </c>
      <c r="F108" s="37">
        <v>59.933333333333337</v>
      </c>
      <c r="G108" s="38">
        <v>59.116666666666674</v>
      </c>
      <c r="H108" s="38">
        <v>58.533333333333339</v>
      </c>
      <c r="I108" s="38">
        <v>57.716666666666676</v>
      </c>
      <c r="J108" s="38">
        <v>60.516666666666673</v>
      </c>
      <c r="K108" s="38">
        <v>61.333333333333336</v>
      </c>
      <c r="L108" s="38">
        <v>61.916666666666671</v>
      </c>
      <c r="M108" s="28">
        <v>60.75</v>
      </c>
      <c r="N108" s="28">
        <v>59.35</v>
      </c>
      <c r="O108" s="39">
        <v>92790000</v>
      </c>
      <c r="P108" s="40">
        <v>5.1998700032499191E-3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44.35</v>
      </c>
      <c r="F109" s="37">
        <v>44.583333333333336</v>
      </c>
      <c r="G109" s="38">
        <v>43.966666666666669</v>
      </c>
      <c r="H109" s="38">
        <v>43.583333333333336</v>
      </c>
      <c r="I109" s="38">
        <v>42.966666666666669</v>
      </c>
      <c r="J109" s="38">
        <v>44.966666666666669</v>
      </c>
      <c r="K109" s="38">
        <v>45.583333333333329</v>
      </c>
      <c r="L109" s="38">
        <v>45.966666666666669</v>
      </c>
      <c r="M109" s="28">
        <v>45.2</v>
      </c>
      <c r="N109" s="28">
        <v>44.2</v>
      </c>
      <c r="O109" s="39">
        <v>176723100</v>
      </c>
      <c r="P109" s="40">
        <v>3.9433309394790103E-2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217.65</v>
      </c>
      <c r="F110" s="37">
        <v>218.80000000000004</v>
      </c>
      <c r="G110" s="38">
        <v>215.90000000000009</v>
      </c>
      <c r="H110" s="38">
        <v>214.15000000000006</v>
      </c>
      <c r="I110" s="38">
        <v>211.25000000000011</v>
      </c>
      <c r="J110" s="38">
        <v>220.55000000000007</v>
      </c>
      <c r="K110" s="38">
        <v>223.45</v>
      </c>
      <c r="L110" s="38">
        <v>225.20000000000005</v>
      </c>
      <c r="M110" s="28">
        <v>221.7</v>
      </c>
      <c r="N110" s="28">
        <v>217.05</v>
      </c>
      <c r="O110" s="39">
        <v>54138750</v>
      </c>
      <c r="P110" s="40">
        <v>6.0998015727199234E-2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377.6</v>
      </c>
      <c r="F111" s="37">
        <v>377.8</v>
      </c>
      <c r="G111" s="38">
        <v>374.65000000000003</v>
      </c>
      <c r="H111" s="38">
        <v>371.70000000000005</v>
      </c>
      <c r="I111" s="38">
        <v>368.55000000000007</v>
      </c>
      <c r="J111" s="38">
        <v>380.75</v>
      </c>
      <c r="K111" s="38">
        <v>383.9</v>
      </c>
      <c r="L111" s="38">
        <v>386.84999999999997</v>
      </c>
      <c r="M111" s="28">
        <v>380.95</v>
      </c>
      <c r="N111" s="28">
        <v>374.85</v>
      </c>
      <c r="O111" s="39">
        <v>21337250</v>
      </c>
      <c r="P111" s="40">
        <v>2.2333487054483167E-2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206.85</v>
      </c>
      <c r="F112" s="37">
        <v>207.95000000000002</v>
      </c>
      <c r="G112" s="38">
        <v>205.15000000000003</v>
      </c>
      <c r="H112" s="38">
        <v>203.45000000000002</v>
      </c>
      <c r="I112" s="38">
        <v>200.65000000000003</v>
      </c>
      <c r="J112" s="38">
        <v>209.65000000000003</v>
      </c>
      <c r="K112" s="38">
        <v>212.45000000000005</v>
      </c>
      <c r="L112" s="38">
        <v>214.15000000000003</v>
      </c>
      <c r="M112" s="28">
        <v>210.75</v>
      </c>
      <c r="N112" s="28">
        <v>206.25</v>
      </c>
      <c r="O112" s="39">
        <v>18577618</v>
      </c>
      <c r="P112" s="40">
        <v>9.6174863387978142E-3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212.55</v>
      </c>
      <c r="F113" s="37">
        <v>211.06666666666669</v>
      </c>
      <c r="G113" s="38">
        <v>204.48333333333338</v>
      </c>
      <c r="H113" s="38">
        <v>196.41666666666669</v>
      </c>
      <c r="I113" s="38">
        <v>189.83333333333337</v>
      </c>
      <c r="J113" s="38">
        <v>219.13333333333338</v>
      </c>
      <c r="K113" s="38">
        <v>225.7166666666667</v>
      </c>
      <c r="L113" s="38">
        <v>233.78333333333339</v>
      </c>
      <c r="M113" s="28">
        <v>217.65</v>
      </c>
      <c r="N113" s="28">
        <v>203</v>
      </c>
      <c r="O113" s="39">
        <v>13163100</v>
      </c>
      <c r="P113" s="40">
        <v>3.8435140700068635E-2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4748.55</v>
      </c>
      <c r="F114" s="37">
        <v>4779.2500000000009</v>
      </c>
      <c r="G114" s="38">
        <v>4690.4000000000015</v>
      </c>
      <c r="H114" s="38">
        <v>4632.2500000000009</v>
      </c>
      <c r="I114" s="38">
        <v>4543.4000000000015</v>
      </c>
      <c r="J114" s="38">
        <v>4837.4000000000015</v>
      </c>
      <c r="K114" s="38">
        <v>4926.2500000000018</v>
      </c>
      <c r="L114" s="38">
        <v>4984.4000000000015</v>
      </c>
      <c r="M114" s="28">
        <v>4868.1000000000004</v>
      </c>
      <c r="N114" s="28">
        <v>4721.1000000000004</v>
      </c>
      <c r="O114" s="39">
        <v>484800</v>
      </c>
      <c r="P114" s="40">
        <v>6.5963060686015831E-2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2114.35</v>
      </c>
      <c r="F115" s="37">
        <v>2125.4833333333331</v>
      </c>
      <c r="G115" s="38">
        <v>2078.0166666666664</v>
      </c>
      <c r="H115" s="38">
        <v>2041.6833333333334</v>
      </c>
      <c r="I115" s="38">
        <v>1994.2166666666667</v>
      </c>
      <c r="J115" s="38">
        <v>2161.8166666666662</v>
      </c>
      <c r="K115" s="38">
        <v>2209.2833333333324</v>
      </c>
      <c r="L115" s="38">
        <v>2245.6166666666659</v>
      </c>
      <c r="M115" s="28">
        <v>2172.9499999999998</v>
      </c>
      <c r="N115" s="28">
        <v>2089.15</v>
      </c>
      <c r="O115" s="39">
        <v>3228500</v>
      </c>
      <c r="P115" s="40">
        <v>1.4215031807115369E-2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956.3</v>
      </c>
      <c r="F116" s="37">
        <v>958.23333333333323</v>
      </c>
      <c r="G116" s="38">
        <v>948.46666666666647</v>
      </c>
      <c r="H116" s="38">
        <v>940.63333333333321</v>
      </c>
      <c r="I116" s="38">
        <v>930.86666666666645</v>
      </c>
      <c r="J116" s="38">
        <v>966.06666666666649</v>
      </c>
      <c r="K116" s="38">
        <v>975.83333333333314</v>
      </c>
      <c r="L116" s="38">
        <v>983.66666666666652</v>
      </c>
      <c r="M116" s="28">
        <v>968</v>
      </c>
      <c r="N116" s="28">
        <v>950.4</v>
      </c>
      <c r="O116" s="39">
        <v>25057800</v>
      </c>
      <c r="P116" s="40">
        <v>4.7273645844610442E-3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252.75</v>
      </c>
      <c r="F117" s="37">
        <v>253.38333333333333</v>
      </c>
      <c r="G117" s="38">
        <v>250.76666666666665</v>
      </c>
      <c r="H117" s="38">
        <v>248.78333333333333</v>
      </c>
      <c r="I117" s="38">
        <v>246.16666666666666</v>
      </c>
      <c r="J117" s="38">
        <v>255.36666666666665</v>
      </c>
      <c r="K117" s="38">
        <v>257.98333333333335</v>
      </c>
      <c r="L117" s="38">
        <v>259.96666666666664</v>
      </c>
      <c r="M117" s="28">
        <v>256</v>
      </c>
      <c r="N117" s="28">
        <v>251.4</v>
      </c>
      <c r="O117" s="39">
        <v>8548400</v>
      </c>
      <c r="P117" s="40">
        <v>4.0913740197749744E-2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1710.1</v>
      </c>
      <c r="F118" s="37">
        <v>1714.1500000000003</v>
      </c>
      <c r="G118" s="38">
        <v>1702.6000000000006</v>
      </c>
      <c r="H118" s="38">
        <v>1695.1000000000004</v>
      </c>
      <c r="I118" s="38">
        <v>1683.5500000000006</v>
      </c>
      <c r="J118" s="38">
        <v>1721.6500000000005</v>
      </c>
      <c r="K118" s="38">
        <v>1733.2000000000003</v>
      </c>
      <c r="L118" s="38">
        <v>1740.7000000000005</v>
      </c>
      <c r="M118" s="28">
        <v>1725.7</v>
      </c>
      <c r="N118" s="28">
        <v>1706.65</v>
      </c>
      <c r="O118" s="39">
        <v>42615600</v>
      </c>
      <c r="P118" s="40">
        <v>3.1065818889179225E-2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121.3</v>
      </c>
      <c r="F119" s="37">
        <v>121.45</v>
      </c>
      <c r="G119" s="38">
        <v>120.5</v>
      </c>
      <c r="H119" s="38">
        <v>119.7</v>
      </c>
      <c r="I119" s="38">
        <v>118.75</v>
      </c>
      <c r="J119" s="38">
        <v>122.25</v>
      </c>
      <c r="K119" s="38">
        <v>123.20000000000002</v>
      </c>
      <c r="L119" s="38">
        <v>124</v>
      </c>
      <c r="M119" s="28">
        <v>122.4</v>
      </c>
      <c r="N119" s="28">
        <v>120.65</v>
      </c>
      <c r="O119" s="39">
        <v>40300000</v>
      </c>
      <c r="P119" s="40">
        <v>1.4729950900163666E-2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977.65</v>
      </c>
      <c r="F120" s="37">
        <v>972.41666666666663</v>
      </c>
      <c r="G120" s="38">
        <v>959.38333333333321</v>
      </c>
      <c r="H120" s="38">
        <v>941.11666666666656</v>
      </c>
      <c r="I120" s="38">
        <v>928.08333333333314</v>
      </c>
      <c r="J120" s="38">
        <v>990.68333333333328</v>
      </c>
      <c r="K120" s="38">
        <v>1003.7166666666668</v>
      </c>
      <c r="L120" s="38">
        <v>1021.9833333333333</v>
      </c>
      <c r="M120" s="28">
        <v>985.45</v>
      </c>
      <c r="N120" s="28">
        <v>954.15</v>
      </c>
      <c r="O120" s="39">
        <v>1272600</v>
      </c>
      <c r="P120" s="40">
        <v>6.7639729441082239E-3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817.15</v>
      </c>
      <c r="F121" s="37">
        <v>820.35</v>
      </c>
      <c r="G121" s="38">
        <v>812.2</v>
      </c>
      <c r="H121" s="38">
        <v>807.25</v>
      </c>
      <c r="I121" s="38">
        <v>799.1</v>
      </c>
      <c r="J121" s="38">
        <v>825.30000000000007</v>
      </c>
      <c r="K121" s="38">
        <v>833.44999999999993</v>
      </c>
      <c r="L121" s="38">
        <v>838.40000000000009</v>
      </c>
      <c r="M121" s="28">
        <v>828.5</v>
      </c>
      <c r="N121" s="28">
        <v>815.4</v>
      </c>
      <c r="O121" s="39">
        <v>10982125</v>
      </c>
      <c r="P121" s="40">
        <v>-1.3751375137513752E-2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221.75</v>
      </c>
      <c r="F122" s="37">
        <v>222.28333333333333</v>
      </c>
      <c r="G122" s="38">
        <v>220.96666666666667</v>
      </c>
      <c r="H122" s="38">
        <v>220.18333333333334</v>
      </c>
      <c r="I122" s="38">
        <v>218.86666666666667</v>
      </c>
      <c r="J122" s="38">
        <v>223.06666666666666</v>
      </c>
      <c r="K122" s="38">
        <v>224.38333333333333</v>
      </c>
      <c r="L122" s="38">
        <v>225.16666666666666</v>
      </c>
      <c r="M122" s="28">
        <v>223.6</v>
      </c>
      <c r="N122" s="28">
        <v>221.5</v>
      </c>
      <c r="O122" s="39">
        <v>183190400</v>
      </c>
      <c r="P122" s="40">
        <v>6.1337832612745613E-3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412.65</v>
      </c>
      <c r="F123" s="37">
        <v>414.88333333333338</v>
      </c>
      <c r="G123" s="38">
        <v>409.11666666666679</v>
      </c>
      <c r="H123" s="38">
        <v>405.58333333333343</v>
      </c>
      <c r="I123" s="38">
        <v>399.81666666666683</v>
      </c>
      <c r="J123" s="38">
        <v>418.41666666666674</v>
      </c>
      <c r="K123" s="38">
        <v>424.18333333333328</v>
      </c>
      <c r="L123" s="38">
        <v>427.7166666666667</v>
      </c>
      <c r="M123" s="28">
        <v>420.65</v>
      </c>
      <c r="N123" s="28">
        <v>411.35</v>
      </c>
      <c r="O123" s="39">
        <v>32472500</v>
      </c>
      <c r="P123" s="40">
        <v>-5.2079344412958566E-3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2966.45</v>
      </c>
      <c r="F124" s="37">
        <v>2988.2999999999997</v>
      </c>
      <c r="G124" s="38">
        <v>2916.5999999999995</v>
      </c>
      <c r="H124" s="38">
        <v>2866.7499999999995</v>
      </c>
      <c r="I124" s="38">
        <v>2795.0499999999993</v>
      </c>
      <c r="J124" s="38">
        <v>3038.1499999999996</v>
      </c>
      <c r="K124" s="38">
        <v>3109.8499999999995</v>
      </c>
      <c r="L124" s="38">
        <v>3159.7</v>
      </c>
      <c r="M124" s="28">
        <v>3060</v>
      </c>
      <c r="N124" s="28">
        <v>2938.45</v>
      </c>
      <c r="O124" s="39">
        <v>332325</v>
      </c>
      <c r="P124" s="40">
        <v>0.10922897196261683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632.70000000000005</v>
      </c>
      <c r="F125" s="37">
        <v>635.41666666666674</v>
      </c>
      <c r="G125" s="38">
        <v>627.98333333333346</v>
      </c>
      <c r="H125" s="38">
        <v>623.26666666666677</v>
      </c>
      <c r="I125" s="38">
        <v>615.83333333333348</v>
      </c>
      <c r="J125" s="38">
        <v>640.13333333333344</v>
      </c>
      <c r="K125" s="38">
        <v>647.56666666666683</v>
      </c>
      <c r="L125" s="38">
        <v>652.28333333333342</v>
      </c>
      <c r="M125" s="28">
        <v>642.85</v>
      </c>
      <c r="N125" s="28">
        <v>630.70000000000005</v>
      </c>
      <c r="O125" s="39">
        <v>39457800</v>
      </c>
      <c r="P125" s="40">
        <v>-3.6814835014998635E-3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2979.85</v>
      </c>
      <c r="F126" s="37">
        <v>3000</v>
      </c>
      <c r="G126" s="38">
        <v>2946</v>
      </c>
      <c r="H126" s="38">
        <v>2912.15</v>
      </c>
      <c r="I126" s="38">
        <v>2858.15</v>
      </c>
      <c r="J126" s="38">
        <v>3033.85</v>
      </c>
      <c r="K126" s="38">
        <v>3087.85</v>
      </c>
      <c r="L126" s="38">
        <v>3121.7</v>
      </c>
      <c r="M126" s="28">
        <v>3054</v>
      </c>
      <c r="N126" s="28">
        <v>2966.15</v>
      </c>
      <c r="O126" s="39">
        <v>2662125</v>
      </c>
      <c r="P126" s="40">
        <v>1.1685905657688471E-2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1827.3</v>
      </c>
      <c r="F127" s="37">
        <v>1823.4333333333332</v>
      </c>
      <c r="G127" s="38">
        <v>1812.5166666666664</v>
      </c>
      <c r="H127" s="38">
        <v>1797.7333333333333</v>
      </c>
      <c r="I127" s="38">
        <v>1786.8166666666666</v>
      </c>
      <c r="J127" s="38">
        <v>1838.2166666666662</v>
      </c>
      <c r="K127" s="38">
        <v>1849.1333333333328</v>
      </c>
      <c r="L127" s="38">
        <v>1863.9166666666661</v>
      </c>
      <c r="M127" s="28">
        <v>1834.35</v>
      </c>
      <c r="N127" s="28">
        <v>1808.65</v>
      </c>
      <c r="O127" s="39">
        <v>15480400</v>
      </c>
      <c r="P127" s="40">
        <v>-1.0685344717400751E-2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71.3</v>
      </c>
      <c r="F128" s="37">
        <v>71.600000000000009</v>
      </c>
      <c r="G128" s="38">
        <v>70.90000000000002</v>
      </c>
      <c r="H128" s="38">
        <v>70.500000000000014</v>
      </c>
      <c r="I128" s="38">
        <v>69.800000000000026</v>
      </c>
      <c r="J128" s="38">
        <v>72.000000000000014</v>
      </c>
      <c r="K128" s="38">
        <v>72.7</v>
      </c>
      <c r="L128" s="38">
        <v>73.100000000000009</v>
      </c>
      <c r="M128" s="28">
        <v>72.3</v>
      </c>
      <c r="N128" s="28">
        <v>71.2</v>
      </c>
      <c r="O128" s="39">
        <v>81369032</v>
      </c>
      <c r="P128" s="40">
        <v>3.50777613804064E-2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2731.6</v>
      </c>
      <c r="F129" s="37">
        <v>2713.6666666666665</v>
      </c>
      <c r="G129" s="38">
        <v>2680.3833333333332</v>
      </c>
      <c r="H129" s="38">
        <v>2629.1666666666665</v>
      </c>
      <c r="I129" s="38">
        <v>2595.8833333333332</v>
      </c>
      <c r="J129" s="38">
        <v>2764.8833333333332</v>
      </c>
      <c r="K129" s="38">
        <v>2798.166666666667</v>
      </c>
      <c r="L129" s="38">
        <v>2849.3833333333332</v>
      </c>
      <c r="M129" s="28">
        <v>2746.95</v>
      </c>
      <c r="N129" s="28">
        <v>2662.45</v>
      </c>
      <c r="O129" s="39">
        <v>995125</v>
      </c>
      <c r="P129" s="40">
        <v>-2.3070315376119768E-2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553.9</v>
      </c>
      <c r="F130" s="37">
        <v>553.68333333333328</v>
      </c>
      <c r="G130" s="38">
        <v>548.66666666666652</v>
      </c>
      <c r="H130" s="38">
        <v>543.43333333333328</v>
      </c>
      <c r="I130" s="38">
        <v>538.41666666666652</v>
      </c>
      <c r="J130" s="38">
        <v>558.91666666666652</v>
      </c>
      <c r="K130" s="38">
        <v>563.93333333333317</v>
      </c>
      <c r="L130" s="38">
        <v>569.16666666666652</v>
      </c>
      <c r="M130" s="28">
        <v>558.70000000000005</v>
      </c>
      <c r="N130" s="28">
        <v>548.45000000000005</v>
      </c>
      <c r="O130" s="39">
        <v>6597000</v>
      </c>
      <c r="P130" s="40">
        <v>3.9274067772579045E-2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374.4</v>
      </c>
      <c r="F131" s="37">
        <v>376.89999999999992</v>
      </c>
      <c r="G131" s="38">
        <v>370.84999999999985</v>
      </c>
      <c r="H131" s="38">
        <v>367.29999999999995</v>
      </c>
      <c r="I131" s="38">
        <v>361.24999999999989</v>
      </c>
      <c r="J131" s="38">
        <v>380.44999999999982</v>
      </c>
      <c r="K131" s="38">
        <v>386.49999999999989</v>
      </c>
      <c r="L131" s="38">
        <v>390.04999999999978</v>
      </c>
      <c r="M131" s="28">
        <v>382.95</v>
      </c>
      <c r="N131" s="28">
        <v>373.35</v>
      </c>
      <c r="O131" s="39">
        <v>22874000</v>
      </c>
      <c r="P131" s="40">
        <v>1.8523466025469768E-2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1881.35</v>
      </c>
      <c r="F132" s="37">
        <v>1881.6333333333332</v>
      </c>
      <c r="G132" s="38">
        <v>1865.8666666666663</v>
      </c>
      <c r="H132" s="38">
        <v>1850.3833333333332</v>
      </c>
      <c r="I132" s="38">
        <v>1834.6166666666663</v>
      </c>
      <c r="J132" s="38">
        <v>1897.1166666666663</v>
      </c>
      <c r="K132" s="38">
        <v>1912.8833333333332</v>
      </c>
      <c r="L132" s="38">
        <v>1928.3666666666663</v>
      </c>
      <c r="M132" s="28">
        <v>1897.4</v>
      </c>
      <c r="N132" s="28">
        <v>1866.15</v>
      </c>
      <c r="O132" s="39">
        <v>14382475</v>
      </c>
      <c r="P132" s="40">
        <v>1.6292865268974485E-2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5863.2</v>
      </c>
      <c r="F133" s="37">
        <v>5890.7</v>
      </c>
      <c r="G133" s="38">
        <v>5822.8499999999995</v>
      </c>
      <c r="H133" s="38">
        <v>5782.5</v>
      </c>
      <c r="I133" s="38">
        <v>5714.65</v>
      </c>
      <c r="J133" s="38">
        <v>5931.0499999999993</v>
      </c>
      <c r="K133" s="38">
        <v>5998.9</v>
      </c>
      <c r="L133" s="38">
        <v>6039.2499999999991</v>
      </c>
      <c r="M133" s="28">
        <v>5958.55</v>
      </c>
      <c r="N133" s="28">
        <v>5850.35</v>
      </c>
      <c r="O133" s="39">
        <v>1072350</v>
      </c>
      <c r="P133" s="40">
        <v>3.9320320179750037E-3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4432.8500000000004</v>
      </c>
      <c r="F134" s="37">
        <v>4423.9833333333336</v>
      </c>
      <c r="G134" s="38">
        <v>4349.9666666666672</v>
      </c>
      <c r="H134" s="38">
        <v>4267.0833333333339</v>
      </c>
      <c r="I134" s="38">
        <v>4193.0666666666675</v>
      </c>
      <c r="J134" s="38">
        <v>4506.8666666666668</v>
      </c>
      <c r="K134" s="38">
        <v>4580.8833333333332</v>
      </c>
      <c r="L134" s="38">
        <v>4663.7666666666664</v>
      </c>
      <c r="M134" s="28">
        <v>4498</v>
      </c>
      <c r="N134" s="28">
        <v>4341.1000000000004</v>
      </c>
      <c r="O134" s="39">
        <v>791600</v>
      </c>
      <c r="P134" s="40">
        <v>-2.6561731431382195E-2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767.95</v>
      </c>
      <c r="F135" s="37">
        <v>770.69999999999993</v>
      </c>
      <c r="G135" s="38">
        <v>762.64999999999986</v>
      </c>
      <c r="H135" s="38">
        <v>757.34999999999991</v>
      </c>
      <c r="I135" s="38">
        <v>749.29999999999984</v>
      </c>
      <c r="J135" s="38">
        <v>775.99999999999989</v>
      </c>
      <c r="K135" s="38">
        <v>784.04999999999984</v>
      </c>
      <c r="L135" s="38">
        <v>789.34999999999991</v>
      </c>
      <c r="M135" s="28">
        <v>778.75</v>
      </c>
      <c r="N135" s="28">
        <v>765.4</v>
      </c>
      <c r="O135" s="39">
        <v>10736350</v>
      </c>
      <c r="P135" s="40">
        <v>6.7750677506775072E-3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852.05</v>
      </c>
      <c r="F136" s="37">
        <v>856.86666666666667</v>
      </c>
      <c r="G136" s="38">
        <v>844.2833333333333</v>
      </c>
      <c r="H136" s="38">
        <v>836.51666666666665</v>
      </c>
      <c r="I136" s="38">
        <v>823.93333333333328</v>
      </c>
      <c r="J136" s="38">
        <v>864.63333333333333</v>
      </c>
      <c r="K136" s="38">
        <v>877.21666666666658</v>
      </c>
      <c r="L136" s="38">
        <v>884.98333333333335</v>
      </c>
      <c r="M136" s="28">
        <v>869.45</v>
      </c>
      <c r="N136" s="28">
        <v>849.1</v>
      </c>
      <c r="O136" s="39">
        <v>13468700</v>
      </c>
      <c r="P136" s="40">
        <v>5.0143640637242103E-3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155.30000000000001</v>
      </c>
      <c r="F137" s="37">
        <v>156.58333333333334</v>
      </c>
      <c r="G137" s="38">
        <v>153.36666666666667</v>
      </c>
      <c r="H137" s="38">
        <v>151.43333333333334</v>
      </c>
      <c r="I137" s="38">
        <v>148.21666666666667</v>
      </c>
      <c r="J137" s="38">
        <v>158.51666666666668</v>
      </c>
      <c r="K137" s="38">
        <v>161.73333333333332</v>
      </c>
      <c r="L137" s="38">
        <v>163.66666666666669</v>
      </c>
      <c r="M137" s="28">
        <v>159.80000000000001</v>
      </c>
      <c r="N137" s="28">
        <v>154.65</v>
      </c>
      <c r="O137" s="39">
        <v>35956000</v>
      </c>
      <c r="P137" s="40">
        <v>-1.4364035087719298E-2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120.85</v>
      </c>
      <c r="F138" s="37">
        <v>121.78333333333335</v>
      </c>
      <c r="G138" s="38">
        <v>119.11666666666669</v>
      </c>
      <c r="H138" s="38">
        <v>117.38333333333334</v>
      </c>
      <c r="I138" s="38">
        <v>114.71666666666668</v>
      </c>
      <c r="J138" s="38">
        <v>123.51666666666669</v>
      </c>
      <c r="K138" s="38">
        <v>126.18333333333335</v>
      </c>
      <c r="L138" s="38">
        <v>127.9166666666667</v>
      </c>
      <c r="M138" s="28">
        <v>124.45</v>
      </c>
      <c r="N138" s="28">
        <v>120.05</v>
      </c>
      <c r="O138" s="39">
        <v>33894000</v>
      </c>
      <c r="P138" s="40">
        <v>8.2098875602355879E-3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504.6</v>
      </c>
      <c r="F139" s="37">
        <v>504.45</v>
      </c>
      <c r="G139" s="38">
        <v>501.65</v>
      </c>
      <c r="H139" s="38">
        <v>498.7</v>
      </c>
      <c r="I139" s="38">
        <v>495.9</v>
      </c>
      <c r="J139" s="38">
        <v>507.4</v>
      </c>
      <c r="K139" s="38">
        <v>510.20000000000005</v>
      </c>
      <c r="L139" s="38">
        <v>513.15</v>
      </c>
      <c r="M139" s="28">
        <v>507.25</v>
      </c>
      <c r="N139" s="28">
        <v>501.5</v>
      </c>
      <c r="O139" s="39">
        <v>8734000</v>
      </c>
      <c r="P139" s="40">
        <v>1.3695450324976788E-2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8556.4</v>
      </c>
      <c r="F140" s="37">
        <v>8572.1999999999989</v>
      </c>
      <c r="G140" s="38">
        <v>8510.1999999999971</v>
      </c>
      <c r="H140" s="38">
        <v>8463.9999999999982</v>
      </c>
      <c r="I140" s="38">
        <v>8401.9999999999964</v>
      </c>
      <c r="J140" s="38">
        <v>8618.3999999999978</v>
      </c>
      <c r="K140" s="38">
        <v>8680.4000000000015</v>
      </c>
      <c r="L140" s="38">
        <v>8726.5999999999985</v>
      </c>
      <c r="M140" s="28">
        <v>8634.2000000000007</v>
      </c>
      <c r="N140" s="28">
        <v>8526</v>
      </c>
      <c r="O140" s="39">
        <v>2828400</v>
      </c>
      <c r="P140" s="40">
        <v>-2.0976116303219106E-2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837.35</v>
      </c>
      <c r="F141" s="37">
        <v>840.93333333333339</v>
      </c>
      <c r="G141" s="38">
        <v>831.91666666666674</v>
      </c>
      <c r="H141" s="38">
        <v>826.48333333333335</v>
      </c>
      <c r="I141" s="38">
        <v>817.4666666666667</v>
      </c>
      <c r="J141" s="38">
        <v>846.36666666666679</v>
      </c>
      <c r="K141" s="38">
        <v>855.38333333333344</v>
      </c>
      <c r="L141" s="38">
        <v>860.81666666666683</v>
      </c>
      <c r="M141" s="28">
        <v>849.95</v>
      </c>
      <c r="N141" s="28">
        <v>835.5</v>
      </c>
      <c r="O141" s="39">
        <v>16056250</v>
      </c>
      <c r="P141" s="40">
        <v>1.4853440783756024E-2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1402.9</v>
      </c>
      <c r="F142" s="37">
        <v>1412.3833333333332</v>
      </c>
      <c r="G142" s="38">
        <v>1390.6166666666663</v>
      </c>
      <c r="H142" s="38">
        <v>1378.333333333333</v>
      </c>
      <c r="I142" s="38">
        <v>1356.5666666666662</v>
      </c>
      <c r="J142" s="38">
        <v>1424.6666666666665</v>
      </c>
      <c r="K142" s="38">
        <v>1446.4333333333334</v>
      </c>
      <c r="L142" s="38">
        <v>1458.7166666666667</v>
      </c>
      <c r="M142" s="28">
        <v>1434.15</v>
      </c>
      <c r="N142" s="28">
        <v>1400.1</v>
      </c>
      <c r="O142" s="39">
        <v>2043650</v>
      </c>
      <c r="P142" s="40">
        <v>-1.0338983050847458E-2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1997.4</v>
      </c>
      <c r="F143" s="37">
        <v>2000.05</v>
      </c>
      <c r="G143" s="38">
        <v>1977.1999999999998</v>
      </c>
      <c r="H143" s="38">
        <v>1956.9999999999998</v>
      </c>
      <c r="I143" s="38">
        <v>1934.1499999999996</v>
      </c>
      <c r="J143" s="38">
        <v>2020.25</v>
      </c>
      <c r="K143" s="38">
        <v>2043.1</v>
      </c>
      <c r="L143" s="38">
        <v>2063.3000000000002</v>
      </c>
      <c r="M143" s="28">
        <v>2022.9</v>
      </c>
      <c r="N143" s="28">
        <v>1979.85</v>
      </c>
      <c r="O143" s="39">
        <v>1267400</v>
      </c>
      <c r="P143" s="40">
        <v>1.7388555169143218E-3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847.75</v>
      </c>
      <c r="F144" s="37">
        <v>847.4666666666667</v>
      </c>
      <c r="G144" s="38">
        <v>839.03333333333342</v>
      </c>
      <c r="H144" s="38">
        <v>830.31666666666672</v>
      </c>
      <c r="I144" s="38">
        <v>821.88333333333344</v>
      </c>
      <c r="J144" s="38">
        <v>856.18333333333339</v>
      </c>
      <c r="K144" s="38">
        <v>864.61666666666679</v>
      </c>
      <c r="L144" s="38">
        <v>873.33333333333337</v>
      </c>
      <c r="M144" s="28">
        <v>855.9</v>
      </c>
      <c r="N144" s="28">
        <v>838.75</v>
      </c>
      <c r="O144" s="39">
        <v>1573000</v>
      </c>
      <c r="P144" s="40">
        <v>5.8154787931788368E-2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768.45</v>
      </c>
      <c r="F145" s="37">
        <v>770.6</v>
      </c>
      <c r="G145" s="38">
        <v>762.90000000000009</v>
      </c>
      <c r="H145" s="38">
        <v>757.35</v>
      </c>
      <c r="I145" s="38">
        <v>749.65000000000009</v>
      </c>
      <c r="J145" s="38">
        <v>776.15000000000009</v>
      </c>
      <c r="K145" s="38">
        <v>783.85000000000014</v>
      </c>
      <c r="L145" s="38">
        <v>789.40000000000009</v>
      </c>
      <c r="M145" s="28">
        <v>778.3</v>
      </c>
      <c r="N145" s="28">
        <v>765.05</v>
      </c>
      <c r="O145" s="39">
        <v>4562400</v>
      </c>
      <c r="P145" s="40">
        <v>-2.2306783886629051E-3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3797.95</v>
      </c>
      <c r="F146" s="37">
        <v>3823.0499999999997</v>
      </c>
      <c r="G146" s="38">
        <v>3761.6499999999996</v>
      </c>
      <c r="H146" s="38">
        <v>3725.35</v>
      </c>
      <c r="I146" s="38">
        <v>3663.95</v>
      </c>
      <c r="J146" s="38">
        <v>3859.3499999999995</v>
      </c>
      <c r="K146" s="38">
        <v>3920.75</v>
      </c>
      <c r="L146" s="38">
        <v>3957.0499999999993</v>
      </c>
      <c r="M146" s="28">
        <v>3884.45</v>
      </c>
      <c r="N146" s="28">
        <v>3786.75</v>
      </c>
      <c r="O146" s="39">
        <v>2902200</v>
      </c>
      <c r="P146" s="40">
        <v>3.0414045759314303E-3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158.5</v>
      </c>
      <c r="F147" s="37">
        <v>160.83333333333334</v>
      </c>
      <c r="G147" s="38">
        <v>155.36666666666667</v>
      </c>
      <c r="H147" s="38">
        <v>152.23333333333332</v>
      </c>
      <c r="I147" s="38">
        <v>146.76666666666665</v>
      </c>
      <c r="J147" s="38">
        <v>163.9666666666667</v>
      </c>
      <c r="K147" s="38">
        <v>169.43333333333334</v>
      </c>
      <c r="L147" s="38">
        <v>172.56666666666672</v>
      </c>
      <c r="M147" s="28">
        <v>166.3</v>
      </c>
      <c r="N147" s="28">
        <v>157.69999999999999</v>
      </c>
      <c r="O147" s="39">
        <v>25102000</v>
      </c>
      <c r="P147" s="40">
        <v>0.15658764715368489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3018.45</v>
      </c>
      <c r="F148" s="37">
        <v>3010.0666666666662</v>
      </c>
      <c r="G148" s="38">
        <v>2982.0333333333324</v>
      </c>
      <c r="H148" s="38">
        <v>2945.6166666666663</v>
      </c>
      <c r="I148" s="38">
        <v>2917.5833333333326</v>
      </c>
      <c r="J148" s="38">
        <v>3046.4833333333322</v>
      </c>
      <c r="K148" s="38">
        <v>3074.516666666666</v>
      </c>
      <c r="L148" s="38">
        <v>3110.933333333332</v>
      </c>
      <c r="M148" s="28">
        <v>3038.1</v>
      </c>
      <c r="N148" s="28">
        <v>2973.65</v>
      </c>
      <c r="O148" s="39">
        <v>1530375</v>
      </c>
      <c r="P148" s="40">
        <v>2.8669724770642203E-3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65739.100000000006</v>
      </c>
      <c r="F149" s="37">
        <v>65759.7</v>
      </c>
      <c r="G149" s="38">
        <v>65219.399999999994</v>
      </c>
      <c r="H149" s="38">
        <v>64699.7</v>
      </c>
      <c r="I149" s="38">
        <v>64159.399999999994</v>
      </c>
      <c r="J149" s="38">
        <v>66279.399999999994</v>
      </c>
      <c r="K149" s="38">
        <v>66819.700000000012</v>
      </c>
      <c r="L149" s="38">
        <v>67339.399999999994</v>
      </c>
      <c r="M149" s="28">
        <v>66300</v>
      </c>
      <c r="N149" s="28">
        <v>65240</v>
      </c>
      <c r="O149" s="39">
        <v>77350</v>
      </c>
      <c r="P149" s="40">
        <v>-2.606396373709393E-2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1323.75</v>
      </c>
      <c r="F150" s="37">
        <v>1319.8999999999999</v>
      </c>
      <c r="G150" s="38">
        <v>1299.8999999999996</v>
      </c>
      <c r="H150" s="38">
        <v>1276.0499999999997</v>
      </c>
      <c r="I150" s="38">
        <v>1256.0499999999995</v>
      </c>
      <c r="J150" s="38">
        <v>1343.7499999999998</v>
      </c>
      <c r="K150" s="38">
        <v>1363.7500000000002</v>
      </c>
      <c r="L150" s="38">
        <v>1387.6</v>
      </c>
      <c r="M150" s="28">
        <v>1339.9</v>
      </c>
      <c r="N150" s="28">
        <v>1296.05</v>
      </c>
      <c r="O150" s="39">
        <v>4107750</v>
      </c>
      <c r="P150" s="40">
        <v>-4.3819832402234637E-2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311.95</v>
      </c>
      <c r="F151" s="37">
        <v>314.21666666666664</v>
      </c>
      <c r="G151" s="38">
        <v>308.38333333333327</v>
      </c>
      <c r="H151" s="38">
        <v>304.81666666666661</v>
      </c>
      <c r="I151" s="38">
        <v>298.98333333333323</v>
      </c>
      <c r="J151" s="38">
        <v>317.7833333333333</v>
      </c>
      <c r="K151" s="38">
        <v>323.61666666666667</v>
      </c>
      <c r="L151" s="38">
        <v>327.18333333333334</v>
      </c>
      <c r="M151" s="28">
        <v>320.05</v>
      </c>
      <c r="N151" s="28">
        <v>310.64999999999998</v>
      </c>
      <c r="O151" s="39">
        <v>3262400</v>
      </c>
      <c r="P151" s="40">
        <v>5.3746770025839795E-2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115.25</v>
      </c>
      <c r="F152" s="37">
        <v>116.2</v>
      </c>
      <c r="G152" s="38">
        <v>114</v>
      </c>
      <c r="H152" s="38">
        <v>112.75</v>
      </c>
      <c r="I152" s="38">
        <v>110.55</v>
      </c>
      <c r="J152" s="38">
        <v>117.45</v>
      </c>
      <c r="K152" s="38">
        <v>119.65000000000002</v>
      </c>
      <c r="L152" s="38">
        <v>120.9</v>
      </c>
      <c r="M152" s="28">
        <v>118.4</v>
      </c>
      <c r="N152" s="28">
        <v>114.95</v>
      </c>
      <c r="O152" s="39">
        <v>102595000</v>
      </c>
      <c r="P152" s="40">
        <v>0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4423.05</v>
      </c>
      <c r="F153" s="37">
        <v>4448.8</v>
      </c>
      <c r="G153" s="38">
        <v>4357.55</v>
      </c>
      <c r="H153" s="38">
        <v>4292.05</v>
      </c>
      <c r="I153" s="38">
        <v>4200.8</v>
      </c>
      <c r="J153" s="38">
        <v>4514.3</v>
      </c>
      <c r="K153" s="38">
        <v>4605.55</v>
      </c>
      <c r="L153" s="38">
        <v>4671.05</v>
      </c>
      <c r="M153" s="28">
        <v>4540.05</v>
      </c>
      <c r="N153" s="28">
        <v>4383.3</v>
      </c>
      <c r="O153" s="39">
        <v>1883750</v>
      </c>
      <c r="P153" s="40">
        <v>2.6147351218847883E-2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3871</v>
      </c>
      <c r="F154" s="37">
        <v>3886.6666666666665</v>
      </c>
      <c r="G154" s="38">
        <v>3840.333333333333</v>
      </c>
      <c r="H154" s="38">
        <v>3809.6666666666665</v>
      </c>
      <c r="I154" s="38">
        <v>3763.333333333333</v>
      </c>
      <c r="J154" s="38">
        <v>3917.333333333333</v>
      </c>
      <c r="K154" s="38">
        <v>3963.6666666666661</v>
      </c>
      <c r="L154" s="38">
        <v>3994.333333333333</v>
      </c>
      <c r="M154" s="28">
        <v>3933</v>
      </c>
      <c r="N154" s="28">
        <v>3856</v>
      </c>
      <c r="O154" s="39">
        <v>513675</v>
      </c>
      <c r="P154" s="40">
        <v>8.7680841736080669E-4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41.25</v>
      </c>
      <c r="F155" s="37">
        <v>41.483333333333334</v>
      </c>
      <c r="G155" s="38">
        <v>40.716666666666669</v>
      </c>
      <c r="H155" s="38">
        <v>40.183333333333337</v>
      </c>
      <c r="I155" s="38">
        <v>39.416666666666671</v>
      </c>
      <c r="J155" s="38">
        <v>42.016666666666666</v>
      </c>
      <c r="K155" s="38">
        <v>42.783333333333331</v>
      </c>
      <c r="L155" s="38">
        <v>43.316666666666663</v>
      </c>
      <c r="M155" s="28">
        <v>42.25</v>
      </c>
      <c r="N155" s="28">
        <v>40.950000000000003</v>
      </c>
      <c r="O155" s="39">
        <v>30588000</v>
      </c>
      <c r="P155" s="40">
        <v>3.1483667847304209E-3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18040.55</v>
      </c>
      <c r="F156" s="37">
        <v>18061.850000000002</v>
      </c>
      <c r="G156" s="38">
        <v>17873.700000000004</v>
      </c>
      <c r="H156" s="38">
        <v>17706.850000000002</v>
      </c>
      <c r="I156" s="38">
        <v>17518.700000000004</v>
      </c>
      <c r="J156" s="38">
        <v>18228.700000000004</v>
      </c>
      <c r="K156" s="38">
        <v>18416.850000000006</v>
      </c>
      <c r="L156" s="38">
        <v>18583.700000000004</v>
      </c>
      <c r="M156" s="28">
        <v>18250</v>
      </c>
      <c r="N156" s="28">
        <v>17895</v>
      </c>
      <c r="O156" s="39">
        <v>330125</v>
      </c>
      <c r="P156" s="40">
        <v>3.8782252989301449E-2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142.19999999999999</v>
      </c>
      <c r="F157" s="37">
        <v>143.18333333333331</v>
      </c>
      <c r="G157" s="38">
        <v>140.61666666666662</v>
      </c>
      <c r="H157" s="38">
        <v>139.0333333333333</v>
      </c>
      <c r="I157" s="38">
        <v>136.46666666666661</v>
      </c>
      <c r="J157" s="38">
        <v>144.76666666666662</v>
      </c>
      <c r="K157" s="38">
        <v>147.33333333333329</v>
      </c>
      <c r="L157" s="38">
        <v>148.91666666666663</v>
      </c>
      <c r="M157" s="28">
        <v>145.75</v>
      </c>
      <c r="N157" s="28">
        <v>141.6</v>
      </c>
      <c r="O157" s="39">
        <v>97263900</v>
      </c>
      <c r="P157" s="40">
        <v>8.029468670933175E-2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132.75</v>
      </c>
      <c r="F158" s="37">
        <v>133.06666666666666</v>
      </c>
      <c r="G158" s="38">
        <v>131.98333333333332</v>
      </c>
      <c r="H158" s="38">
        <v>131.21666666666667</v>
      </c>
      <c r="I158" s="38">
        <v>130.13333333333333</v>
      </c>
      <c r="J158" s="38">
        <v>133.83333333333331</v>
      </c>
      <c r="K158" s="38">
        <v>134.91666666666669</v>
      </c>
      <c r="L158" s="38">
        <v>135.68333333333331</v>
      </c>
      <c r="M158" s="28">
        <v>134.15</v>
      </c>
      <c r="N158" s="28">
        <v>132.30000000000001</v>
      </c>
      <c r="O158" s="39">
        <v>45372000</v>
      </c>
      <c r="P158" s="40">
        <v>-1.1548491245498572E-2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891.45</v>
      </c>
      <c r="F159" s="37">
        <v>897.38333333333333</v>
      </c>
      <c r="G159" s="38">
        <v>882.76666666666665</v>
      </c>
      <c r="H159" s="38">
        <v>874.08333333333337</v>
      </c>
      <c r="I159" s="38">
        <v>859.4666666666667</v>
      </c>
      <c r="J159" s="38">
        <v>906.06666666666661</v>
      </c>
      <c r="K159" s="38">
        <v>920.68333333333317</v>
      </c>
      <c r="L159" s="38">
        <v>929.36666666666656</v>
      </c>
      <c r="M159" s="28">
        <v>912</v>
      </c>
      <c r="N159" s="28">
        <v>888.7</v>
      </c>
      <c r="O159" s="39">
        <v>2666300</v>
      </c>
      <c r="P159" s="40">
        <v>1.2493354598617756E-2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3601</v>
      </c>
      <c r="F160" s="37">
        <v>3611</v>
      </c>
      <c r="G160" s="38">
        <v>3568.95</v>
      </c>
      <c r="H160" s="38">
        <v>3536.8999999999996</v>
      </c>
      <c r="I160" s="38">
        <v>3494.8499999999995</v>
      </c>
      <c r="J160" s="38">
        <v>3643.05</v>
      </c>
      <c r="K160" s="38">
        <v>3685.1000000000004</v>
      </c>
      <c r="L160" s="38">
        <v>3717.1500000000005</v>
      </c>
      <c r="M160" s="28">
        <v>3653.05</v>
      </c>
      <c r="N160" s="28">
        <v>3578.95</v>
      </c>
      <c r="O160" s="39">
        <v>651000</v>
      </c>
      <c r="P160" s="40">
        <v>1.0281280310378274E-2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166.6</v>
      </c>
      <c r="F161" s="37">
        <v>167.46666666666667</v>
      </c>
      <c r="G161" s="38">
        <v>164.63333333333333</v>
      </c>
      <c r="H161" s="38">
        <v>162.66666666666666</v>
      </c>
      <c r="I161" s="38">
        <v>159.83333333333331</v>
      </c>
      <c r="J161" s="38">
        <v>169.43333333333334</v>
      </c>
      <c r="K161" s="38">
        <v>172.26666666666665</v>
      </c>
      <c r="L161" s="38">
        <v>174.23333333333335</v>
      </c>
      <c r="M161" s="28">
        <v>170.3</v>
      </c>
      <c r="N161" s="28">
        <v>165.5</v>
      </c>
      <c r="O161" s="39">
        <v>40186300</v>
      </c>
      <c r="P161" s="40">
        <v>-4.2209579739401724E-2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41614.949999999997</v>
      </c>
      <c r="F162" s="37">
        <v>41794.666666666664</v>
      </c>
      <c r="G162" s="38">
        <v>41320.283333333326</v>
      </c>
      <c r="H162" s="38">
        <v>41025.616666666661</v>
      </c>
      <c r="I162" s="38">
        <v>40551.233333333323</v>
      </c>
      <c r="J162" s="38">
        <v>42089.333333333328</v>
      </c>
      <c r="K162" s="38">
        <v>42563.716666666674</v>
      </c>
      <c r="L162" s="38">
        <v>42858.383333333331</v>
      </c>
      <c r="M162" s="28">
        <v>42269.05</v>
      </c>
      <c r="N162" s="28">
        <v>41500</v>
      </c>
      <c r="O162" s="39">
        <v>105090</v>
      </c>
      <c r="P162" s="40">
        <v>-5.676979846721544E-3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2164.0500000000002</v>
      </c>
      <c r="F163" s="37">
        <v>2190.9</v>
      </c>
      <c r="G163" s="38">
        <v>2125.3000000000002</v>
      </c>
      <c r="H163" s="38">
        <v>2086.5500000000002</v>
      </c>
      <c r="I163" s="38">
        <v>2020.9500000000003</v>
      </c>
      <c r="J163" s="38">
        <v>2229.65</v>
      </c>
      <c r="K163" s="38">
        <v>2295.2499999999995</v>
      </c>
      <c r="L163" s="38">
        <v>2334</v>
      </c>
      <c r="M163" s="28">
        <v>2256.5</v>
      </c>
      <c r="N163" s="28">
        <v>2152.15</v>
      </c>
      <c r="O163" s="39">
        <v>4058450</v>
      </c>
      <c r="P163" s="40">
        <v>8.8181010321963221E-3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3870</v>
      </c>
      <c r="F164" s="37">
        <v>3889.9333333333329</v>
      </c>
      <c r="G164" s="38">
        <v>3829.8666666666659</v>
      </c>
      <c r="H164" s="38">
        <v>3789.7333333333331</v>
      </c>
      <c r="I164" s="38">
        <v>3729.6666666666661</v>
      </c>
      <c r="J164" s="38">
        <v>3930.0666666666657</v>
      </c>
      <c r="K164" s="38">
        <v>3990.1333333333323</v>
      </c>
      <c r="L164" s="38">
        <v>4030.2666666666655</v>
      </c>
      <c r="M164" s="28">
        <v>3950</v>
      </c>
      <c r="N164" s="28">
        <v>3849.8</v>
      </c>
      <c r="O164" s="39">
        <v>418500</v>
      </c>
      <c r="P164" s="40">
        <v>-2.8551532033426183E-2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213.3</v>
      </c>
      <c r="F165" s="37">
        <v>214.51666666666665</v>
      </c>
      <c r="G165" s="38">
        <v>211.18333333333331</v>
      </c>
      <c r="H165" s="38">
        <v>209.06666666666666</v>
      </c>
      <c r="I165" s="38">
        <v>205.73333333333332</v>
      </c>
      <c r="J165" s="38">
        <v>216.6333333333333</v>
      </c>
      <c r="K165" s="38">
        <v>219.96666666666667</v>
      </c>
      <c r="L165" s="38">
        <v>222.08333333333329</v>
      </c>
      <c r="M165" s="28">
        <v>217.85</v>
      </c>
      <c r="N165" s="28">
        <v>212.4</v>
      </c>
      <c r="O165" s="39">
        <v>19284000</v>
      </c>
      <c r="P165" s="40">
        <v>1.4840543100726239E-2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118.25</v>
      </c>
      <c r="F166" s="37">
        <v>118.81666666666666</v>
      </c>
      <c r="G166" s="38">
        <v>117.43333333333332</v>
      </c>
      <c r="H166" s="38">
        <v>116.61666666666666</v>
      </c>
      <c r="I166" s="38">
        <v>115.23333333333332</v>
      </c>
      <c r="J166" s="38">
        <v>119.63333333333333</v>
      </c>
      <c r="K166" s="38">
        <v>121.01666666666665</v>
      </c>
      <c r="L166" s="38">
        <v>121.83333333333333</v>
      </c>
      <c r="M166" s="28">
        <v>120.2</v>
      </c>
      <c r="N166" s="28">
        <v>118</v>
      </c>
      <c r="O166" s="39">
        <v>45532800</v>
      </c>
      <c r="P166" s="40">
        <v>0.02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4338.2</v>
      </c>
      <c r="F167" s="37">
        <v>4341.9000000000005</v>
      </c>
      <c r="G167" s="38">
        <v>4303.3500000000013</v>
      </c>
      <c r="H167" s="38">
        <v>4268.5000000000009</v>
      </c>
      <c r="I167" s="38">
        <v>4229.9500000000016</v>
      </c>
      <c r="J167" s="38">
        <v>4376.7500000000009</v>
      </c>
      <c r="K167" s="38">
        <v>4415.3</v>
      </c>
      <c r="L167" s="38">
        <v>4450.1500000000005</v>
      </c>
      <c r="M167" s="28">
        <v>4380.45</v>
      </c>
      <c r="N167" s="28">
        <v>4307.05</v>
      </c>
      <c r="O167" s="39">
        <v>179750</v>
      </c>
      <c r="P167" s="40">
        <v>-4.5152722443559098E-2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2433.35</v>
      </c>
      <c r="F168" s="37">
        <v>2441.25</v>
      </c>
      <c r="G168" s="38">
        <v>2419.4499999999998</v>
      </c>
      <c r="H168" s="38">
        <v>2405.5499999999997</v>
      </c>
      <c r="I168" s="38">
        <v>2383.7499999999995</v>
      </c>
      <c r="J168" s="38">
        <v>2455.15</v>
      </c>
      <c r="K168" s="38">
        <v>2476.9500000000003</v>
      </c>
      <c r="L168" s="38">
        <v>2490.8500000000004</v>
      </c>
      <c r="M168" s="28">
        <v>2463.0500000000002</v>
      </c>
      <c r="N168" s="28">
        <v>2427.35</v>
      </c>
      <c r="O168" s="39">
        <v>2850000</v>
      </c>
      <c r="P168" s="40">
        <v>-1.6223679668622714E-2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2584.0500000000002</v>
      </c>
      <c r="F169" s="37">
        <v>2581.6833333333334</v>
      </c>
      <c r="G169" s="38">
        <v>2552.666666666667</v>
      </c>
      <c r="H169" s="38">
        <v>2521.2833333333338</v>
      </c>
      <c r="I169" s="38">
        <v>2492.2666666666673</v>
      </c>
      <c r="J169" s="38">
        <v>2613.0666666666666</v>
      </c>
      <c r="K169" s="38">
        <v>2642.083333333333</v>
      </c>
      <c r="L169" s="38">
        <v>2673.4666666666662</v>
      </c>
      <c r="M169" s="28">
        <v>2610.6999999999998</v>
      </c>
      <c r="N169" s="28">
        <v>2550.3000000000002</v>
      </c>
      <c r="O169" s="39">
        <v>1904500</v>
      </c>
      <c r="P169" s="40">
        <v>-1.2060692517183245E-2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37.700000000000003</v>
      </c>
      <c r="F170" s="37">
        <v>37.916666666666664</v>
      </c>
      <c r="G170" s="38">
        <v>37.383333333333326</v>
      </c>
      <c r="H170" s="38">
        <v>37.066666666666663</v>
      </c>
      <c r="I170" s="38">
        <v>36.533333333333324</v>
      </c>
      <c r="J170" s="38">
        <v>38.233333333333327</v>
      </c>
      <c r="K170" s="38">
        <v>38.766666666666673</v>
      </c>
      <c r="L170" s="38">
        <v>39.083333333333329</v>
      </c>
      <c r="M170" s="28">
        <v>38.450000000000003</v>
      </c>
      <c r="N170" s="28">
        <v>37.6</v>
      </c>
      <c r="O170" s="39">
        <v>289936000</v>
      </c>
      <c r="P170" s="40">
        <v>3.6255504088751646E-2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2381.5</v>
      </c>
      <c r="F171" s="37">
        <v>2390.35</v>
      </c>
      <c r="G171" s="38">
        <v>2352.35</v>
      </c>
      <c r="H171" s="38">
        <v>2323.1999999999998</v>
      </c>
      <c r="I171" s="38">
        <v>2285.1999999999998</v>
      </c>
      <c r="J171" s="38">
        <v>2419.5</v>
      </c>
      <c r="K171" s="38">
        <v>2457.5</v>
      </c>
      <c r="L171" s="38">
        <v>2486.65</v>
      </c>
      <c r="M171" s="28">
        <v>2428.35</v>
      </c>
      <c r="N171" s="28">
        <v>2361.1999999999998</v>
      </c>
      <c r="O171" s="39">
        <v>927000</v>
      </c>
      <c r="P171" s="40">
        <v>1.4112241549064654E-2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196.2</v>
      </c>
      <c r="F172" s="37">
        <v>197.41666666666666</v>
      </c>
      <c r="G172" s="38">
        <v>194.58333333333331</v>
      </c>
      <c r="H172" s="38">
        <v>192.96666666666667</v>
      </c>
      <c r="I172" s="38">
        <v>190.13333333333333</v>
      </c>
      <c r="J172" s="38">
        <v>199.0333333333333</v>
      </c>
      <c r="K172" s="38">
        <v>201.86666666666662</v>
      </c>
      <c r="L172" s="38">
        <v>203.48333333333329</v>
      </c>
      <c r="M172" s="28">
        <v>200.25</v>
      </c>
      <c r="N172" s="28">
        <v>195.8</v>
      </c>
      <c r="O172" s="39">
        <v>39954836</v>
      </c>
      <c r="P172" s="40">
        <v>3.4378020157393344E-2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1568.6</v>
      </c>
      <c r="F173" s="37">
        <v>1579.05</v>
      </c>
      <c r="G173" s="38">
        <v>1553.1</v>
      </c>
      <c r="H173" s="38">
        <v>1537.6</v>
      </c>
      <c r="I173" s="38">
        <v>1511.6499999999999</v>
      </c>
      <c r="J173" s="38">
        <v>1594.55</v>
      </c>
      <c r="K173" s="38">
        <v>1620.5000000000002</v>
      </c>
      <c r="L173" s="38">
        <v>1636</v>
      </c>
      <c r="M173" s="28">
        <v>1605</v>
      </c>
      <c r="N173" s="28">
        <v>1563.55</v>
      </c>
      <c r="O173" s="39">
        <v>2743994</v>
      </c>
      <c r="P173" s="40">
        <v>-1.8488863007715826E-2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228.05</v>
      </c>
      <c r="F174" s="37">
        <v>229.70000000000002</v>
      </c>
      <c r="G174" s="38">
        <v>225.35000000000002</v>
      </c>
      <c r="H174" s="38">
        <v>222.65</v>
      </c>
      <c r="I174" s="38">
        <v>218.3</v>
      </c>
      <c r="J174" s="38">
        <v>232.40000000000003</v>
      </c>
      <c r="K174" s="38">
        <v>236.75</v>
      </c>
      <c r="L174" s="38">
        <v>239.45000000000005</v>
      </c>
      <c r="M174" s="28">
        <v>234.05</v>
      </c>
      <c r="N174" s="28">
        <v>227</v>
      </c>
      <c r="O174" s="39">
        <v>7530000</v>
      </c>
      <c r="P174" s="40">
        <v>3.3630748112560054E-2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835.45</v>
      </c>
      <c r="F175" s="37">
        <v>841.45000000000016</v>
      </c>
      <c r="G175" s="38">
        <v>827.3000000000003</v>
      </c>
      <c r="H175" s="38">
        <v>819.15000000000009</v>
      </c>
      <c r="I175" s="38">
        <v>805.00000000000023</v>
      </c>
      <c r="J175" s="38">
        <v>849.60000000000036</v>
      </c>
      <c r="K175" s="38">
        <v>863.75000000000023</v>
      </c>
      <c r="L175" s="38">
        <v>871.90000000000043</v>
      </c>
      <c r="M175" s="28">
        <v>855.6</v>
      </c>
      <c r="N175" s="28">
        <v>833.3</v>
      </c>
      <c r="O175" s="39">
        <v>2293300</v>
      </c>
      <c r="P175" s="40">
        <v>3.1739961759082218E-2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140.5</v>
      </c>
      <c r="F176" s="37">
        <v>140.95000000000002</v>
      </c>
      <c r="G176" s="38">
        <v>139.10000000000002</v>
      </c>
      <c r="H176" s="38">
        <v>137.70000000000002</v>
      </c>
      <c r="I176" s="38">
        <v>135.85000000000002</v>
      </c>
      <c r="J176" s="38">
        <v>142.35000000000002</v>
      </c>
      <c r="K176" s="38">
        <v>144.19999999999999</v>
      </c>
      <c r="L176" s="38">
        <v>145.60000000000002</v>
      </c>
      <c r="M176" s="28">
        <v>142.80000000000001</v>
      </c>
      <c r="N176" s="28">
        <v>139.55000000000001</v>
      </c>
      <c r="O176" s="39">
        <v>40568100</v>
      </c>
      <c r="P176" s="40">
        <v>2.6263663707725038E-2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126.1</v>
      </c>
      <c r="F177" s="37">
        <v>126.55</v>
      </c>
      <c r="G177" s="38">
        <v>125.39999999999999</v>
      </c>
      <c r="H177" s="38">
        <v>124.69999999999999</v>
      </c>
      <c r="I177" s="38">
        <v>123.54999999999998</v>
      </c>
      <c r="J177" s="38">
        <v>127.25</v>
      </c>
      <c r="K177" s="38">
        <v>128.4</v>
      </c>
      <c r="L177" s="38">
        <v>129.10000000000002</v>
      </c>
      <c r="M177" s="28">
        <v>127.7</v>
      </c>
      <c r="N177" s="28">
        <v>125.85</v>
      </c>
      <c r="O177" s="39">
        <v>36210000</v>
      </c>
      <c r="P177" s="40">
        <v>3.9621016365202412E-2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2424.35</v>
      </c>
      <c r="F178" s="37">
        <v>2433.6</v>
      </c>
      <c r="G178" s="38">
        <v>2411.5499999999997</v>
      </c>
      <c r="H178" s="38">
        <v>2398.75</v>
      </c>
      <c r="I178" s="38">
        <v>2376.6999999999998</v>
      </c>
      <c r="J178" s="38">
        <v>2446.3999999999996</v>
      </c>
      <c r="K178" s="38">
        <v>2468.4499999999998</v>
      </c>
      <c r="L178" s="38">
        <v>2481.2499999999995</v>
      </c>
      <c r="M178" s="28">
        <v>2455.65</v>
      </c>
      <c r="N178" s="28">
        <v>2420.8000000000002</v>
      </c>
      <c r="O178" s="39">
        <v>29936250</v>
      </c>
      <c r="P178" s="40">
        <v>-1.417670850185548E-3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96.8</v>
      </c>
      <c r="F179" s="37">
        <v>97.216666666666654</v>
      </c>
      <c r="G179" s="38">
        <v>95.833333333333314</v>
      </c>
      <c r="H179" s="38">
        <v>94.86666666666666</v>
      </c>
      <c r="I179" s="38">
        <v>93.48333333333332</v>
      </c>
      <c r="J179" s="38">
        <v>98.183333333333309</v>
      </c>
      <c r="K179" s="38">
        <v>99.566666666666663</v>
      </c>
      <c r="L179" s="38">
        <v>100.5333333333333</v>
      </c>
      <c r="M179" s="28">
        <v>98.6</v>
      </c>
      <c r="N179" s="28">
        <v>96.25</v>
      </c>
      <c r="O179" s="39">
        <v>154360750</v>
      </c>
      <c r="P179" s="40">
        <v>1.363069245165315E-2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825.4</v>
      </c>
      <c r="F180" s="37">
        <v>827.23333333333323</v>
      </c>
      <c r="G180" s="38">
        <v>819.06666666666649</v>
      </c>
      <c r="H180" s="38">
        <v>812.73333333333323</v>
      </c>
      <c r="I180" s="38">
        <v>804.56666666666649</v>
      </c>
      <c r="J180" s="38">
        <v>833.56666666666649</v>
      </c>
      <c r="K180" s="38">
        <v>841.73333333333323</v>
      </c>
      <c r="L180" s="38">
        <v>848.06666666666649</v>
      </c>
      <c r="M180" s="28">
        <v>835.4</v>
      </c>
      <c r="N180" s="28">
        <v>820.9</v>
      </c>
      <c r="O180" s="39">
        <v>5247000</v>
      </c>
      <c r="P180" s="40">
        <v>1.718213058419244E-3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1149.55</v>
      </c>
      <c r="F181" s="37">
        <v>1133.0666666666666</v>
      </c>
      <c r="G181" s="38">
        <v>1106.5333333333333</v>
      </c>
      <c r="H181" s="38">
        <v>1063.5166666666667</v>
      </c>
      <c r="I181" s="38">
        <v>1036.9833333333333</v>
      </c>
      <c r="J181" s="38">
        <v>1176.0833333333333</v>
      </c>
      <c r="K181" s="38">
        <v>1202.6166666666666</v>
      </c>
      <c r="L181" s="38">
        <v>1245.6333333333332</v>
      </c>
      <c r="M181" s="28">
        <v>1159.5999999999999</v>
      </c>
      <c r="N181" s="28">
        <v>1090.05</v>
      </c>
      <c r="O181" s="39">
        <v>7212750</v>
      </c>
      <c r="P181" s="40">
        <v>5.4264415698311773E-2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514.85</v>
      </c>
      <c r="F182" s="37">
        <v>515.31666666666661</v>
      </c>
      <c r="G182" s="38">
        <v>509.63333333333321</v>
      </c>
      <c r="H182" s="38">
        <v>504.41666666666663</v>
      </c>
      <c r="I182" s="38">
        <v>498.73333333333323</v>
      </c>
      <c r="J182" s="38">
        <v>520.53333333333319</v>
      </c>
      <c r="K182" s="38">
        <v>526.21666666666658</v>
      </c>
      <c r="L182" s="38">
        <v>531.43333333333317</v>
      </c>
      <c r="M182" s="28">
        <v>521</v>
      </c>
      <c r="N182" s="28">
        <v>510.1</v>
      </c>
      <c r="O182" s="39">
        <v>80052000</v>
      </c>
      <c r="P182" s="40">
        <v>-7.5501171569903672E-3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24314.9</v>
      </c>
      <c r="F183" s="37">
        <v>24372.916666666668</v>
      </c>
      <c r="G183" s="38">
        <v>24055.983333333337</v>
      </c>
      <c r="H183" s="38">
        <v>23797.066666666669</v>
      </c>
      <c r="I183" s="38">
        <v>23480.133333333339</v>
      </c>
      <c r="J183" s="38">
        <v>24631.833333333336</v>
      </c>
      <c r="K183" s="38">
        <v>24948.766666666663</v>
      </c>
      <c r="L183" s="38">
        <v>25207.683333333334</v>
      </c>
      <c r="M183" s="28">
        <v>24689.85</v>
      </c>
      <c r="N183" s="28">
        <v>24114</v>
      </c>
      <c r="O183" s="39">
        <v>181850</v>
      </c>
      <c r="P183" s="40">
        <v>3.3532253481102586E-2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2455.5</v>
      </c>
      <c r="F184" s="37">
        <v>2466.4833333333331</v>
      </c>
      <c r="G184" s="38">
        <v>2424.0166666666664</v>
      </c>
      <c r="H184" s="38">
        <v>2392.5333333333333</v>
      </c>
      <c r="I184" s="38">
        <v>2350.0666666666666</v>
      </c>
      <c r="J184" s="38">
        <v>2497.9666666666662</v>
      </c>
      <c r="K184" s="38">
        <v>2540.4333333333325</v>
      </c>
      <c r="L184" s="38">
        <v>2571.9166666666661</v>
      </c>
      <c r="M184" s="28">
        <v>2508.9499999999998</v>
      </c>
      <c r="N184" s="28">
        <v>2435</v>
      </c>
      <c r="O184" s="39">
        <v>1516625</v>
      </c>
      <c r="P184" s="40">
        <v>2.3627771719374772E-3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2388.65</v>
      </c>
      <c r="F185" s="37">
        <v>2406.7000000000003</v>
      </c>
      <c r="G185" s="38">
        <v>2361.9500000000007</v>
      </c>
      <c r="H185" s="38">
        <v>2335.2500000000005</v>
      </c>
      <c r="I185" s="38">
        <v>2290.5000000000009</v>
      </c>
      <c r="J185" s="38">
        <v>2433.4000000000005</v>
      </c>
      <c r="K185" s="38">
        <v>2478.1499999999996</v>
      </c>
      <c r="L185" s="38">
        <v>2504.8500000000004</v>
      </c>
      <c r="M185" s="28">
        <v>2451.4499999999998</v>
      </c>
      <c r="N185" s="28">
        <v>2380</v>
      </c>
      <c r="O185" s="39">
        <v>2898750</v>
      </c>
      <c r="P185" s="40">
        <v>1.6837674296237833E-2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1257.55</v>
      </c>
      <c r="F186" s="37">
        <v>1267.3666666666666</v>
      </c>
      <c r="G186" s="38">
        <v>1242.2833333333331</v>
      </c>
      <c r="H186" s="38">
        <v>1227.0166666666664</v>
      </c>
      <c r="I186" s="38">
        <v>1201.9333333333329</v>
      </c>
      <c r="J186" s="38">
        <v>1282.6333333333332</v>
      </c>
      <c r="K186" s="38">
        <v>1307.7166666666667</v>
      </c>
      <c r="L186" s="38">
        <v>1322.9833333333333</v>
      </c>
      <c r="M186" s="28">
        <v>1292.45</v>
      </c>
      <c r="N186" s="28">
        <v>1252.0999999999999</v>
      </c>
      <c r="O186" s="39">
        <v>3420000</v>
      </c>
      <c r="P186" s="40">
        <v>1.2913161947636536E-2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363.9</v>
      </c>
      <c r="F187" s="37">
        <v>365.63333333333338</v>
      </c>
      <c r="G187" s="38">
        <v>360.26666666666677</v>
      </c>
      <c r="H187" s="38">
        <v>356.63333333333338</v>
      </c>
      <c r="I187" s="38">
        <v>351.26666666666677</v>
      </c>
      <c r="J187" s="38">
        <v>369.26666666666677</v>
      </c>
      <c r="K187" s="38">
        <v>374.63333333333344</v>
      </c>
      <c r="L187" s="38">
        <v>378.26666666666677</v>
      </c>
      <c r="M187" s="28">
        <v>371</v>
      </c>
      <c r="N187" s="28">
        <v>362</v>
      </c>
      <c r="O187" s="39">
        <v>4419900</v>
      </c>
      <c r="P187" s="40">
        <v>-8.8799192734611496E-3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862.2</v>
      </c>
      <c r="F188" s="37">
        <v>862.21666666666658</v>
      </c>
      <c r="G188" s="38">
        <v>856.78333333333319</v>
      </c>
      <c r="H188" s="38">
        <v>851.36666666666656</v>
      </c>
      <c r="I188" s="38">
        <v>845.93333333333317</v>
      </c>
      <c r="J188" s="38">
        <v>867.63333333333321</v>
      </c>
      <c r="K188" s="38">
        <v>873.06666666666661</v>
      </c>
      <c r="L188" s="38">
        <v>878.48333333333323</v>
      </c>
      <c r="M188" s="28">
        <v>867.65</v>
      </c>
      <c r="N188" s="28">
        <v>856.8</v>
      </c>
      <c r="O188" s="39">
        <v>23685200</v>
      </c>
      <c r="P188" s="40">
        <v>5.9112135721463615E-5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484.85</v>
      </c>
      <c r="F189" s="37">
        <v>488.55</v>
      </c>
      <c r="G189" s="38">
        <v>480.1</v>
      </c>
      <c r="H189" s="38">
        <v>475.35</v>
      </c>
      <c r="I189" s="38">
        <v>466.90000000000003</v>
      </c>
      <c r="J189" s="38">
        <v>493.3</v>
      </c>
      <c r="K189" s="38">
        <v>501.74999999999994</v>
      </c>
      <c r="L189" s="38">
        <v>506.5</v>
      </c>
      <c r="M189" s="28">
        <v>497</v>
      </c>
      <c r="N189" s="28">
        <v>483.8</v>
      </c>
      <c r="O189" s="39">
        <v>12895500</v>
      </c>
      <c r="P189" s="40">
        <v>5.4199877375843038E-2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561.70000000000005</v>
      </c>
      <c r="F190" s="37">
        <v>566.38333333333333</v>
      </c>
      <c r="G190" s="38">
        <v>554.81666666666661</v>
      </c>
      <c r="H190" s="38">
        <v>547.93333333333328</v>
      </c>
      <c r="I190" s="38">
        <v>536.36666666666656</v>
      </c>
      <c r="J190" s="38">
        <v>573.26666666666665</v>
      </c>
      <c r="K190" s="38">
        <v>584.83333333333348</v>
      </c>
      <c r="L190" s="38">
        <v>591.7166666666667</v>
      </c>
      <c r="M190" s="28">
        <v>577.95000000000005</v>
      </c>
      <c r="N190" s="28">
        <v>559.5</v>
      </c>
      <c r="O190" s="39">
        <v>1040400</v>
      </c>
      <c r="P190" s="40">
        <v>0.12190650779101742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885.65</v>
      </c>
      <c r="F191" s="37">
        <v>889.88333333333333</v>
      </c>
      <c r="G191" s="38">
        <v>876.36666666666667</v>
      </c>
      <c r="H191" s="38">
        <v>867.08333333333337</v>
      </c>
      <c r="I191" s="38">
        <v>853.56666666666672</v>
      </c>
      <c r="J191" s="38">
        <v>899.16666666666663</v>
      </c>
      <c r="K191" s="38">
        <v>912.68333333333328</v>
      </c>
      <c r="L191" s="38">
        <v>921.96666666666658</v>
      </c>
      <c r="M191" s="28">
        <v>903.4</v>
      </c>
      <c r="N191" s="28">
        <v>880.6</v>
      </c>
      <c r="O191" s="39">
        <v>7095000</v>
      </c>
      <c r="P191" s="40">
        <v>-1.3898540653231411E-2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1234.8499999999999</v>
      </c>
      <c r="F192" s="37">
        <v>1238.8999999999999</v>
      </c>
      <c r="G192" s="38">
        <v>1224.8999999999996</v>
      </c>
      <c r="H192" s="38">
        <v>1214.9499999999998</v>
      </c>
      <c r="I192" s="38">
        <v>1200.9499999999996</v>
      </c>
      <c r="J192" s="38">
        <v>1248.8499999999997</v>
      </c>
      <c r="K192" s="38">
        <v>1262.8500000000001</v>
      </c>
      <c r="L192" s="38">
        <v>1272.7999999999997</v>
      </c>
      <c r="M192" s="28">
        <v>1252.9000000000001</v>
      </c>
      <c r="N192" s="28">
        <v>1228.95</v>
      </c>
      <c r="O192" s="39">
        <v>2955200</v>
      </c>
      <c r="P192" s="40">
        <v>-2.5972313777191825E-2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716.65</v>
      </c>
      <c r="F193" s="37">
        <v>716.6</v>
      </c>
      <c r="G193" s="38">
        <v>712.7</v>
      </c>
      <c r="H193" s="38">
        <v>708.75</v>
      </c>
      <c r="I193" s="38">
        <v>704.85</v>
      </c>
      <c r="J193" s="38">
        <v>720.55000000000007</v>
      </c>
      <c r="K193" s="38">
        <v>724.44999999999993</v>
      </c>
      <c r="L193" s="38">
        <v>728.40000000000009</v>
      </c>
      <c r="M193" s="28">
        <v>720.5</v>
      </c>
      <c r="N193" s="28">
        <v>712.65</v>
      </c>
      <c r="O193" s="39">
        <v>11423700</v>
      </c>
      <c r="P193" s="40">
        <v>9.3636309417307814E-3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494.25</v>
      </c>
      <c r="F194" s="37">
        <v>496.8</v>
      </c>
      <c r="G194" s="38">
        <v>490.05</v>
      </c>
      <c r="H194" s="38">
        <v>485.85</v>
      </c>
      <c r="I194" s="38">
        <v>479.1</v>
      </c>
      <c r="J194" s="38">
        <v>501</v>
      </c>
      <c r="K194" s="38">
        <v>507.75</v>
      </c>
      <c r="L194" s="38">
        <v>511.95</v>
      </c>
      <c r="M194" s="28">
        <v>503.55</v>
      </c>
      <c r="N194" s="28">
        <v>492.6</v>
      </c>
      <c r="O194" s="39">
        <v>86423400</v>
      </c>
      <c r="P194" s="40">
        <v>-5.4444080026238113E-3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225.55</v>
      </c>
      <c r="F195" s="37">
        <v>226.71666666666667</v>
      </c>
      <c r="G195" s="38">
        <v>223.18333333333334</v>
      </c>
      <c r="H195" s="38">
        <v>220.81666666666666</v>
      </c>
      <c r="I195" s="38">
        <v>217.28333333333333</v>
      </c>
      <c r="J195" s="38">
        <v>229.08333333333334</v>
      </c>
      <c r="K195" s="38">
        <v>232.6166666666667</v>
      </c>
      <c r="L195" s="38">
        <v>234.98333333333335</v>
      </c>
      <c r="M195" s="28">
        <v>230.25</v>
      </c>
      <c r="N195" s="28">
        <v>224.35</v>
      </c>
      <c r="O195" s="39">
        <v>123896250</v>
      </c>
      <c r="P195" s="40">
        <v>-1.9969031982487052E-2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1189.45</v>
      </c>
      <c r="F196" s="37">
        <v>1193.5166666666667</v>
      </c>
      <c r="G196" s="38">
        <v>1179.9333333333334</v>
      </c>
      <c r="H196" s="38">
        <v>1170.4166666666667</v>
      </c>
      <c r="I196" s="38">
        <v>1156.8333333333335</v>
      </c>
      <c r="J196" s="38">
        <v>1203.0333333333333</v>
      </c>
      <c r="K196" s="38">
        <v>1216.6166666666668</v>
      </c>
      <c r="L196" s="38">
        <v>1226.1333333333332</v>
      </c>
      <c r="M196" s="28">
        <v>1207.0999999999999</v>
      </c>
      <c r="N196" s="28">
        <v>1184</v>
      </c>
      <c r="O196" s="39">
        <v>43600325</v>
      </c>
      <c r="P196" s="40">
        <v>-1.9651525911801616E-3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3789.15</v>
      </c>
      <c r="F197" s="37">
        <v>3784.1833333333329</v>
      </c>
      <c r="G197" s="38">
        <v>3757.4666666666658</v>
      </c>
      <c r="H197" s="38">
        <v>3725.7833333333328</v>
      </c>
      <c r="I197" s="38">
        <v>3699.0666666666657</v>
      </c>
      <c r="J197" s="38">
        <v>3815.8666666666659</v>
      </c>
      <c r="K197" s="38">
        <v>3842.583333333333</v>
      </c>
      <c r="L197" s="38">
        <v>3874.266666666666</v>
      </c>
      <c r="M197" s="28">
        <v>3810.9</v>
      </c>
      <c r="N197" s="28">
        <v>3752.5</v>
      </c>
      <c r="O197" s="39">
        <v>13774800</v>
      </c>
      <c r="P197" s="40">
        <v>7.7585733882030179E-3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1436.55</v>
      </c>
      <c r="F198" s="37">
        <v>1435.4666666666665</v>
      </c>
      <c r="G198" s="38">
        <v>1427.383333333333</v>
      </c>
      <c r="H198" s="38">
        <v>1418.2166666666665</v>
      </c>
      <c r="I198" s="38">
        <v>1410.133333333333</v>
      </c>
      <c r="J198" s="38">
        <v>1444.633333333333</v>
      </c>
      <c r="K198" s="38">
        <v>1452.7166666666665</v>
      </c>
      <c r="L198" s="38">
        <v>1461.883333333333</v>
      </c>
      <c r="M198" s="28">
        <v>1443.55</v>
      </c>
      <c r="N198" s="28">
        <v>1426.3</v>
      </c>
      <c r="O198" s="39">
        <v>16457400</v>
      </c>
      <c r="P198" s="40">
        <v>1.6981202031811946E-2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2486.0500000000002</v>
      </c>
      <c r="F199" s="37">
        <v>2483.65</v>
      </c>
      <c r="G199" s="38">
        <v>2469.4</v>
      </c>
      <c r="H199" s="38">
        <v>2452.75</v>
      </c>
      <c r="I199" s="38">
        <v>2438.5</v>
      </c>
      <c r="J199" s="38">
        <v>2500.3000000000002</v>
      </c>
      <c r="K199" s="38">
        <v>2514.5500000000002</v>
      </c>
      <c r="L199" s="38">
        <v>2531.2000000000003</v>
      </c>
      <c r="M199" s="28">
        <v>2497.9</v>
      </c>
      <c r="N199" s="28">
        <v>2467</v>
      </c>
      <c r="O199" s="39">
        <v>5464875</v>
      </c>
      <c r="P199" s="40">
        <v>1.1451971127151583E-2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2659.95</v>
      </c>
      <c r="F200" s="37">
        <v>2632.3833333333332</v>
      </c>
      <c r="G200" s="38">
        <v>2593.7666666666664</v>
      </c>
      <c r="H200" s="38">
        <v>2527.583333333333</v>
      </c>
      <c r="I200" s="38">
        <v>2488.9666666666662</v>
      </c>
      <c r="J200" s="38">
        <v>2698.5666666666666</v>
      </c>
      <c r="K200" s="38">
        <v>2737.1833333333334</v>
      </c>
      <c r="L200" s="38">
        <v>2803.3666666666668</v>
      </c>
      <c r="M200" s="28">
        <v>2671</v>
      </c>
      <c r="N200" s="28">
        <v>2566.1999999999998</v>
      </c>
      <c r="O200" s="39">
        <v>876500</v>
      </c>
      <c r="P200" s="40">
        <v>5.7372346528973038E-3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478.9</v>
      </c>
      <c r="F201" s="37">
        <v>483.0333333333333</v>
      </c>
      <c r="G201" s="38">
        <v>472.66666666666663</v>
      </c>
      <c r="H201" s="38">
        <v>466.43333333333334</v>
      </c>
      <c r="I201" s="38">
        <v>456.06666666666666</v>
      </c>
      <c r="J201" s="38">
        <v>489.26666666666659</v>
      </c>
      <c r="K201" s="38">
        <v>499.63333333333327</v>
      </c>
      <c r="L201" s="38">
        <v>505.86666666666656</v>
      </c>
      <c r="M201" s="28">
        <v>493.4</v>
      </c>
      <c r="N201" s="28">
        <v>476.8</v>
      </c>
      <c r="O201" s="39">
        <v>4426500</v>
      </c>
      <c r="P201" s="40">
        <v>-4.3435980551053487E-2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1045.3</v>
      </c>
      <c r="F202" s="37">
        <v>1050.6500000000001</v>
      </c>
      <c r="G202" s="38">
        <v>1036.3000000000002</v>
      </c>
      <c r="H202" s="38">
        <v>1027.3000000000002</v>
      </c>
      <c r="I202" s="38">
        <v>1012.9500000000003</v>
      </c>
      <c r="J202" s="38">
        <v>1059.6500000000001</v>
      </c>
      <c r="K202" s="38">
        <v>1074</v>
      </c>
      <c r="L202" s="38">
        <v>1083</v>
      </c>
      <c r="M202" s="28">
        <v>1065</v>
      </c>
      <c r="N202" s="28">
        <v>1041.6500000000001</v>
      </c>
      <c r="O202" s="39">
        <v>2350450</v>
      </c>
      <c r="P202" s="40">
        <v>-1.8472906403940886E-3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664</v>
      </c>
      <c r="F203" s="37">
        <v>669.44999999999993</v>
      </c>
      <c r="G203" s="38">
        <v>656.94999999999982</v>
      </c>
      <c r="H203" s="38">
        <v>649.89999999999986</v>
      </c>
      <c r="I203" s="38">
        <v>637.39999999999975</v>
      </c>
      <c r="J203" s="38">
        <v>676.49999999999989</v>
      </c>
      <c r="K203" s="38">
        <v>689.00000000000011</v>
      </c>
      <c r="L203" s="38">
        <v>696.05</v>
      </c>
      <c r="M203" s="28">
        <v>681.95</v>
      </c>
      <c r="N203" s="28">
        <v>662.4</v>
      </c>
      <c r="O203" s="39">
        <v>9196600</v>
      </c>
      <c r="P203" s="40">
        <v>3.8741302972802025E-2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1546.55</v>
      </c>
      <c r="F204" s="37">
        <v>1543.5166666666667</v>
      </c>
      <c r="G204" s="38">
        <v>1526.0333333333333</v>
      </c>
      <c r="H204" s="38">
        <v>1505.5166666666667</v>
      </c>
      <c r="I204" s="38">
        <v>1488.0333333333333</v>
      </c>
      <c r="J204" s="38">
        <v>1564.0333333333333</v>
      </c>
      <c r="K204" s="38">
        <v>1581.5166666666664</v>
      </c>
      <c r="L204" s="38">
        <v>1602.0333333333333</v>
      </c>
      <c r="M204" s="28">
        <v>1561</v>
      </c>
      <c r="N204" s="28">
        <v>1523</v>
      </c>
      <c r="O204" s="39">
        <v>1025850</v>
      </c>
      <c r="P204" s="40">
        <v>1.0245901639344263E-3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6911.3</v>
      </c>
      <c r="F205" s="37">
        <v>6954.75</v>
      </c>
      <c r="G205" s="38">
        <v>6844.55</v>
      </c>
      <c r="H205" s="38">
        <v>6777.8</v>
      </c>
      <c r="I205" s="38">
        <v>6667.6</v>
      </c>
      <c r="J205" s="38">
        <v>7021.5</v>
      </c>
      <c r="K205" s="38">
        <v>7131.7000000000007</v>
      </c>
      <c r="L205" s="38">
        <v>7198.45</v>
      </c>
      <c r="M205" s="28">
        <v>7064.95</v>
      </c>
      <c r="N205" s="28">
        <v>6888</v>
      </c>
      <c r="O205" s="39">
        <v>1945700</v>
      </c>
      <c r="P205" s="40">
        <v>1.1015848272278514E-2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725.95</v>
      </c>
      <c r="F206" s="37">
        <v>727.23333333333323</v>
      </c>
      <c r="G206" s="38">
        <v>717.46666666666647</v>
      </c>
      <c r="H206" s="38">
        <v>708.98333333333323</v>
      </c>
      <c r="I206" s="38">
        <v>699.21666666666647</v>
      </c>
      <c r="J206" s="38">
        <v>735.71666666666647</v>
      </c>
      <c r="K206" s="38">
        <v>745.48333333333312</v>
      </c>
      <c r="L206" s="38">
        <v>753.96666666666647</v>
      </c>
      <c r="M206" s="28">
        <v>737</v>
      </c>
      <c r="N206" s="28">
        <v>718.75</v>
      </c>
      <c r="O206" s="39">
        <v>28160600</v>
      </c>
      <c r="P206" s="40">
        <v>2.4990744168826361E-3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364.6</v>
      </c>
      <c r="F207" s="37">
        <v>366.60000000000008</v>
      </c>
      <c r="G207" s="38">
        <v>360.85000000000014</v>
      </c>
      <c r="H207" s="38">
        <v>357.10000000000008</v>
      </c>
      <c r="I207" s="38">
        <v>351.35000000000014</v>
      </c>
      <c r="J207" s="38">
        <v>370.35000000000014</v>
      </c>
      <c r="K207" s="38">
        <v>376.1</v>
      </c>
      <c r="L207" s="38">
        <v>379.85000000000014</v>
      </c>
      <c r="M207" s="28">
        <v>372.35</v>
      </c>
      <c r="N207" s="28">
        <v>362.85</v>
      </c>
      <c r="O207" s="39">
        <v>73947400</v>
      </c>
      <c r="P207" s="40">
        <v>-9.7965960979659612E-3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1249.2</v>
      </c>
      <c r="F208" s="37">
        <v>1240.2666666666667</v>
      </c>
      <c r="G208" s="38">
        <v>1225.6333333333332</v>
      </c>
      <c r="H208" s="38">
        <v>1202.0666666666666</v>
      </c>
      <c r="I208" s="38">
        <v>1187.4333333333332</v>
      </c>
      <c r="J208" s="38">
        <v>1263.8333333333333</v>
      </c>
      <c r="K208" s="38">
        <v>1278.4666666666669</v>
      </c>
      <c r="L208" s="38">
        <v>1302.0333333333333</v>
      </c>
      <c r="M208" s="28">
        <v>1254.9000000000001</v>
      </c>
      <c r="N208" s="28">
        <v>1216.7</v>
      </c>
      <c r="O208" s="39">
        <v>4318500</v>
      </c>
      <c r="P208" s="40">
        <v>2.7969531064032372E-2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1702.1</v>
      </c>
      <c r="F209" s="37">
        <v>1710.4166666666667</v>
      </c>
      <c r="G209" s="38">
        <v>1686.6833333333334</v>
      </c>
      <c r="H209" s="38">
        <v>1671.2666666666667</v>
      </c>
      <c r="I209" s="38">
        <v>1647.5333333333333</v>
      </c>
      <c r="J209" s="38">
        <v>1725.8333333333335</v>
      </c>
      <c r="K209" s="38">
        <v>1749.5666666666666</v>
      </c>
      <c r="L209" s="38">
        <v>1764.9833333333336</v>
      </c>
      <c r="M209" s="28">
        <v>1734.15</v>
      </c>
      <c r="N209" s="28">
        <v>1695</v>
      </c>
      <c r="O209" s="39">
        <v>585000</v>
      </c>
      <c r="P209" s="40">
        <v>2.766798418972332E-2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562.85</v>
      </c>
      <c r="F210" s="37">
        <v>561.66666666666674</v>
      </c>
      <c r="G210" s="38">
        <v>557.63333333333344</v>
      </c>
      <c r="H210" s="38">
        <v>552.41666666666674</v>
      </c>
      <c r="I210" s="38">
        <v>548.38333333333344</v>
      </c>
      <c r="J210" s="38">
        <v>566.88333333333344</v>
      </c>
      <c r="K210" s="38">
        <v>570.91666666666674</v>
      </c>
      <c r="L210" s="38">
        <v>576.13333333333344</v>
      </c>
      <c r="M210" s="28">
        <v>565.70000000000005</v>
      </c>
      <c r="N210" s="28">
        <v>556.45000000000005</v>
      </c>
      <c r="O210" s="39">
        <v>40664800</v>
      </c>
      <c r="P210" s="40">
        <v>-5.8984290517292233E-4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261.14999999999998</v>
      </c>
      <c r="F211" s="37">
        <v>263.16666666666669</v>
      </c>
      <c r="G211" s="38">
        <v>258.08333333333337</v>
      </c>
      <c r="H211" s="38">
        <v>255.01666666666671</v>
      </c>
      <c r="I211" s="38">
        <v>249.93333333333339</v>
      </c>
      <c r="J211" s="38">
        <v>266.23333333333335</v>
      </c>
      <c r="K211" s="38">
        <v>271.31666666666672</v>
      </c>
      <c r="L211" s="38">
        <v>274.38333333333333</v>
      </c>
      <c r="M211" s="28">
        <v>268.25</v>
      </c>
      <c r="N211" s="28">
        <v>260.10000000000002</v>
      </c>
      <c r="O211" s="39">
        <v>75525000</v>
      </c>
      <c r="P211" s="40">
        <v>-1.1915164032091509E-4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54"/>
      <c r="C213" s="303"/>
      <c r="D213" s="355"/>
      <c r="E213" s="304"/>
      <c r="F213" s="304"/>
      <c r="G213" s="356"/>
      <c r="H213" s="356"/>
      <c r="I213" s="356"/>
      <c r="J213" s="356"/>
      <c r="K213" s="356"/>
      <c r="L213" s="356"/>
      <c r="M213" s="303"/>
      <c r="N213" s="303"/>
      <c r="O213" s="357"/>
      <c r="P213" s="358"/>
    </row>
    <row r="214" spans="1:16" ht="12.75" customHeight="1">
      <c r="A214" s="303"/>
      <c r="B214" s="354"/>
      <c r="C214" s="303"/>
      <c r="D214" s="355"/>
      <c r="E214" s="304"/>
      <c r="F214" s="304"/>
      <c r="G214" s="356"/>
      <c r="H214" s="356"/>
      <c r="I214" s="356"/>
      <c r="J214" s="356"/>
      <c r="K214" s="356"/>
      <c r="L214" s="356"/>
      <c r="M214" s="303"/>
      <c r="N214" s="303"/>
      <c r="O214" s="357"/>
      <c r="P214" s="358"/>
    </row>
    <row r="215" spans="1:16" ht="12.75" customHeight="1">
      <c r="A215" s="303"/>
      <c r="B215" s="354"/>
      <c r="C215" s="303"/>
      <c r="D215" s="355"/>
      <c r="E215" s="304"/>
      <c r="F215" s="304"/>
      <c r="G215" s="356"/>
      <c r="H215" s="356"/>
      <c r="I215" s="356"/>
      <c r="J215" s="356"/>
      <c r="K215" s="356"/>
      <c r="L215" s="356"/>
      <c r="M215" s="303"/>
      <c r="N215" s="303"/>
      <c r="O215" s="357"/>
      <c r="P215" s="358"/>
    </row>
    <row r="216" spans="1:16" ht="12.75" customHeight="1">
      <c r="A216" s="303"/>
      <c r="B216" s="354"/>
      <c r="C216" s="303"/>
      <c r="D216" s="355"/>
      <c r="E216" s="304"/>
      <c r="F216" s="304"/>
      <c r="G216" s="356"/>
      <c r="H216" s="356"/>
      <c r="I216" s="356"/>
      <c r="J216" s="356"/>
      <c r="K216" s="356"/>
      <c r="L216" s="356"/>
      <c r="M216" s="303"/>
      <c r="N216" s="303"/>
      <c r="O216" s="357"/>
      <c r="P216" s="358"/>
    </row>
    <row r="217" spans="1:16" ht="12.75" customHeight="1">
      <c r="A217" s="303"/>
      <c r="B217" s="354"/>
      <c r="C217" s="303"/>
      <c r="D217" s="355"/>
      <c r="E217" s="304"/>
      <c r="F217" s="304"/>
      <c r="G217" s="356"/>
      <c r="H217" s="356"/>
      <c r="I217" s="356"/>
      <c r="J217" s="356"/>
      <c r="K217" s="356"/>
      <c r="L217" s="356"/>
      <c r="M217" s="303"/>
      <c r="N217" s="303"/>
      <c r="O217" s="357"/>
      <c r="P217" s="358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I21" sqref="I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2" t="s">
        <v>16</v>
      </c>
      <c r="B8" s="474"/>
      <c r="C8" s="478" t="s">
        <v>20</v>
      </c>
      <c r="D8" s="478" t="s">
        <v>21</v>
      </c>
      <c r="E8" s="469" t="s">
        <v>22</v>
      </c>
      <c r="F8" s="470"/>
      <c r="G8" s="471"/>
      <c r="H8" s="469" t="s">
        <v>23</v>
      </c>
      <c r="I8" s="470"/>
      <c r="J8" s="471"/>
      <c r="K8" s="23"/>
      <c r="L8" s="50"/>
      <c r="M8" s="50"/>
      <c r="N8" s="1"/>
      <c r="O8" s="1"/>
    </row>
    <row r="9" spans="1:15" ht="36" customHeight="1">
      <c r="A9" s="476"/>
      <c r="B9" s="477"/>
      <c r="C9" s="477"/>
      <c r="D9" s="4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17276.3</v>
      </c>
      <c r="D10" s="32">
        <v>17292.100000000002</v>
      </c>
      <c r="E10" s="32">
        <v>17203.400000000005</v>
      </c>
      <c r="F10" s="32">
        <v>17130.500000000004</v>
      </c>
      <c r="G10" s="32">
        <v>17041.800000000007</v>
      </c>
      <c r="H10" s="32">
        <v>17365.000000000004</v>
      </c>
      <c r="I10" s="32">
        <v>17453.7</v>
      </c>
      <c r="J10" s="32">
        <v>17526.600000000002</v>
      </c>
      <c r="K10" s="34">
        <v>17380.8</v>
      </c>
      <c r="L10" s="34">
        <v>17219.2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37599.15</v>
      </c>
      <c r="D11" s="37">
        <v>37573.716666666667</v>
      </c>
      <c r="E11" s="37">
        <v>37329.883333333331</v>
      </c>
      <c r="F11" s="37">
        <v>37060.616666666661</v>
      </c>
      <c r="G11" s="37">
        <v>36816.783333333326</v>
      </c>
      <c r="H11" s="37">
        <v>37842.983333333337</v>
      </c>
      <c r="I11" s="37">
        <v>38086.816666666666</v>
      </c>
      <c r="J11" s="37">
        <v>38356.083333333343</v>
      </c>
      <c r="K11" s="28">
        <v>37817.550000000003</v>
      </c>
      <c r="L11" s="28">
        <v>37304.449999999997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2400.5</v>
      </c>
      <c r="D12" s="37">
        <v>2407.75</v>
      </c>
      <c r="E12" s="37">
        <v>2387.15</v>
      </c>
      <c r="F12" s="37">
        <v>2373.8000000000002</v>
      </c>
      <c r="G12" s="37">
        <v>2353.2000000000003</v>
      </c>
      <c r="H12" s="37">
        <v>2421.1</v>
      </c>
      <c r="I12" s="37">
        <v>2441.7000000000003</v>
      </c>
      <c r="J12" s="37">
        <v>2455.0499999999997</v>
      </c>
      <c r="K12" s="28">
        <v>2428.35</v>
      </c>
      <c r="L12" s="28">
        <v>2394.4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4942.8500000000004</v>
      </c>
      <c r="D13" s="37">
        <v>4957.5166666666664</v>
      </c>
      <c r="E13" s="37">
        <v>4921.5333333333328</v>
      </c>
      <c r="F13" s="37">
        <v>4900.2166666666662</v>
      </c>
      <c r="G13" s="37">
        <v>4864.2333333333327</v>
      </c>
      <c r="H13" s="37">
        <v>4978.833333333333</v>
      </c>
      <c r="I13" s="37">
        <v>5014.8166666666666</v>
      </c>
      <c r="J13" s="37">
        <v>5036.1333333333332</v>
      </c>
      <c r="K13" s="28">
        <v>4993.5</v>
      </c>
      <c r="L13" s="28">
        <v>4936.2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34483.050000000003</v>
      </c>
      <c r="D14" s="37">
        <v>34501.949999999997</v>
      </c>
      <c r="E14" s="37">
        <v>34276.799999999996</v>
      </c>
      <c r="F14" s="37">
        <v>34070.549999999996</v>
      </c>
      <c r="G14" s="37">
        <v>33845.399999999994</v>
      </c>
      <c r="H14" s="37">
        <v>34708.199999999997</v>
      </c>
      <c r="I14" s="37">
        <v>34933.349999999991</v>
      </c>
      <c r="J14" s="37">
        <v>35139.599999999999</v>
      </c>
      <c r="K14" s="28">
        <v>34727.1</v>
      </c>
      <c r="L14" s="28">
        <v>34295.699999999997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3973.55</v>
      </c>
      <c r="D15" s="37">
        <v>3984.7000000000003</v>
      </c>
      <c r="E15" s="37">
        <v>3954.2000000000007</v>
      </c>
      <c r="F15" s="37">
        <v>3934.8500000000004</v>
      </c>
      <c r="G15" s="37">
        <v>3904.3500000000008</v>
      </c>
      <c r="H15" s="37">
        <v>4004.0500000000006</v>
      </c>
      <c r="I15" s="37">
        <v>4034.5499999999997</v>
      </c>
      <c r="J15" s="37">
        <v>4053.9000000000005</v>
      </c>
      <c r="K15" s="28">
        <v>4015.2</v>
      </c>
      <c r="L15" s="28">
        <v>3965.35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7996.95</v>
      </c>
      <c r="D16" s="37">
        <v>8025.2</v>
      </c>
      <c r="E16" s="37">
        <v>7958.0999999999995</v>
      </c>
      <c r="F16" s="37">
        <v>7919.25</v>
      </c>
      <c r="G16" s="37">
        <v>7852.15</v>
      </c>
      <c r="H16" s="37">
        <v>8064.0499999999993</v>
      </c>
      <c r="I16" s="37">
        <v>8131.15</v>
      </c>
      <c r="J16" s="37">
        <v>8169.9999999999991</v>
      </c>
      <c r="K16" s="28">
        <v>8092.3</v>
      </c>
      <c r="L16" s="28">
        <v>7986.35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2181.15</v>
      </c>
      <c r="D17" s="37">
        <v>2191.0499999999997</v>
      </c>
      <c r="E17" s="37">
        <v>2162.0999999999995</v>
      </c>
      <c r="F17" s="37">
        <v>2143.0499999999997</v>
      </c>
      <c r="G17" s="37">
        <v>2114.0999999999995</v>
      </c>
      <c r="H17" s="37">
        <v>2210.0999999999995</v>
      </c>
      <c r="I17" s="37">
        <v>2239.0499999999993</v>
      </c>
      <c r="J17" s="37">
        <v>2258.0999999999995</v>
      </c>
      <c r="K17" s="28">
        <v>2220</v>
      </c>
      <c r="L17" s="28">
        <v>2172</v>
      </c>
      <c r="M17" s="28">
        <v>2.9514900000000002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1261.0999999999999</v>
      </c>
      <c r="D18" s="37">
        <v>1264.7</v>
      </c>
      <c r="E18" s="37">
        <v>1249.4000000000001</v>
      </c>
      <c r="F18" s="37">
        <v>1237.7</v>
      </c>
      <c r="G18" s="37">
        <v>1222.4000000000001</v>
      </c>
      <c r="H18" s="37">
        <v>1276.4000000000001</v>
      </c>
      <c r="I18" s="37">
        <v>1291.6999999999998</v>
      </c>
      <c r="J18" s="37">
        <v>1303.4000000000001</v>
      </c>
      <c r="K18" s="28">
        <v>1280</v>
      </c>
      <c r="L18" s="28">
        <v>1253</v>
      </c>
      <c r="M18" s="28">
        <v>5.4175800000000001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957.95</v>
      </c>
      <c r="D19" s="37">
        <v>962.20000000000016</v>
      </c>
      <c r="E19" s="37">
        <v>949.95000000000027</v>
      </c>
      <c r="F19" s="37">
        <v>941.95000000000016</v>
      </c>
      <c r="G19" s="37">
        <v>929.70000000000027</v>
      </c>
      <c r="H19" s="37">
        <v>970.20000000000027</v>
      </c>
      <c r="I19" s="37">
        <v>982.45</v>
      </c>
      <c r="J19" s="37">
        <v>990.45000000000027</v>
      </c>
      <c r="K19" s="28">
        <v>974.45</v>
      </c>
      <c r="L19" s="28">
        <v>954.2</v>
      </c>
      <c r="M19" s="28">
        <v>4.3424699999999996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1736.3</v>
      </c>
      <c r="D20" s="37">
        <v>1738.6333333333332</v>
      </c>
      <c r="E20" s="37">
        <v>1722.6666666666665</v>
      </c>
      <c r="F20" s="37">
        <v>1709.0333333333333</v>
      </c>
      <c r="G20" s="37">
        <v>1693.0666666666666</v>
      </c>
      <c r="H20" s="37">
        <v>1752.2666666666664</v>
      </c>
      <c r="I20" s="37">
        <v>1768.2333333333331</v>
      </c>
      <c r="J20" s="37">
        <v>1781.8666666666663</v>
      </c>
      <c r="K20" s="28">
        <v>1754.6</v>
      </c>
      <c r="L20" s="28">
        <v>1725</v>
      </c>
      <c r="M20" s="28">
        <v>9.4510000000000005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2041.85</v>
      </c>
      <c r="D21" s="37">
        <v>2055.9500000000003</v>
      </c>
      <c r="E21" s="37">
        <v>1986.9000000000005</v>
      </c>
      <c r="F21" s="37">
        <v>1931.9500000000003</v>
      </c>
      <c r="G21" s="37">
        <v>1862.9000000000005</v>
      </c>
      <c r="H21" s="37">
        <v>2110.9000000000005</v>
      </c>
      <c r="I21" s="37">
        <v>2179.9500000000007</v>
      </c>
      <c r="J21" s="37">
        <v>2234.9000000000005</v>
      </c>
      <c r="K21" s="28">
        <v>2125</v>
      </c>
      <c r="L21" s="28">
        <v>2001</v>
      </c>
      <c r="M21" s="28">
        <v>11.3409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727.5</v>
      </c>
      <c r="D22" s="37">
        <v>730.73333333333323</v>
      </c>
      <c r="E22" s="37">
        <v>722.26666666666642</v>
      </c>
      <c r="F22" s="37">
        <v>717.03333333333319</v>
      </c>
      <c r="G22" s="37">
        <v>708.56666666666638</v>
      </c>
      <c r="H22" s="37">
        <v>735.96666666666647</v>
      </c>
      <c r="I22" s="37">
        <v>744.43333333333339</v>
      </c>
      <c r="J22" s="37">
        <v>749.66666666666652</v>
      </c>
      <c r="K22" s="28">
        <v>739.2</v>
      </c>
      <c r="L22" s="28">
        <v>725.5</v>
      </c>
      <c r="M22" s="28">
        <v>21.51557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1665.2</v>
      </c>
      <c r="D23" s="37">
        <v>1680.6833333333334</v>
      </c>
      <c r="E23" s="37">
        <v>1634.5166666666669</v>
      </c>
      <c r="F23" s="37">
        <v>1603.8333333333335</v>
      </c>
      <c r="G23" s="37">
        <v>1557.666666666667</v>
      </c>
      <c r="H23" s="37">
        <v>1711.3666666666668</v>
      </c>
      <c r="I23" s="37">
        <v>1757.5333333333333</v>
      </c>
      <c r="J23" s="37">
        <v>1788.2166666666667</v>
      </c>
      <c r="K23" s="28">
        <v>1726.85</v>
      </c>
      <c r="L23" s="28">
        <v>1650</v>
      </c>
      <c r="M23" s="28">
        <v>0.61173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1958.1</v>
      </c>
      <c r="D24" s="37">
        <v>1981.0333333333335</v>
      </c>
      <c r="E24" s="37">
        <v>1917.0666666666671</v>
      </c>
      <c r="F24" s="37">
        <v>1876.0333333333335</v>
      </c>
      <c r="G24" s="37">
        <v>1812.0666666666671</v>
      </c>
      <c r="H24" s="37">
        <v>2022.0666666666671</v>
      </c>
      <c r="I24" s="37">
        <v>2086.0333333333338</v>
      </c>
      <c r="J24" s="37">
        <v>2127.0666666666671</v>
      </c>
      <c r="K24" s="28">
        <v>2045</v>
      </c>
      <c r="L24" s="28">
        <v>1940</v>
      </c>
      <c r="M24" s="28">
        <v>0.82693000000000005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112.35</v>
      </c>
      <c r="D25" s="37">
        <v>112.76666666666665</v>
      </c>
      <c r="E25" s="37">
        <v>111.43333333333331</v>
      </c>
      <c r="F25" s="37">
        <v>110.51666666666665</v>
      </c>
      <c r="G25" s="37">
        <v>109.18333333333331</v>
      </c>
      <c r="H25" s="37">
        <v>113.68333333333331</v>
      </c>
      <c r="I25" s="37">
        <v>115.01666666666665</v>
      </c>
      <c r="J25" s="37">
        <v>115.93333333333331</v>
      </c>
      <c r="K25" s="28">
        <v>114.1</v>
      </c>
      <c r="L25" s="28">
        <v>111.85</v>
      </c>
      <c r="M25" s="28">
        <v>20.312609999999999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272.35000000000002</v>
      </c>
      <c r="D26" s="37">
        <v>273.2</v>
      </c>
      <c r="E26" s="37">
        <v>269.95</v>
      </c>
      <c r="F26" s="37">
        <v>267.55</v>
      </c>
      <c r="G26" s="37">
        <v>264.3</v>
      </c>
      <c r="H26" s="37">
        <v>275.59999999999997</v>
      </c>
      <c r="I26" s="37">
        <v>278.84999999999997</v>
      </c>
      <c r="J26" s="37">
        <v>281.24999999999994</v>
      </c>
      <c r="K26" s="28">
        <v>276.45</v>
      </c>
      <c r="L26" s="28">
        <v>270.8</v>
      </c>
      <c r="M26" s="28">
        <v>7.2780800000000001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1973.3</v>
      </c>
      <c r="D27" s="37">
        <v>1982.7666666666667</v>
      </c>
      <c r="E27" s="37">
        <v>1960.5333333333333</v>
      </c>
      <c r="F27" s="37">
        <v>1947.7666666666667</v>
      </c>
      <c r="G27" s="37">
        <v>1925.5333333333333</v>
      </c>
      <c r="H27" s="37">
        <v>1995.5333333333333</v>
      </c>
      <c r="I27" s="37">
        <v>2017.7666666666664</v>
      </c>
      <c r="J27" s="37">
        <v>2030.5333333333333</v>
      </c>
      <c r="K27" s="28">
        <v>2005</v>
      </c>
      <c r="L27" s="28">
        <v>1970</v>
      </c>
      <c r="M27" s="28">
        <v>0.29276000000000002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700.2</v>
      </c>
      <c r="D28" s="37">
        <v>705.35</v>
      </c>
      <c r="E28" s="37">
        <v>691.90000000000009</v>
      </c>
      <c r="F28" s="37">
        <v>683.6</v>
      </c>
      <c r="G28" s="37">
        <v>670.15000000000009</v>
      </c>
      <c r="H28" s="37">
        <v>713.65000000000009</v>
      </c>
      <c r="I28" s="37">
        <v>727.10000000000014</v>
      </c>
      <c r="J28" s="37">
        <v>735.40000000000009</v>
      </c>
      <c r="K28" s="28">
        <v>718.8</v>
      </c>
      <c r="L28" s="28">
        <v>697.05</v>
      </c>
      <c r="M28" s="28">
        <v>6.2259700000000002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3325.35</v>
      </c>
      <c r="D29" s="37">
        <v>3345.2000000000003</v>
      </c>
      <c r="E29" s="37">
        <v>3295.4000000000005</v>
      </c>
      <c r="F29" s="37">
        <v>3265.4500000000003</v>
      </c>
      <c r="G29" s="37">
        <v>3215.6500000000005</v>
      </c>
      <c r="H29" s="37">
        <v>3375.1500000000005</v>
      </c>
      <c r="I29" s="37">
        <v>3424.9500000000007</v>
      </c>
      <c r="J29" s="37">
        <v>3454.9000000000005</v>
      </c>
      <c r="K29" s="28">
        <v>3395</v>
      </c>
      <c r="L29" s="28">
        <v>3315.25</v>
      </c>
      <c r="M29" s="28">
        <v>0.34256999999999999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595.95000000000005</v>
      </c>
      <c r="D30" s="37">
        <v>597.30000000000007</v>
      </c>
      <c r="E30" s="37">
        <v>589.65000000000009</v>
      </c>
      <c r="F30" s="37">
        <v>583.35</v>
      </c>
      <c r="G30" s="37">
        <v>575.70000000000005</v>
      </c>
      <c r="H30" s="37">
        <v>603.60000000000014</v>
      </c>
      <c r="I30" s="37">
        <v>611.25</v>
      </c>
      <c r="J30" s="37">
        <v>617.55000000000018</v>
      </c>
      <c r="K30" s="28">
        <v>604.95000000000005</v>
      </c>
      <c r="L30" s="28">
        <v>591</v>
      </c>
      <c r="M30" s="28">
        <v>5.9972500000000002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338.35</v>
      </c>
      <c r="D31" s="37">
        <v>343.18333333333334</v>
      </c>
      <c r="E31" s="37">
        <v>332.36666666666667</v>
      </c>
      <c r="F31" s="37">
        <v>326.38333333333333</v>
      </c>
      <c r="G31" s="37">
        <v>315.56666666666666</v>
      </c>
      <c r="H31" s="37">
        <v>349.16666666666669</v>
      </c>
      <c r="I31" s="37">
        <v>359.98333333333341</v>
      </c>
      <c r="J31" s="37">
        <v>365.9666666666667</v>
      </c>
      <c r="K31" s="28">
        <v>354</v>
      </c>
      <c r="L31" s="28">
        <v>337.2</v>
      </c>
      <c r="M31" s="28">
        <v>119.01555999999999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4471.55</v>
      </c>
      <c r="D32" s="37">
        <v>4508.9666666666672</v>
      </c>
      <c r="E32" s="37">
        <v>4425.1333333333341</v>
      </c>
      <c r="F32" s="37">
        <v>4378.7166666666672</v>
      </c>
      <c r="G32" s="37">
        <v>4294.8833333333341</v>
      </c>
      <c r="H32" s="37">
        <v>4555.3833333333341</v>
      </c>
      <c r="I32" s="37">
        <v>4639.2166666666662</v>
      </c>
      <c r="J32" s="37">
        <v>4685.6333333333341</v>
      </c>
      <c r="K32" s="28">
        <v>4592.8</v>
      </c>
      <c r="L32" s="28">
        <v>4462.55</v>
      </c>
      <c r="M32" s="28">
        <v>3.8814500000000001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207.8</v>
      </c>
      <c r="D33" s="37">
        <v>209.75</v>
      </c>
      <c r="E33" s="37">
        <v>205.3</v>
      </c>
      <c r="F33" s="37">
        <v>202.8</v>
      </c>
      <c r="G33" s="37">
        <v>198.35000000000002</v>
      </c>
      <c r="H33" s="37">
        <v>212.25</v>
      </c>
      <c r="I33" s="37">
        <v>216.7</v>
      </c>
      <c r="J33" s="37">
        <v>219.2</v>
      </c>
      <c r="K33" s="28">
        <v>214.2</v>
      </c>
      <c r="L33" s="28">
        <v>207.25</v>
      </c>
      <c r="M33" s="28">
        <v>26.606300000000001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126.5</v>
      </c>
      <c r="D34" s="37">
        <v>126.45</v>
      </c>
      <c r="E34" s="37">
        <v>125.25</v>
      </c>
      <c r="F34" s="37">
        <v>124</v>
      </c>
      <c r="G34" s="37">
        <v>122.8</v>
      </c>
      <c r="H34" s="37">
        <v>127.7</v>
      </c>
      <c r="I34" s="37">
        <v>128.90000000000003</v>
      </c>
      <c r="J34" s="37">
        <v>130.15</v>
      </c>
      <c r="K34" s="28">
        <v>127.65</v>
      </c>
      <c r="L34" s="28">
        <v>125.2</v>
      </c>
      <c r="M34" s="28">
        <v>82.591830000000002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3258.45</v>
      </c>
      <c r="D35" s="37">
        <v>3253.5</v>
      </c>
      <c r="E35" s="37">
        <v>3235</v>
      </c>
      <c r="F35" s="37">
        <v>3211.55</v>
      </c>
      <c r="G35" s="37">
        <v>3193.05</v>
      </c>
      <c r="H35" s="37">
        <v>3276.95</v>
      </c>
      <c r="I35" s="37">
        <v>3295.45</v>
      </c>
      <c r="J35" s="37">
        <v>3318.8999999999996</v>
      </c>
      <c r="K35" s="28">
        <v>3272</v>
      </c>
      <c r="L35" s="28">
        <v>3230.05</v>
      </c>
      <c r="M35" s="28">
        <v>4.2380100000000001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1814.25</v>
      </c>
      <c r="D36" s="37">
        <v>1830.7666666666667</v>
      </c>
      <c r="E36" s="37">
        <v>1788.5333333333333</v>
      </c>
      <c r="F36" s="37">
        <v>1762.8166666666666</v>
      </c>
      <c r="G36" s="37">
        <v>1720.5833333333333</v>
      </c>
      <c r="H36" s="37">
        <v>1856.4833333333333</v>
      </c>
      <c r="I36" s="37">
        <v>1898.7166666666665</v>
      </c>
      <c r="J36" s="37">
        <v>1924.4333333333334</v>
      </c>
      <c r="K36" s="28">
        <v>1873</v>
      </c>
      <c r="L36" s="28">
        <v>1805.05</v>
      </c>
      <c r="M36" s="28">
        <v>7.3293699999999999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657</v>
      </c>
      <c r="D37" s="37">
        <v>660.38333333333333</v>
      </c>
      <c r="E37" s="37">
        <v>649.61666666666667</v>
      </c>
      <c r="F37" s="37">
        <v>642.23333333333335</v>
      </c>
      <c r="G37" s="37">
        <v>631.4666666666667</v>
      </c>
      <c r="H37" s="37">
        <v>667.76666666666665</v>
      </c>
      <c r="I37" s="37">
        <v>678.5333333333333</v>
      </c>
      <c r="J37" s="37">
        <v>685.91666666666663</v>
      </c>
      <c r="K37" s="28">
        <v>671.15</v>
      </c>
      <c r="L37" s="28">
        <v>653</v>
      </c>
      <c r="M37" s="28">
        <v>33.966360000000002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4073.1</v>
      </c>
      <c r="D38" s="37">
        <v>4083.3833333333337</v>
      </c>
      <c r="E38" s="37">
        <v>4045.7666666666673</v>
      </c>
      <c r="F38" s="37">
        <v>4018.4333333333338</v>
      </c>
      <c r="G38" s="37">
        <v>3980.8166666666675</v>
      </c>
      <c r="H38" s="37">
        <v>4110.7166666666672</v>
      </c>
      <c r="I38" s="37">
        <v>4148.333333333333</v>
      </c>
      <c r="J38" s="37">
        <v>4175.666666666667</v>
      </c>
      <c r="K38" s="28">
        <v>4121</v>
      </c>
      <c r="L38" s="28">
        <v>4056.05</v>
      </c>
      <c r="M38" s="28">
        <v>1.69496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787.4</v>
      </c>
      <c r="D39" s="37">
        <v>785.65</v>
      </c>
      <c r="E39" s="37">
        <v>780.75</v>
      </c>
      <c r="F39" s="37">
        <v>774.1</v>
      </c>
      <c r="G39" s="37">
        <v>769.2</v>
      </c>
      <c r="H39" s="37">
        <v>792.3</v>
      </c>
      <c r="I39" s="37">
        <v>797.19999999999982</v>
      </c>
      <c r="J39" s="37">
        <v>803.84999999999991</v>
      </c>
      <c r="K39" s="28">
        <v>790.55</v>
      </c>
      <c r="L39" s="28">
        <v>779</v>
      </c>
      <c r="M39" s="28">
        <v>54.666620000000002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3632.15</v>
      </c>
      <c r="D40" s="37">
        <v>3612.75</v>
      </c>
      <c r="E40" s="37">
        <v>3583</v>
      </c>
      <c r="F40" s="37">
        <v>3533.85</v>
      </c>
      <c r="G40" s="37">
        <v>3504.1</v>
      </c>
      <c r="H40" s="37">
        <v>3661.9</v>
      </c>
      <c r="I40" s="37">
        <v>3691.65</v>
      </c>
      <c r="J40" s="37">
        <v>3740.8</v>
      </c>
      <c r="K40" s="28">
        <v>3642.5</v>
      </c>
      <c r="L40" s="28">
        <v>3563.6</v>
      </c>
      <c r="M40" s="28">
        <v>2.7729900000000001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7030.1</v>
      </c>
      <c r="D41" s="37">
        <v>7052.0333333333328</v>
      </c>
      <c r="E41" s="37">
        <v>6988.0666666666657</v>
      </c>
      <c r="F41" s="37">
        <v>6946.0333333333328</v>
      </c>
      <c r="G41" s="37">
        <v>6882.0666666666657</v>
      </c>
      <c r="H41" s="37">
        <v>7094.0666666666657</v>
      </c>
      <c r="I41" s="37">
        <v>7158.0333333333328</v>
      </c>
      <c r="J41" s="37">
        <v>7200.0666666666657</v>
      </c>
      <c r="K41" s="28">
        <v>7116</v>
      </c>
      <c r="L41" s="28">
        <v>7010</v>
      </c>
      <c r="M41" s="28">
        <v>7.6251699999999998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16096.55</v>
      </c>
      <c r="D42" s="37">
        <v>16137.133333333333</v>
      </c>
      <c r="E42" s="37">
        <v>15985.266666666666</v>
      </c>
      <c r="F42" s="37">
        <v>15873.983333333334</v>
      </c>
      <c r="G42" s="37">
        <v>15722.116666666667</v>
      </c>
      <c r="H42" s="37">
        <v>16248.416666666666</v>
      </c>
      <c r="I42" s="37">
        <v>16400.283333333333</v>
      </c>
      <c r="J42" s="37">
        <v>16511.566666666666</v>
      </c>
      <c r="K42" s="28">
        <v>16289</v>
      </c>
      <c r="L42" s="28">
        <v>16025.85</v>
      </c>
      <c r="M42" s="28">
        <v>1.7432700000000001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5363.3</v>
      </c>
      <c r="D43" s="37">
        <v>5311.0999999999995</v>
      </c>
      <c r="E43" s="37">
        <v>5242.1999999999989</v>
      </c>
      <c r="F43" s="37">
        <v>5121.0999999999995</v>
      </c>
      <c r="G43" s="37">
        <v>5052.1999999999989</v>
      </c>
      <c r="H43" s="37">
        <v>5432.1999999999989</v>
      </c>
      <c r="I43" s="37">
        <v>5501.0999999999985</v>
      </c>
      <c r="J43" s="37">
        <v>5622.1999999999989</v>
      </c>
      <c r="K43" s="28">
        <v>5380</v>
      </c>
      <c r="L43" s="28">
        <v>5190</v>
      </c>
      <c r="M43" s="28">
        <v>0.18340999999999999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1976.45</v>
      </c>
      <c r="D44" s="37">
        <v>1982.8166666666666</v>
      </c>
      <c r="E44" s="37">
        <v>1956.6333333333332</v>
      </c>
      <c r="F44" s="37">
        <v>1936.8166666666666</v>
      </c>
      <c r="G44" s="37">
        <v>1910.6333333333332</v>
      </c>
      <c r="H44" s="37">
        <v>2002.6333333333332</v>
      </c>
      <c r="I44" s="37">
        <v>2028.8166666666666</v>
      </c>
      <c r="J44" s="37">
        <v>2048.6333333333332</v>
      </c>
      <c r="K44" s="28">
        <v>2009</v>
      </c>
      <c r="L44" s="28">
        <v>1963</v>
      </c>
      <c r="M44" s="28">
        <v>3.9738899999999999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319.35000000000002</v>
      </c>
      <c r="D45" s="37">
        <v>319.78333333333336</v>
      </c>
      <c r="E45" s="37">
        <v>315.56666666666672</v>
      </c>
      <c r="F45" s="37">
        <v>311.78333333333336</v>
      </c>
      <c r="G45" s="37">
        <v>307.56666666666672</v>
      </c>
      <c r="H45" s="37">
        <v>323.56666666666672</v>
      </c>
      <c r="I45" s="37">
        <v>327.7833333333333</v>
      </c>
      <c r="J45" s="37">
        <v>331.56666666666672</v>
      </c>
      <c r="K45" s="28">
        <v>324</v>
      </c>
      <c r="L45" s="28">
        <v>316</v>
      </c>
      <c r="M45" s="28">
        <v>39.686489999999999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105.35</v>
      </c>
      <c r="D46" s="37">
        <v>106.01666666666667</v>
      </c>
      <c r="E46" s="37">
        <v>104.33333333333333</v>
      </c>
      <c r="F46" s="37">
        <v>103.31666666666666</v>
      </c>
      <c r="G46" s="37">
        <v>101.63333333333333</v>
      </c>
      <c r="H46" s="37">
        <v>107.03333333333333</v>
      </c>
      <c r="I46" s="37">
        <v>108.71666666666667</v>
      </c>
      <c r="J46" s="37">
        <v>109.73333333333333</v>
      </c>
      <c r="K46" s="28">
        <v>107.7</v>
      </c>
      <c r="L46" s="28">
        <v>105</v>
      </c>
      <c r="M46" s="28">
        <v>314.22298000000001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52.55</v>
      </c>
      <c r="D47" s="37">
        <v>52.466666666666669</v>
      </c>
      <c r="E47" s="37">
        <v>51.833333333333336</v>
      </c>
      <c r="F47" s="37">
        <v>51.116666666666667</v>
      </c>
      <c r="G47" s="37">
        <v>50.483333333333334</v>
      </c>
      <c r="H47" s="37">
        <v>53.183333333333337</v>
      </c>
      <c r="I47" s="37">
        <v>53.816666666666663</v>
      </c>
      <c r="J47" s="37">
        <v>54.533333333333339</v>
      </c>
      <c r="K47" s="28">
        <v>53.1</v>
      </c>
      <c r="L47" s="28">
        <v>51.75</v>
      </c>
      <c r="M47" s="28">
        <v>40.489229999999999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1920.5</v>
      </c>
      <c r="D48" s="37">
        <v>1911.2166666666665</v>
      </c>
      <c r="E48" s="37">
        <v>1894.4333333333329</v>
      </c>
      <c r="F48" s="37">
        <v>1868.3666666666666</v>
      </c>
      <c r="G48" s="37">
        <v>1851.583333333333</v>
      </c>
      <c r="H48" s="37">
        <v>1937.2833333333328</v>
      </c>
      <c r="I48" s="37">
        <v>1954.0666666666662</v>
      </c>
      <c r="J48" s="37">
        <v>1980.1333333333328</v>
      </c>
      <c r="K48" s="28">
        <v>1928</v>
      </c>
      <c r="L48" s="28">
        <v>1885.15</v>
      </c>
      <c r="M48" s="28">
        <v>1.7128699999999999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737.8</v>
      </c>
      <c r="D49" s="37">
        <v>732.48333333333323</v>
      </c>
      <c r="E49" s="37">
        <v>725.41666666666652</v>
      </c>
      <c r="F49" s="37">
        <v>713.0333333333333</v>
      </c>
      <c r="G49" s="37">
        <v>705.96666666666658</v>
      </c>
      <c r="H49" s="37">
        <v>744.86666666666645</v>
      </c>
      <c r="I49" s="37">
        <v>751.93333333333328</v>
      </c>
      <c r="J49" s="37">
        <v>764.31666666666638</v>
      </c>
      <c r="K49" s="28">
        <v>739.55</v>
      </c>
      <c r="L49" s="28">
        <v>720.1</v>
      </c>
      <c r="M49" s="28">
        <v>5.9793000000000003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200</v>
      </c>
      <c r="D50" s="37">
        <v>200.20000000000002</v>
      </c>
      <c r="E50" s="37">
        <v>198.80000000000004</v>
      </c>
      <c r="F50" s="37">
        <v>197.60000000000002</v>
      </c>
      <c r="G50" s="37">
        <v>196.20000000000005</v>
      </c>
      <c r="H50" s="37">
        <v>201.40000000000003</v>
      </c>
      <c r="I50" s="37">
        <v>202.8</v>
      </c>
      <c r="J50" s="37">
        <v>204.00000000000003</v>
      </c>
      <c r="K50" s="28">
        <v>201.6</v>
      </c>
      <c r="L50" s="28">
        <v>199</v>
      </c>
      <c r="M50" s="28">
        <v>35.389620000000001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694.15</v>
      </c>
      <c r="D51" s="37">
        <v>696.68333333333328</v>
      </c>
      <c r="E51" s="37">
        <v>688.56666666666661</v>
      </c>
      <c r="F51" s="37">
        <v>682.98333333333335</v>
      </c>
      <c r="G51" s="37">
        <v>674.86666666666667</v>
      </c>
      <c r="H51" s="37">
        <v>702.26666666666654</v>
      </c>
      <c r="I51" s="37">
        <v>710.3833333333331</v>
      </c>
      <c r="J51" s="37">
        <v>715.96666666666647</v>
      </c>
      <c r="K51" s="28">
        <v>704.8</v>
      </c>
      <c r="L51" s="28">
        <v>691.1</v>
      </c>
      <c r="M51" s="28">
        <v>11.87208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53.4</v>
      </c>
      <c r="D52" s="37">
        <v>53.683333333333337</v>
      </c>
      <c r="E52" s="37">
        <v>52.916666666666671</v>
      </c>
      <c r="F52" s="37">
        <v>52.433333333333337</v>
      </c>
      <c r="G52" s="37">
        <v>51.666666666666671</v>
      </c>
      <c r="H52" s="37">
        <v>54.166666666666671</v>
      </c>
      <c r="I52" s="37">
        <v>54.933333333333337</v>
      </c>
      <c r="J52" s="37">
        <v>55.416666666666671</v>
      </c>
      <c r="K52" s="28">
        <v>54.45</v>
      </c>
      <c r="L52" s="28">
        <v>53.2</v>
      </c>
      <c r="M52" s="28">
        <v>178.73080999999999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373.15</v>
      </c>
      <c r="D53" s="37">
        <v>373.51666666666665</v>
      </c>
      <c r="E53" s="37">
        <v>371.08333333333331</v>
      </c>
      <c r="F53" s="37">
        <v>369.01666666666665</v>
      </c>
      <c r="G53" s="37">
        <v>366.58333333333331</v>
      </c>
      <c r="H53" s="37">
        <v>375.58333333333331</v>
      </c>
      <c r="I53" s="37">
        <v>378.01666666666671</v>
      </c>
      <c r="J53" s="37">
        <v>380.08333333333331</v>
      </c>
      <c r="K53" s="28">
        <v>375.95</v>
      </c>
      <c r="L53" s="28">
        <v>371.45</v>
      </c>
      <c r="M53" s="28">
        <v>22.102170000000001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712.55</v>
      </c>
      <c r="D54" s="37">
        <v>714.48333333333323</v>
      </c>
      <c r="E54" s="37">
        <v>709.41666666666652</v>
      </c>
      <c r="F54" s="37">
        <v>706.2833333333333</v>
      </c>
      <c r="G54" s="37">
        <v>701.21666666666658</v>
      </c>
      <c r="H54" s="37">
        <v>717.61666666666645</v>
      </c>
      <c r="I54" s="37">
        <v>722.68333333333328</v>
      </c>
      <c r="J54" s="37">
        <v>725.81666666666638</v>
      </c>
      <c r="K54" s="28">
        <v>719.55</v>
      </c>
      <c r="L54" s="28">
        <v>711.35</v>
      </c>
      <c r="M54" s="28">
        <v>40.993659999999998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392.7</v>
      </c>
      <c r="D55" s="37">
        <v>392.51666666666665</v>
      </c>
      <c r="E55" s="37">
        <v>387.83333333333331</v>
      </c>
      <c r="F55" s="37">
        <v>382.96666666666664</v>
      </c>
      <c r="G55" s="37">
        <v>378.2833333333333</v>
      </c>
      <c r="H55" s="37">
        <v>397.38333333333333</v>
      </c>
      <c r="I55" s="37">
        <v>402.06666666666672</v>
      </c>
      <c r="J55" s="37">
        <v>406.93333333333334</v>
      </c>
      <c r="K55" s="28">
        <v>397.2</v>
      </c>
      <c r="L55" s="28">
        <v>387.65</v>
      </c>
      <c r="M55" s="28">
        <v>14.28851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15856</v>
      </c>
      <c r="D56" s="37">
        <v>15888.166666666666</v>
      </c>
      <c r="E56" s="37">
        <v>15748.383333333331</v>
      </c>
      <c r="F56" s="37">
        <v>15640.766666666665</v>
      </c>
      <c r="G56" s="37">
        <v>15500.98333333333</v>
      </c>
      <c r="H56" s="37">
        <v>15995.783333333333</v>
      </c>
      <c r="I56" s="37">
        <v>16135.566666666669</v>
      </c>
      <c r="J56" s="37">
        <v>16243.183333333334</v>
      </c>
      <c r="K56" s="28">
        <v>16027.95</v>
      </c>
      <c r="L56" s="28">
        <v>15780.55</v>
      </c>
      <c r="M56" s="28">
        <v>0.11702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3481.65</v>
      </c>
      <c r="D57" s="37">
        <v>3473.6</v>
      </c>
      <c r="E57" s="37">
        <v>3452.2</v>
      </c>
      <c r="F57" s="37">
        <v>3422.75</v>
      </c>
      <c r="G57" s="37">
        <v>3401.35</v>
      </c>
      <c r="H57" s="37">
        <v>3503.0499999999997</v>
      </c>
      <c r="I57" s="37">
        <v>3524.4500000000003</v>
      </c>
      <c r="J57" s="37">
        <v>3553.8999999999996</v>
      </c>
      <c r="K57" s="28">
        <v>3495</v>
      </c>
      <c r="L57" s="28">
        <v>3444.15</v>
      </c>
      <c r="M57" s="28">
        <v>1.2116100000000001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376.55</v>
      </c>
      <c r="D58" s="37">
        <v>377.26666666666665</v>
      </c>
      <c r="E58" s="37">
        <v>373.5333333333333</v>
      </c>
      <c r="F58" s="37">
        <v>370.51666666666665</v>
      </c>
      <c r="G58" s="37">
        <v>366.7833333333333</v>
      </c>
      <c r="H58" s="37">
        <v>380.2833333333333</v>
      </c>
      <c r="I58" s="37">
        <v>384.01666666666665</v>
      </c>
      <c r="J58" s="37">
        <v>387.0333333333333</v>
      </c>
      <c r="K58" s="28">
        <v>381</v>
      </c>
      <c r="L58" s="28">
        <v>374.25</v>
      </c>
      <c r="M58" s="28">
        <v>19.33643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238.25</v>
      </c>
      <c r="D59" s="37">
        <v>239.86666666666667</v>
      </c>
      <c r="E59" s="37">
        <v>235.53333333333336</v>
      </c>
      <c r="F59" s="37">
        <v>232.81666666666669</v>
      </c>
      <c r="G59" s="37">
        <v>228.48333333333338</v>
      </c>
      <c r="H59" s="37">
        <v>242.58333333333334</v>
      </c>
      <c r="I59" s="37">
        <v>246.91666666666666</v>
      </c>
      <c r="J59" s="37">
        <v>249.63333333333333</v>
      </c>
      <c r="K59" s="28">
        <v>244.2</v>
      </c>
      <c r="L59" s="28">
        <v>237.15</v>
      </c>
      <c r="M59" s="28">
        <v>94.318430000000006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115.15</v>
      </c>
      <c r="D60" s="37">
        <v>115.48333333333335</v>
      </c>
      <c r="E60" s="37">
        <v>114.56666666666669</v>
      </c>
      <c r="F60" s="37">
        <v>113.98333333333335</v>
      </c>
      <c r="G60" s="37">
        <v>113.06666666666669</v>
      </c>
      <c r="H60" s="37">
        <v>116.06666666666669</v>
      </c>
      <c r="I60" s="37">
        <v>116.98333333333335</v>
      </c>
      <c r="J60" s="37">
        <v>117.56666666666669</v>
      </c>
      <c r="K60" s="28">
        <v>116.4</v>
      </c>
      <c r="L60" s="28">
        <v>114.9</v>
      </c>
      <c r="M60" s="28">
        <v>6.3541999999999996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673.1</v>
      </c>
      <c r="D61" s="37">
        <v>675.53333333333342</v>
      </c>
      <c r="E61" s="37">
        <v>667.61666666666679</v>
      </c>
      <c r="F61" s="37">
        <v>662.13333333333333</v>
      </c>
      <c r="G61" s="37">
        <v>654.2166666666667</v>
      </c>
      <c r="H61" s="37">
        <v>681.01666666666688</v>
      </c>
      <c r="I61" s="37">
        <v>688.93333333333362</v>
      </c>
      <c r="J61" s="37">
        <v>694.41666666666697</v>
      </c>
      <c r="K61" s="28">
        <v>683.45</v>
      </c>
      <c r="L61" s="28">
        <v>670.05</v>
      </c>
      <c r="M61" s="28">
        <v>10.748620000000001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909.1</v>
      </c>
      <c r="D62" s="37">
        <v>914</v>
      </c>
      <c r="E62" s="37">
        <v>898.15</v>
      </c>
      <c r="F62" s="37">
        <v>887.19999999999993</v>
      </c>
      <c r="G62" s="37">
        <v>871.34999999999991</v>
      </c>
      <c r="H62" s="37">
        <v>924.95</v>
      </c>
      <c r="I62" s="37">
        <v>940.8</v>
      </c>
      <c r="J62" s="37">
        <v>951.75000000000011</v>
      </c>
      <c r="K62" s="28">
        <v>929.85</v>
      </c>
      <c r="L62" s="28">
        <v>903.05</v>
      </c>
      <c r="M62" s="28">
        <v>36.43338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128.85</v>
      </c>
      <c r="D63" s="37">
        <v>129.81666666666666</v>
      </c>
      <c r="E63" s="37">
        <v>127.23333333333332</v>
      </c>
      <c r="F63" s="37">
        <v>125.61666666666665</v>
      </c>
      <c r="G63" s="37">
        <v>123.0333333333333</v>
      </c>
      <c r="H63" s="37">
        <v>131.43333333333334</v>
      </c>
      <c r="I63" s="37">
        <v>134.01666666666671</v>
      </c>
      <c r="J63" s="37">
        <v>135.63333333333335</v>
      </c>
      <c r="K63" s="28">
        <v>132.4</v>
      </c>
      <c r="L63" s="28">
        <v>128.19999999999999</v>
      </c>
      <c r="M63" s="28">
        <v>39.66263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167.3</v>
      </c>
      <c r="D64" s="37">
        <v>166.04999999999998</v>
      </c>
      <c r="E64" s="37">
        <v>163.84999999999997</v>
      </c>
      <c r="F64" s="37">
        <v>160.39999999999998</v>
      </c>
      <c r="G64" s="37">
        <v>158.19999999999996</v>
      </c>
      <c r="H64" s="37">
        <v>169.49999999999997</v>
      </c>
      <c r="I64" s="37">
        <v>171.69999999999996</v>
      </c>
      <c r="J64" s="37">
        <v>175.14999999999998</v>
      </c>
      <c r="K64" s="28">
        <v>168.25</v>
      </c>
      <c r="L64" s="28">
        <v>162.6</v>
      </c>
      <c r="M64" s="28">
        <v>237.40696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4320.45</v>
      </c>
      <c r="D65" s="37">
        <v>4348.4833333333336</v>
      </c>
      <c r="E65" s="37">
        <v>4277.0166666666673</v>
      </c>
      <c r="F65" s="37">
        <v>4233.5833333333339</v>
      </c>
      <c r="G65" s="37">
        <v>4162.1166666666677</v>
      </c>
      <c r="H65" s="37">
        <v>4391.916666666667</v>
      </c>
      <c r="I65" s="37">
        <v>4463.3833333333341</v>
      </c>
      <c r="J65" s="37">
        <v>4506.8166666666666</v>
      </c>
      <c r="K65" s="28">
        <v>4419.95</v>
      </c>
      <c r="L65" s="28">
        <v>4305.05</v>
      </c>
      <c r="M65" s="28">
        <v>2.1736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1410.45</v>
      </c>
      <c r="D66" s="37">
        <v>1413.6500000000003</v>
      </c>
      <c r="E66" s="37">
        <v>1404.1500000000005</v>
      </c>
      <c r="F66" s="37">
        <v>1397.8500000000001</v>
      </c>
      <c r="G66" s="37">
        <v>1388.3500000000004</v>
      </c>
      <c r="H66" s="37">
        <v>1419.9500000000007</v>
      </c>
      <c r="I66" s="37">
        <v>1429.4500000000003</v>
      </c>
      <c r="J66" s="37">
        <v>1435.7500000000009</v>
      </c>
      <c r="K66" s="28">
        <v>1423.15</v>
      </c>
      <c r="L66" s="28">
        <v>1407.35</v>
      </c>
      <c r="M66" s="28">
        <v>2.90096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593.6</v>
      </c>
      <c r="D67" s="37">
        <v>594.43333333333339</v>
      </c>
      <c r="E67" s="37">
        <v>585.01666666666677</v>
      </c>
      <c r="F67" s="37">
        <v>576.43333333333339</v>
      </c>
      <c r="G67" s="37">
        <v>567.01666666666677</v>
      </c>
      <c r="H67" s="37">
        <v>603.01666666666677</v>
      </c>
      <c r="I67" s="37">
        <v>612.43333333333328</v>
      </c>
      <c r="J67" s="37">
        <v>621.01666666666677</v>
      </c>
      <c r="K67" s="28">
        <v>603.85</v>
      </c>
      <c r="L67" s="28">
        <v>585.85</v>
      </c>
      <c r="M67" s="28">
        <v>15.205019999999999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803.65</v>
      </c>
      <c r="D68" s="37">
        <v>802.91666666666663</v>
      </c>
      <c r="E68" s="37">
        <v>791.73333333333323</v>
      </c>
      <c r="F68" s="37">
        <v>779.81666666666661</v>
      </c>
      <c r="G68" s="37">
        <v>768.63333333333321</v>
      </c>
      <c r="H68" s="37">
        <v>814.83333333333326</v>
      </c>
      <c r="I68" s="37">
        <v>826.01666666666665</v>
      </c>
      <c r="J68" s="37">
        <v>837.93333333333328</v>
      </c>
      <c r="K68" s="28">
        <v>814.1</v>
      </c>
      <c r="L68" s="28">
        <v>791</v>
      </c>
      <c r="M68" s="28">
        <v>4.4643899999999999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391.3</v>
      </c>
      <c r="D69" s="37">
        <v>388.7166666666667</v>
      </c>
      <c r="E69" s="37">
        <v>383.78333333333342</v>
      </c>
      <c r="F69" s="37">
        <v>376.26666666666671</v>
      </c>
      <c r="G69" s="37">
        <v>371.33333333333343</v>
      </c>
      <c r="H69" s="37">
        <v>396.23333333333341</v>
      </c>
      <c r="I69" s="37">
        <v>401.16666666666669</v>
      </c>
      <c r="J69" s="37">
        <v>408.68333333333339</v>
      </c>
      <c r="K69" s="28">
        <v>393.65</v>
      </c>
      <c r="L69" s="28">
        <v>381.2</v>
      </c>
      <c r="M69" s="28">
        <v>22.317740000000001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974.8</v>
      </c>
      <c r="D70" s="37">
        <v>983</v>
      </c>
      <c r="E70" s="37">
        <v>963</v>
      </c>
      <c r="F70" s="37">
        <v>951.2</v>
      </c>
      <c r="G70" s="37">
        <v>931.2</v>
      </c>
      <c r="H70" s="37">
        <v>994.8</v>
      </c>
      <c r="I70" s="37">
        <v>1014.8</v>
      </c>
      <c r="J70" s="37">
        <v>1026.5999999999999</v>
      </c>
      <c r="K70" s="28">
        <v>1003</v>
      </c>
      <c r="L70" s="28">
        <v>971.2</v>
      </c>
      <c r="M70" s="28">
        <v>14.7361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359.65</v>
      </c>
      <c r="D71" s="37">
        <v>361.43333333333334</v>
      </c>
      <c r="E71" s="37">
        <v>355.86666666666667</v>
      </c>
      <c r="F71" s="37">
        <v>352.08333333333331</v>
      </c>
      <c r="G71" s="37">
        <v>346.51666666666665</v>
      </c>
      <c r="H71" s="37">
        <v>365.2166666666667</v>
      </c>
      <c r="I71" s="37">
        <v>370.78333333333342</v>
      </c>
      <c r="J71" s="37">
        <v>374.56666666666672</v>
      </c>
      <c r="K71" s="28">
        <v>367</v>
      </c>
      <c r="L71" s="28">
        <v>357.65</v>
      </c>
      <c r="M71" s="28">
        <v>34.704140000000002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547.79999999999995</v>
      </c>
      <c r="D72" s="37">
        <v>549.33333333333337</v>
      </c>
      <c r="E72" s="37">
        <v>543.9666666666667</v>
      </c>
      <c r="F72" s="37">
        <v>540.13333333333333</v>
      </c>
      <c r="G72" s="37">
        <v>534.76666666666665</v>
      </c>
      <c r="H72" s="37">
        <v>553.16666666666674</v>
      </c>
      <c r="I72" s="37">
        <v>558.5333333333333</v>
      </c>
      <c r="J72" s="37">
        <v>562.36666666666679</v>
      </c>
      <c r="K72" s="28">
        <v>554.70000000000005</v>
      </c>
      <c r="L72" s="28">
        <v>545.5</v>
      </c>
      <c r="M72" s="28">
        <v>13.834300000000001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1789.05</v>
      </c>
      <c r="D73" s="37">
        <v>1795.55</v>
      </c>
      <c r="E73" s="37">
        <v>1754.6499999999999</v>
      </c>
      <c r="F73" s="37">
        <v>1720.25</v>
      </c>
      <c r="G73" s="37">
        <v>1679.35</v>
      </c>
      <c r="H73" s="37">
        <v>1829.9499999999998</v>
      </c>
      <c r="I73" s="37">
        <v>1870.85</v>
      </c>
      <c r="J73" s="37">
        <v>1905.2499999999998</v>
      </c>
      <c r="K73" s="28">
        <v>1836.45</v>
      </c>
      <c r="L73" s="28">
        <v>1761.15</v>
      </c>
      <c r="M73" s="28">
        <v>3.1760899999999999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2061.9499999999998</v>
      </c>
      <c r="D74" s="37">
        <v>2073.6666666666665</v>
      </c>
      <c r="E74" s="37">
        <v>2044.2833333333328</v>
      </c>
      <c r="F74" s="37">
        <v>2026.6166666666663</v>
      </c>
      <c r="G74" s="37">
        <v>1997.2333333333327</v>
      </c>
      <c r="H74" s="37">
        <v>2091.333333333333</v>
      </c>
      <c r="I74" s="37">
        <v>2120.7166666666672</v>
      </c>
      <c r="J74" s="37">
        <v>2138.3833333333332</v>
      </c>
      <c r="K74" s="28">
        <v>2103.0500000000002</v>
      </c>
      <c r="L74" s="28">
        <v>2056</v>
      </c>
      <c r="M74" s="28">
        <v>3.85073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129.25</v>
      </c>
      <c r="D75" s="37">
        <v>131.18333333333334</v>
      </c>
      <c r="E75" s="37">
        <v>126.06666666666666</v>
      </c>
      <c r="F75" s="37">
        <v>122.88333333333333</v>
      </c>
      <c r="G75" s="37">
        <v>117.76666666666665</v>
      </c>
      <c r="H75" s="37">
        <v>134.36666666666667</v>
      </c>
      <c r="I75" s="37">
        <v>139.48333333333335</v>
      </c>
      <c r="J75" s="37">
        <v>142.66666666666669</v>
      </c>
      <c r="K75" s="28">
        <v>136.30000000000001</v>
      </c>
      <c r="L75" s="28">
        <v>128</v>
      </c>
      <c r="M75" s="28">
        <v>36.539200000000001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4353.3999999999996</v>
      </c>
      <c r="D76" s="37">
        <v>4373.5333333333328</v>
      </c>
      <c r="E76" s="37">
        <v>4304.8666666666659</v>
      </c>
      <c r="F76" s="37">
        <v>4256.333333333333</v>
      </c>
      <c r="G76" s="37">
        <v>4187.6666666666661</v>
      </c>
      <c r="H76" s="37">
        <v>4422.0666666666657</v>
      </c>
      <c r="I76" s="37">
        <v>4490.7333333333336</v>
      </c>
      <c r="J76" s="37">
        <v>4539.2666666666655</v>
      </c>
      <c r="K76" s="28">
        <v>4442.2</v>
      </c>
      <c r="L76" s="28">
        <v>4325</v>
      </c>
      <c r="M76" s="28">
        <v>5.8048599999999997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4069.6</v>
      </c>
      <c r="D77" s="37">
        <v>4109.5666666666666</v>
      </c>
      <c r="E77" s="37">
        <v>3998.6333333333332</v>
      </c>
      <c r="F77" s="37">
        <v>3927.6666666666665</v>
      </c>
      <c r="G77" s="37">
        <v>3816.7333333333331</v>
      </c>
      <c r="H77" s="37">
        <v>4180.5333333333328</v>
      </c>
      <c r="I77" s="37">
        <v>4291.4666666666653</v>
      </c>
      <c r="J77" s="37">
        <v>4362.4333333333334</v>
      </c>
      <c r="K77" s="28">
        <v>4220.5</v>
      </c>
      <c r="L77" s="28">
        <v>4038.6</v>
      </c>
      <c r="M77" s="28">
        <v>3.4477699999999998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2729.55</v>
      </c>
      <c r="D78" s="37">
        <v>2714.5666666666671</v>
      </c>
      <c r="E78" s="37">
        <v>2689.1333333333341</v>
      </c>
      <c r="F78" s="37">
        <v>2648.7166666666672</v>
      </c>
      <c r="G78" s="37">
        <v>2623.2833333333342</v>
      </c>
      <c r="H78" s="37">
        <v>2754.983333333334</v>
      </c>
      <c r="I78" s="37">
        <v>2780.4166666666674</v>
      </c>
      <c r="J78" s="37">
        <v>2820.8333333333339</v>
      </c>
      <c r="K78" s="28">
        <v>2740</v>
      </c>
      <c r="L78" s="28">
        <v>2674.15</v>
      </c>
      <c r="M78" s="28">
        <v>1.31569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4321.1499999999996</v>
      </c>
      <c r="D79" s="37">
        <v>4309.583333333333</v>
      </c>
      <c r="E79" s="37">
        <v>4276.1666666666661</v>
      </c>
      <c r="F79" s="37">
        <v>4231.1833333333334</v>
      </c>
      <c r="G79" s="37">
        <v>4197.7666666666664</v>
      </c>
      <c r="H79" s="37">
        <v>4354.5666666666657</v>
      </c>
      <c r="I79" s="37">
        <v>4387.9833333333318</v>
      </c>
      <c r="J79" s="37">
        <v>4432.9666666666653</v>
      </c>
      <c r="K79" s="28">
        <v>4343</v>
      </c>
      <c r="L79" s="28">
        <v>4264.6000000000004</v>
      </c>
      <c r="M79" s="28">
        <v>3.58108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2699.25</v>
      </c>
      <c r="D80" s="37">
        <v>2708.9833333333331</v>
      </c>
      <c r="E80" s="37">
        <v>2678.2666666666664</v>
      </c>
      <c r="F80" s="37">
        <v>2657.2833333333333</v>
      </c>
      <c r="G80" s="37">
        <v>2626.5666666666666</v>
      </c>
      <c r="H80" s="37">
        <v>2729.9666666666662</v>
      </c>
      <c r="I80" s="37">
        <v>2760.6833333333325</v>
      </c>
      <c r="J80" s="37">
        <v>2781.6666666666661</v>
      </c>
      <c r="K80" s="28">
        <v>2739.7</v>
      </c>
      <c r="L80" s="28">
        <v>2688</v>
      </c>
      <c r="M80" s="28">
        <v>3.1130399999999998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502.1</v>
      </c>
      <c r="D81" s="37">
        <v>500.5333333333333</v>
      </c>
      <c r="E81" s="37">
        <v>496.16666666666663</v>
      </c>
      <c r="F81" s="37">
        <v>490.23333333333335</v>
      </c>
      <c r="G81" s="37">
        <v>485.86666666666667</v>
      </c>
      <c r="H81" s="37">
        <v>506.46666666666658</v>
      </c>
      <c r="I81" s="37">
        <v>510.83333333333326</v>
      </c>
      <c r="J81" s="37">
        <v>516.76666666666654</v>
      </c>
      <c r="K81" s="28">
        <v>504.9</v>
      </c>
      <c r="L81" s="28">
        <v>494.6</v>
      </c>
      <c r="M81" s="28">
        <v>1.3885700000000001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1388.95</v>
      </c>
      <c r="D82" s="37">
        <v>1390.0166666666667</v>
      </c>
      <c r="E82" s="37">
        <v>1371.9833333333333</v>
      </c>
      <c r="F82" s="37">
        <v>1355.0166666666667</v>
      </c>
      <c r="G82" s="37">
        <v>1336.9833333333333</v>
      </c>
      <c r="H82" s="37">
        <v>1406.9833333333333</v>
      </c>
      <c r="I82" s="37">
        <v>1425.0166666666667</v>
      </c>
      <c r="J82" s="37">
        <v>1441.9833333333333</v>
      </c>
      <c r="K82" s="28">
        <v>1408.05</v>
      </c>
      <c r="L82" s="28">
        <v>1373.05</v>
      </c>
      <c r="M82" s="28">
        <v>0.18808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1860.25</v>
      </c>
      <c r="D83" s="37">
        <v>1858.1166666666668</v>
      </c>
      <c r="E83" s="37">
        <v>1854.2333333333336</v>
      </c>
      <c r="F83" s="37">
        <v>1848.2166666666667</v>
      </c>
      <c r="G83" s="37">
        <v>1844.3333333333335</v>
      </c>
      <c r="H83" s="37">
        <v>1864.1333333333337</v>
      </c>
      <c r="I83" s="37">
        <v>1868.0166666666669</v>
      </c>
      <c r="J83" s="37">
        <v>1874.0333333333338</v>
      </c>
      <c r="K83" s="28">
        <v>1862</v>
      </c>
      <c r="L83" s="28">
        <v>1852.1</v>
      </c>
      <c r="M83" s="28">
        <v>3.6670099999999999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156.44999999999999</v>
      </c>
      <c r="D84" s="37">
        <v>157.1</v>
      </c>
      <c r="E84" s="37">
        <v>155.44999999999999</v>
      </c>
      <c r="F84" s="37">
        <v>154.44999999999999</v>
      </c>
      <c r="G84" s="37">
        <v>152.79999999999998</v>
      </c>
      <c r="H84" s="37">
        <v>158.1</v>
      </c>
      <c r="I84" s="37">
        <v>159.75000000000003</v>
      </c>
      <c r="J84" s="37">
        <v>160.75</v>
      </c>
      <c r="K84" s="28">
        <v>158.75</v>
      </c>
      <c r="L84" s="28">
        <v>156.1</v>
      </c>
      <c r="M84" s="28">
        <v>14.320650000000001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97.9</v>
      </c>
      <c r="D85" s="37">
        <v>97.933333333333337</v>
      </c>
      <c r="E85" s="37">
        <v>96.916666666666671</v>
      </c>
      <c r="F85" s="37">
        <v>95.933333333333337</v>
      </c>
      <c r="G85" s="37">
        <v>94.916666666666671</v>
      </c>
      <c r="H85" s="37">
        <v>98.916666666666671</v>
      </c>
      <c r="I85" s="37">
        <v>99.933333333333323</v>
      </c>
      <c r="J85" s="37">
        <v>100.91666666666667</v>
      </c>
      <c r="K85" s="28">
        <v>98.95</v>
      </c>
      <c r="L85" s="28">
        <v>96.95</v>
      </c>
      <c r="M85" s="28">
        <v>100.75699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261.14999999999998</v>
      </c>
      <c r="D86" s="37">
        <v>261.84999999999997</v>
      </c>
      <c r="E86" s="37">
        <v>259.29999999999995</v>
      </c>
      <c r="F86" s="37">
        <v>257.45</v>
      </c>
      <c r="G86" s="37">
        <v>254.89999999999998</v>
      </c>
      <c r="H86" s="37">
        <v>263.69999999999993</v>
      </c>
      <c r="I86" s="37">
        <v>266.25</v>
      </c>
      <c r="J86" s="37">
        <v>268.09999999999991</v>
      </c>
      <c r="K86" s="28">
        <v>264.39999999999998</v>
      </c>
      <c r="L86" s="28">
        <v>260</v>
      </c>
      <c r="M86" s="28">
        <v>6.5841200000000004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140.85</v>
      </c>
      <c r="D87" s="37">
        <v>140.20000000000002</v>
      </c>
      <c r="E87" s="37">
        <v>139.00000000000003</v>
      </c>
      <c r="F87" s="37">
        <v>137.15</v>
      </c>
      <c r="G87" s="37">
        <v>135.95000000000002</v>
      </c>
      <c r="H87" s="37">
        <v>142.05000000000004</v>
      </c>
      <c r="I87" s="37">
        <v>143.25000000000003</v>
      </c>
      <c r="J87" s="37">
        <v>145.10000000000005</v>
      </c>
      <c r="K87" s="28">
        <v>141.4</v>
      </c>
      <c r="L87" s="28">
        <v>138.35</v>
      </c>
      <c r="M87" s="28">
        <v>61.442959999999999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39.950000000000003</v>
      </c>
      <c r="D88" s="37">
        <v>40.18333333333333</v>
      </c>
      <c r="E88" s="37">
        <v>39.566666666666663</v>
      </c>
      <c r="F88" s="37">
        <v>39.18333333333333</v>
      </c>
      <c r="G88" s="37">
        <v>38.566666666666663</v>
      </c>
      <c r="H88" s="37">
        <v>40.566666666666663</v>
      </c>
      <c r="I88" s="37">
        <v>41.183333333333323</v>
      </c>
      <c r="J88" s="37">
        <v>41.566666666666663</v>
      </c>
      <c r="K88" s="28">
        <v>40.799999999999997</v>
      </c>
      <c r="L88" s="28">
        <v>39.799999999999997</v>
      </c>
      <c r="M88" s="28">
        <v>81.22542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3217.5</v>
      </c>
      <c r="D89" s="37">
        <v>3262.5666666666671</v>
      </c>
      <c r="E89" s="37">
        <v>3144.9333333333343</v>
      </c>
      <c r="F89" s="37">
        <v>3072.3666666666672</v>
      </c>
      <c r="G89" s="37">
        <v>2954.7333333333345</v>
      </c>
      <c r="H89" s="37">
        <v>3335.1333333333341</v>
      </c>
      <c r="I89" s="37">
        <v>3452.7666666666664</v>
      </c>
      <c r="J89" s="37">
        <v>3525.3333333333339</v>
      </c>
      <c r="K89" s="28">
        <v>3380.2</v>
      </c>
      <c r="L89" s="28">
        <v>3190</v>
      </c>
      <c r="M89" s="28">
        <v>3.8970699999999998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470.3</v>
      </c>
      <c r="D90" s="37">
        <v>473.2833333333333</v>
      </c>
      <c r="E90" s="37">
        <v>466.01666666666659</v>
      </c>
      <c r="F90" s="37">
        <v>461.73333333333329</v>
      </c>
      <c r="G90" s="37">
        <v>454.46666666666658</v>
      </c>
      <c r="H90" s="37">
        <v>477.56666666666661</v>
      </c>
      <c r="I90" s="37">
        <v>484.83333333333326</v>
      </c>
      <c r="J90" s="37">
        <v>489.11666666666662</v>
      </c>
      <c r="K90" s="28">
        <v>480.55</v>
      </c>
      <c r="L90" s="28">
        <v>469</v>
      </c>
      <c r="M90" s="28">
        <v>8.6978600000000004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825.4</v>
      </c>
      <c r="D91" s="37">
        <v>818.7166666666667</v>
      </c>
      <c r="E91" s="37">
        <v>800.53333333333342</v>
      </c>
      <c r="F91" s="37">
        <v>775.66666666666674</v>
      </c>
      <c r="G91" s="37">
        <v>757.48333333333346</v>
      </c>
      <c r="H91" s="37">
        <v>843.58333333333337</v>
      </c>
      <c r="I91" s="37">
        <v>861.76666666666677</v>
      </c>
      <c r="J91" s="37">
        <v>886.63333333333333</v>
      </c>
      <c r="K91" s="28">
        <v>836.9</v>
      </c>
      <c r="L91" s="28">
        <v>793.85</v>
      </c>
      <c r="M91" s="28">
        <v>3.7601300000000002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525.5</v>
      </c>
      <c r="D92" s="37">
        <v>533.0333333333333</v>
      </c>
      <c r="E92" s="37">
        <v>512.06666666666661</v>
      </c>
      <c r="F92" s="37">
        <v>498.63333333333333</v>
      </c>
      <c r="G92" s="37">
        <v>477.66666666666663</v>
      </c>
      <c r="H92" s="37">
        <v>546.46666666666658</v>
      </c>
      <c r="I92" s="37">
        <v>567.43333333333328</v>
      </c>
      <c r="J92" s="37">
        <v>580.86666666666656</v>
      </c>
      <c r="K92" s="28">
        <v>554</v>
      </c>
      <c r="L92" s="28">
        <v>519.6</v>
      </c>
      <c r="M92" s="28">
        <v>2.7430599999999998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1569</v>
      </c>
      <c r="D93" s="37">
        <v>1582.7333333333333</v>
      </c>
      <c r="E93" s="37">
        <v>1548.8166666666666</v>
      </c>
      <c r="F93" s="37">
        <v>1528.6333333333332</v>
      </c>
      <c r="G93" s="37">
        <v>1494.7166666666665</v>
      </c>
      <c r="H93" s="37">
        <v>1602.9166666666667</v>
      </c>
      <c r="I93" s="37">
        <v>1636.8333333333333</v>
      </c>
      <c r="J93" s="37">
        <v>1657.0166666666669</v>
      </c>
      <c r="K93" s="28">
        <v>1616.65</v>
      </c>
      <c r="L93" s="28">
        <v>1562.55</v>
      </c>
      <c r="M93" s="28">
        <v>9.2988599999999995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1722.75</v>
      </c>
      <c r="D94" s="37">
        <v>1720.2166666666665</v>
      </c>
      <c r="E94" s="37">
        <v>1700.5333333333328</v>
      </c>
      <c r="F94" s="37">
        <v>1678.3166666666664</v>
      </c>
      <c r="G94" s="37">
        <v>1658.6333333333328</v>
      </c>
      <c r="H94" s="37">
        <v>1742.4333333333329</v>
      </c>
      <c r="I94" s="37">
        <v>1762.1166666666668</v>
      </c>
      <c r="J94" s="37">
        <v>1784.333333333333</v>
      </c>
      <c r="K94" s="28">
        <v>1739.9</v>
      </c>
      <c r="L94" s="28">
        <v>1698</v>
      </c>
      <c r="M94" s="28">
        <v>12.00407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664.05</v>
      </c>
      <c r="D95" s="37">
        <v>661.43333333333328</v>
      </c>
      <c r="E95" s="37">
        <v>654.16666666666652</v>
      </c>
      <c r="F95" s="37">
        <v>644.28333333333319</v>
      </c>
      <c r="G95" s="37">
        <v>637.01666666666642</v>
      </c>
      <c r="H95" s="37">
        <v>671.31666666666661</v>
      </c>
      <c r="I95" s="37">
        <v>678.58333333333326</v>
      </c>
      <c r="J95" s="37">
        <v>688.4666666666667</v>
      </c>
      <c r="K95" s="28">
        <v>668.7</v>
      </c>
      <c r="L95" s="28">
        <v>651.54999999999995</v>
      </c>
      <c r="M95" s="28">
        <v>4.9209399999999999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287.85000000000002</v>
      </c>
      <c r="D96" s="37">
        <v>288.45</v>
      </c>
      <c r="E96" s="37">
        <v>285.04999999999995</v>
      </c>
      <c r="F96" s="37">
        <v>282.24999999999994</v>
      </c>
      <c r="G96" s="37">
        <v>278.84999999999991</v>
      </c>
      <c r="H96" s="37">
        <v>291.25</v>
      </c>
      <c r="I96" s="37">
        <v>294.64999999999998</v>
      </c>
      <c r="J96" s="37">
        <v>297.45000000000005</v>
      </c>
      <c r="K96" s="28">
        <v>291.85000000000002</v>
      </c>
      <c r="L96" s="28">
        <v>285.64999999999998</v>
      </c>
      <c r="M96" s="28">
        <v>2.7404299999999999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1165</v>
      </c>
      <c r="D97" s="37">
        <v>1161.7333333333333</v>
      </c>
      <c r="E97" s="37">
        <v>1153.3666666666668</v>
      </c>
      <c r="F97" s="37">
        <v>1141.7333333333333</v>
      </c>
      <c r="G97" s="37">
        <v>1133.3666666666668</v>
      </c>
      <c r="H97" s="37">
        <v>1173.3666666666668</v>
      </c>
      <c r="I97" s="37">
        <v>1181.7333333333331</v>
      </c>
      <c r="J97" s="37">
        <v>1193.3666666666668</v>
      </c>
      <c r="K97" s="28">
        <v>1170.0999999999999</v>
      </c>
      <c r="L97" s="28">
        <v>1150.0999999999999</v>
      </c>
      <c r="M97" s="28">
        <v>21.666899999999998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2199.25</v>
      </c>
      <c r="D98" s="37">
        <v>2198.0499999999997</v>
      </c>
      <c r="E98" s="37">
        <v>2182.1999999999994</v>
      </c>
      <c r="F98" s="37">
        <v>2165.1499999999996</v>
      </c>
      <c r="G98" s="37">
        <v>2149.2999999999993</v>
      </c>
      <c r="H98" s="37">
        <v>2215.0999999999995</v>
      </c>
      <c r="I98" s="37">
        <v>2230.9499999999998</v>
      </c>
      <c r="J98" s="37">
        <v>2247.9999999999995</v>
      </c>
      <c r="K98" s="28">
        <v>2213.9</v>
      </c>
      <c r="L98" s="28">
        <v>2181</v>
      </c>
      <c r="M98" s="28">
        <v>1.3933899999999999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1512.35</v>
      </c>
      <c r="D99" s="37">
        <v>1506.6000000000001</v>
      </c>
      <c r="E99" s="37">
        <v>1496.2000000000003</v>
      </c>
      <c r="F99" s="37">
        <v>1480.0500000000002</v>
      </c>
      <c r="G99" s="37">
        <v>1469.6500000000003</v>
      </c>
      <c r="H99" s="37">
        <v>1522.7500000000002</v>
      </c>
      <c r="I99" s="37">
        <v>1533.1500000000003</v>
      </c>
      <c r="J99" s="37">
        <v>1549.3000000000002</v>
      </c>
      <c r="K99" s="28">
        <v>1517</v>
      </c>
      <c r="L99" s="28">
        <v>1490.45</v>
      </c>
      <c r="M99" s="28">
        <v>38.980640000000001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590.95000000000005</v>
      </c>
      <c r="D100" s="37">
        <v>591.9666666666667</v>
      </c>
      <c r="E100" s="37">
        <v>586.43333333333339</v>
      </c>
      <c r="F100" s="37">
        <v>581.91666666666674</v>
      </c>
      <c r="G100" s="37">
        <v>576.38333333333344</v>
      </c>
      <c r="H100" s="37">
        <v>596.48333333333335</v>
      </c>
      <c r="I100" s="37">
        <v>602.01666666666665</v>
      </c>
      <c r="J100" s="37">
        <v>606.5333333333333</v>
      </c>
      <c r="K100" s="28">
        <v>597.5</v>
      </c>
      <c r="L100" s="28">
        <v>587.45000000000005</v>
      </c>
      <c r="M100" s="28">
        <v>26.136890000000001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1201.3</v>
      </c>
      <c r="D101" s="37">
        <v>1201.2666666666667</v>
      </c>
      <c r="E101" s="37">
        <v>1191.0833333333333</v>
      </c>
      <c r="F101" s="37">
        <v>1180.8666666666666</v>
      </c>
      <c r="G101" s="37">
        <v>1170.6833333333332</v>
      </c>
      <c r="H101" s="37">
        <v>1211.4833333333333</v>
      </c>
      <c r="I101" s="37">
        <v>1221.6666666666667</v>
      </c>
      <c r="J101" s="37">
        <v>1231.8833333333334</v>
      </c>
      <c r="K101" s="28">
        <v>1211.45</v>
      </c>
      <c r="L101" s="28">
        <v>1191.05</v>
      </c>
      <c r="M101" s="28">
        <v>6.3274400000000002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2774.05</v>
      </c>
      <c r="D102" s="37">
        <v>2780.3333333333335</v>
      </c>
      <c r="E102" s="37">
        <v>2742.666666666667</v>
      </c>
      <c r="F102" s="37">
        <v>2711.2833333333333</v>
      </c>
      <c r="G102" s="37">
        <v>2673.6166666666668</v>
      </c>
      <c r="H102" s="37">
        <v>2811.7166666666672</v>
      </c>
      <c r="I102" s="37">
        <v>2849.3833333333341</v>
      </c>
      <c r="J102" s="37">
        <v>2880.7666666666673</v>
      </c>
      <c r="K102" s="28">
        <v>2818</v>
      </c>
      <c r="L102" s="28">
        <v>2748.95</v>
      </c>
      <c r="M102" s="28">
        <v>6.6275399999999998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529.6</v>
      </c>
      <c r="D103" s="37">
        <v>531.80000000000007</v>
      </c>
      <c r="E103" s="37">
        <v>525.80000000000018</v>
      </c>
      <c r="F103" s="37">
        <v>522.00000000000011</v>
      </c>
      <c r="G103" s="37">
        <v>516.00000000000023</v>
      </c>
      <c r="H103" s="37">
        <v>535.60000000000014</v>
      </c>
      <c r="I103" s="37">
        <v>541.59999999999991</v>
      </c>
      <c r="J103" s="37">
        <v>545.40000000000009</v>
      </c>
      <c r="K103" s="28">
        <v>537.79999999999995</v>
      </c>
      <c r="L103" s="28">
        <v>528</v>
      </c>
      <c r="M103" s="28">
        <v>33.442689999999999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1345.95</v>
      </c>
      <c r="D104" s="37">
        <v>1353.8166666666666</v>
      </c>
      <c r="E104" s="37">
        <v>1332.6333333333332</v>
      </c>
      <c r="F104" s="37">
        <v>1319.3166666666666</v>
      </c>
      <c r="G104" s="37">
        <v>1298.1333333333332</v>
      </c>
      <c r="H104" s="37">
        <v>1367.1333333333332</v>
      </c>
      <c r="I104" s="37">
        <v>1388.3166666666666</v>
      </c>
      <c r="J104" s="37">
        <v>1401.6333333333332</v>
      </c>
      <c r="K104" s="28">
        <v>1375</v>
      </c>
      <c r="L104" s="28">
        <v>1340.5</v>
      </c>
      <c r="M104" s="28">
        <v>6.1508799999999999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123.15</v>
      </c>
      <c r="D105" s="37">
        <v>124.58333333333333</v>
      </c>
      <c r="E105" s="37">
        <v>121.36666666666666</v>
      </c>
      <c r="F105" s="37">
        <v>119.58333333333333</v>
      </c>
      <c r="G105" s="37">
        <v>116.36666666666666</v>
      </c>
      <c r="H105" s="37">
        <v>126.36666666666666</v>
      </c>
      <c r="I105" s="37">
        <v>129.58333333333331</v>
      </c>
      <c r="J105" s="37">
        <v>131.36666666666667</v>
      </c>
      <c r="K105" s="28">
        <v>127.8</v>
      </c>
      <c r="L105" s="28">
        <v>122.8</v>
      </c>
      <c r="M105" s="28">
        <v>45.239879999999999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298.75</v>
      </c>
      <c r="D106" s="37">
        <v>300.66666666666669</v>
      </c>
      <c r="E106" s="37">
        <v>295.68333333333339</v>
      </c>
      <c r="F106" s="37">
        <v>292.61666666666673</v>
      </c>
      <c r="G106" s="37">
        <v>287.63333333333344</v>
      </c>
      <c r="H106" s="37">
        <v>303.73333333333335</v>
      </c>
      <c r="I106" s="37">
        <v>308.71666666666658</v>
      </c>
      <c r="J106" s="37">
        <v>311.7833333333333</v>
      </c>
      <c r="K106" s="28">
        <v>305.64999999999998</v>
      </c>
      <c r="L106" s="28">
        <v>297.60000000000002</v>
      </c>
      <c r="M106" s="28">
        <v>24.013179999999998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2312.5500000000002</v>
      </c>
      <c r="D107" s="37">
        <v>2311.4500000000003</v>
      </c>
      <c r="E107" s="37">
        <v>2295.1000000000004</v>
      </c>
      <c r="F107" s="37">
        <v>2277.65</v>
      </c>
      <c r="G107" s="37">
        <v>2261.3000000000002</v>
      </c>
      <c r="H107" s="37">
        <v>2328.9000000000005</v>
      </c>
      <c r="I107" s="37">
        <v>2345.25</v>
      </c>
      <c r="J107" s="37">
        <v>2362.7000000000007</v>
      </c>
      <c r="K107" s="28">
        <v>2327.8000000000002</v>
      </c>
      <c r="L107" s="28">
        <v>2294</v>
      </c>
      <c r="M107" s="28">
        <v>8.9071300000000004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317.25</v>
      </c>
      <c r="D108" s="37">
        <v>317.58333333333331</v>
      </c>
      <c r="E108" s="37">
        <v>315.66666666666663</v>
      </c>
      <c r="F108" s="37">
        <v>314.08333333333331</v>
      </c>
      <c r="G108" s="37">
        <v>312.16666666666663</v>
      </c>
      <c r="H108" s="37">
        <v>319.16666666666663</v>
      </c>
      <c r="I108" s="37">
        <v>321.08333333333326</v>
      </c>
      <c r="J108" s="37">
        <v>322.66666666666663</v>
      </c>
      <c r="K108" s="28">
        <v>319.5</v>
      </c>
      <c r="L108" s="28">
        <v>316</v>
      </c>
      <c r="M108" s="28">
        <v>2.3166199999999999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2441.15</v>
      </c>
      <c r="D109" s="37">
        <v>2431.5166666666664</v>
      </c>
      <c r="E109" s="37">
        <v>2412.0333333333328</v>
      </c>
      <c r="F109" s="37">
        <v>2382.9166666666665</v>
      </c>
      <c r="G109" s="37">
        <v>2363.4333333333329</v>
      </c>
      <c r="H109" s="37">
        <v>2460.6333333333328</v>
      </c>
      <c r="I109" s="37">
        <v>2480.1166666666663</v>
      </c>
      <c r="J109" s="37">
        <v>2509.2333333333327</v>
      </c>
      <c r="K109" s="28">
        <v>2451</v>
      </c>
      <c r="L109" s="28">
        <v>2402.4</v>
      </c>
      <c r="M109" s="28">
        <v>37.259630000000001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748.9</v>
      </c>
      <c r="D110" s="37">
        <v>750.41666666666663</v>
      </c>
      <c r="E110" s="37">
        <v>744.0333333333333</v>
      </c>
      <c r="F110" s="37">
        <v>739.16666666666663</v>
      </c>
      <c r="G110" s="37">
        <v>732.7833333333333</v>
      </c>
      <c r="H110" s="37">
        <v>755.2833333333333</v>
      </c>
      <c r="I110" s="37">
        <v>761.66666666666674</v>
      </c>
      <c r="J110" s="37">
        <v>766.5333333333333</v>
      </c>
      <c r="K110" s="28">
        <v>756.8</v>
      </c>
      <c r="L110" s="28">
        <v>745.55</v>
      </c>
      <c r="M110" s="28">
        <v>89.455669999999998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1282.5999999999999</v>
      </c>
      <c r="D111" s="37">
        <v>1286.6666666666667</v>
      </c>
      <c r="E111" s="37">
        <v>1270.9333333333334</v>
      </c>
      <c r="F111" s="37">
        <v>1259.2666666666667</v>
      </c>
      <c r="G111" s="37">
        <v>1243.5333333333333</v>
      </c>
      <c r="H111" s="37">
        <v>1298.3333333333335</v>
      </c>
      <c r="I111" s="37">
        <v>1314.0666666666666</v>
      </c>
      <c r="J111" s="37">
        <v>1325.7333333333336</v>
      </c>
      <c r="K111" s="28">
        <v>1302.4000000000001</v>
      </c>
      <c r="L111" s="28">
        <v>1275</v>
      </c>
      <c r="M111" s="28">
        <v>3.9194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525.20000000000005</v>
      </c>
      <c r="D112" s="37">
        <v>522.4</v>
      </c>
      <c r="E112" s="37">
        <v>515.04999999999995</v>
      </c>
      <c r="F112" s="37">
        <v>504.9</v>
      </c>
      <c r="G112" s="37">
        <v>497.54999999999995</v>
      </c>
      <c r="H112" s="37">
        <v>532.54999999999995</v>
      </c>
      <c r="I112" s="37">
        <v>539.90000000000009</v>
      </c>
      <c r="J112" s="37">
        <v>550.04999999999995</v>
      </c>
      <c r="K112" s="28">
        <v>529.75</v>
      </c>
      <c r="L112" s="28">
        <v>512.25</v>
      </c>
      <c r="M112" s="28">
        <v>30.515229999999999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695.6</v>
      </c>
      <c r="D113" s="37">
        <v>698.61666666666679</v>
      </c>
      <c r="E113" s="37">
        <v>688.18333333333362</v>
      </c>
      <c r="F113" s="37">
        <v>680.76666666666688</v>
      </c>
      <c r="G113" s="37">
        <v>670.33333333333371</v>
      </c>
      <c r="H113" s="37">
        <v>706.03333333333353</v>
      </c>
      <c r="I113" s="37">
        <v>716.4666666666667</v>
      </c>
      <c r="J113" s="37">
        <v>723.88333333333344</v>
      </c>
      <c r="K113" s="28">
        <v>709.05</v>
      </c>
      <c r="L113" s="28">
        <v>691.2</v>
      </c>
      <c r="M113" s="28">
        <v>1.31907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44.4</v>
      </c>
      <c r="D114" s="37">
        <v>44.633333333333326</v>
      </c>
      <c r="E114" s="37">
        <v>44.066666666666649</v>
      </c>
      <c r="F114" s="37">
        <v>43.73333333333332</v>
      </c>
      <c r="G114" s="37">
        <v>43.166666666666643</v>
      </c>
      <c r="H114" s="37">
        <v>44.966666666666654</v>
      </c>
      <c r="I114" s="37">
        <v>45.533333333333331</v>
      </c>
      <c r="J114" s="37">
        <v>45.86666666666666</v>
      </c>
      <c r="K114" s="28">
        <v>45.2</v>
      </c>
      <c r="L114" s="28">
        <v>44.3</v>
      </c>
      <c r="M114" s="28">
        <v>130.86363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221.9</v>
      </c>
      <c r="D115" s="37">
        <v>222.28333333333333</v>
      </c>
      <c r="E115" s="37">
        <v>221.11666666666667</v>
      </c>
      <c r="F115" s="37">
        <v>220.33333333333334</v>
      </c>
      <c r="G115" s="37">
        <v>219.16666666666669</v>
      </c>
      <c r="H115" s="37">
        <v>223.06666666666666</v>
      </c>
      <c r="I115" s="37">
        <v>224.23333333333335</v>
      </c>
      <c r="J115" s="37">
        <v>225.01666666666665</v>
      </c>
      <c r="K115" s="28">
        <v>223.45</v>
      </c>
      <c r="L115" s="28">
        <v>221.5</v>
      </c>
      <c r="M115" s="28">
        <v>86.709469999999996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4835.05</v>
      </c>
      <c r="D116" s="37">
        <v>4898.3999999999996</v>
      </c>
      <c r="E116" s="37">
        <v>4746.7999999999993</v>
      </c>
      <c r="F116" s="37">
        <v>4658.5499999999993</v>
      </c>
      <c r="G116" s="37">
        <v>4506.9499999999989</v>
      </c>
      <c r="H116" s="37">
        <v>4986.6499999999996</v>
      </c>
      <c r="I116" s="37">
        <v>5138.25</v>
      </c>
      <c r="J116" s="37">
        <v>5226.5</v>
      </c>
      <c r="K116" s="28">
        <v>5050</v>
      </c>
      <c r="L116" s="28">
        <v>4810.1499999999996</v>
      </c>
      <c r="M116" s="28">
        <v>2.36144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152.05000000000001</v>
      </c>
      <c r="D117" s="37">
        <v>151.81666666666669</v>
      </c>
      <c r="E117" s="37">
        <v>150.33333333333337</v>
      </c>
      <c r="F117" s="37">
        <v>148.61666666666667</v>
      </c>
      <c r="G117" s="37">
        <v>147.13333333333335</v>
      </c>
      <c r="H117" s="37">
        <v>153.53333333333339</v>
      </c>
      <c r="I117" s="37">
        <v>155.01666666666668</v>
      </c>
      <c r="J117" s="37">
        <v>156.73333333333341</v>
      </c>
      <c r="K117" s="28">
        <v>153.30000000000001</v>
      </c>
      <c r="L117" s="28">
        <v>150.1</v>
      </c>
      <c r="M117" s="28">
        <v>14.064349999999999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207.05</v>
      </c>
      <c r="D118" s="37">
        <v>207.93333333333337</v>
      </c>
      <c r="E118" s="37">
        <v>205.46666666666673</v>
      </c>
      <c r="F118" s="37">
        <v>203.88333333333335</v>
      </c>
      <c r="G118" s="37">
        <v>201.41666666666671</v>
      </c>
      <c r="H118" s="37">
        <v>209.51666666666674</v>
      </c>
      <c r="I118" s="37">
        <v>211.98333333333338</v>
      </c>
      <c r="J118" s="37">
        <v>213.56666666666675</v>
      </c>
      <c r="K118" s="28">
        <v>210.4</v>
      </c>
      <c r="L118" s="28">
        <v>206.35</v>
      </c>
      <c r="M118" s="28">
        <v>22.002680000000002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121.15</v>
      </c>
      <c r="D119" s="37">
        <v>121.34999999999998</v>
      </c>
      <c r="E119" s="37">
        <v>120.39999999999996</v>
      </c>
      <c r="F119" s="37">
        <v>119.64999999999998</v>
      </c>
      <c r="G119" s="37">
        <v>118.69999999999996</v>
      </c>
      <c r="H119" s="37">
        <v>122.09999999999997</v>
      </c>
      <c r="I119" s="37">
        <v>123.04999999999998</v>
      </c>
      <c r="J119" s="37">
        <v>123.79999999999997</v>
      </c>
      <c r="K119" s="28">
        <v>122.3</v>
      </c>
      <c r="L119" s="28">
        <v>120.6</v>
      </c>
      <c r="M119" s="28">
        <v>53.190440000000002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816.35</v>
      </c>
      <c r="D120" s="37">
        <v>818.9</v>
      </c>
      <c r="E120" s="37">
        <v>810.5</v>
      </c>
      <c r="F120" s="37">
        <v>804.65</v>
      </c>
      <c r="G120" s="37">
        <v>796.25</v>
      </c>
      <c r="H120" s="37">
        <v>824.75</v>
      </c>
      <c r="I120" s="37">
        <v>833.14999999999986</v>
      </c>
      <c r="J120" s="37">
        <v>839</v>
      </c>
      <c r="K120" s="28">
        <v>827.3</v>
      </c>
      <c r="L120" s="28">
        <v>813.05</v>
      </c>
      <c r="M120" s="28">
        <v>19.050059999999998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22.25</v>
      </c>
      <c r="D121" s="37">
        <v>22.3</v>
      </c>
      <c r="E121" s="37">
        <v>22.150000000000002</v>
      </c>
      <c r="F121" s="37">
        <v>22.05</v>
      </c>
      <c r="G121" s="37">
        <v>21.900000000000002</v>
      </c>
      <c r="H121" s="37">
        <v>22.400000000000002</v>
      </c>
      <c r="I121" s="37">
        <v>22.55</v>
      </c>
      <c r="J121" s="37">
        <v>22.650000000000002</v>
      </c>
      <c r="K121" s="28">
        <v>22.45</v>
      </c>
      <c r="L121" s="28">
        <v>22.2</v>
      </c>
      <c r="M121" s="28">
        <v>39.706099999999999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377.95</v>
      </c>
      <c r="D122" s="37">
        <v>377.81666666666666</v>
      </c>
      <c r="E122" s="37">
        <v>374.63333333333333</v>
      </c>
      <c r="F122" s="37">
        <v>371.31666666666666</v>
      </c>
      <c r="G122" s="37">
        <v>368.13333333333333</v>
      </c>
      <c r="H122" s="37">
        <v>381.13333333333333</v>
      </c>
      <c r="I122" s="37">
        <v>384.31666666666661</v>
      </c>
      <c r="J122" s="37">
        <v>387.63333333333333</v>
      </c>
      <c r="K122" s="28">
        <v>381</v>
      </c>
      <c r="L122" s="28">
        <v>374.5</v>
      </c>
      <c r="M122" s="28">
        <v>20.37415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252.9</v>
      </c>
      <c r="D123" s="37">
        <v>253.7166666666667</v>
      </c>
      <c r="E123" s="37">
        <v>250.73333333333341</v>
      </c>
      <c r="F123" s="37">
        <v>248.56666666666672</v>
      </c>
      <c r="G123" s="37">
        <v>245.58333333333343</v>
      </c>
      <c r="H123" s="37">
        <v>255.88333333333338</v>
      </c>
      <c r="I123" s="37">
        <v>258.86666666666667</v>
      </c>
      <c r="J123" s="37">
        <v>261.03333333333336</v>
      </c>
      <c r="K123" s="28">
        <v>256.7</v>
      </c>
      <c r="L123" s="28">
        <v>251.55</v>
      </c>
      <c r="M123" s="28">
        <v>23.773900000000001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955.35</v>
      </c>
      <c r="D124" s="37">
        <v>956.65</v>
      </c>
      <c r="E124" s="37">
        <v>947.3</v>
      </c>
      <c r="F124" s="37">
        <v>939.25</v>
      </c>
      <c r="G124" s="37">
        <v>929.9</v>
      </c>
      <c r="H124" s="37">
        <v>964.69999999999993</v>
      </c>
      <c r="I124" s="37">
        <v>974.05000000000007</v>
      </c>
      <c r="J124" s="37">
        <v>982.09999999999991</v>
      </c>
      <c r="K124" s="28">
        <v>966</v>
      </c>
      <c r="L124" s="28">
        <v>948.6</v>
      </c>
      <c r="M124" s="28">
        <v>24.17043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4427.6499999999996</v>
      </c>
      <c r="D125" s="37">
        <v>4449.0166666666664</v>
      </c>
      <c r="E125" s="37">
        <v>4362.1333333333332</v>
      </c>
      <c r="F125" s="37">
        <v>4296.6166666666668</v>
      </c>
      <c r="G125" s="37">
        <v>4209.7333333333336</v>
      </c>
      <c r="H125" s="37">
        <v>4514.5333333333328</v>
      </c>
      <c r="I125" s="37">
        <v>4601.4166666666661</v>
      </c>
      <c r="J125" s="37">
        <v>4666.9333333333325</v>
      </c>
      <c r="K125" s="28">
        <v>4535.8999999999996</v>
      </c>
      <c r="L125" s="28">
        <v>4383.5</v>
      </c>
      <c r="M125" s="28">
        <v>5.2557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1706.95</v>
      </c>
      <c r="D126" s="37">
        <v>1710.9833333333333</v>
      </c>
      <c r="E126" s="37">
        <v>1699.4666666666667</v>
      </c>
      <c r="F126" s="37">
        <v>1691.9833333333333</v>
      </c>
      <c r="G126" s="37">
        <v>1680.4666666666667</v>
      </c>
      <c r="H126" s="37">
        <v>1718.4666666666667</v>
      </c>
      <c r="I126" s="37">
        <v>1729.9833333333336</v>
      </c>
      <c r="J126" s="37">
        <v>1737.4666666666667</v>
      </c>
      <c r="K126" s="28">
        <v>1722.5</v>
      </c>
      <c r="L126" s="28">
        <v>1703.5</v>
      </c>
      <c r="M126" s="28">
        <v>56.022150000000003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2116.6</v>
      </c>
      <c r="D127" s="37">
        <v>2125.2000000000003</v>
      </c>
      <c r="E127" s="37">
        <v>2082.4000000000005</v>
      </c>
      <c r="F127" s="37">
        <v>2048.2000000000003</v>
      </c>
      <c r="G127" s="37">
        <v>2005.4000000000005</v>
      </c>
      <c r="H127" s="37">
        <v>2159.4000000000005</v>
      </c>
      <c r="I127" s="37">
        <v>2202.2000000000007</v>
      </c>
      <c r="J127" s="37">
        <v>2236.4000000000005</v>
      </c>
      <c r="K127" s="28">
        <v>2168</v>
      </c>
      <c r="L127" s="28">
        <v>2091</v>
      </c>
      <c r="M127" s="28">
        <v>9.5179600000000004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979.85</v>
      </c>
      <c r="D128" s="37">
        <v>973.4666666666667</v>
      </c>
      <c r="E128" s="37">
        <v>960.73333333333335</v>
      </c>
      <c r="F128" s="37">
        <v>941.61666666666667</v>
      </c>
      <c r="G128" s="37">
        <v>928.88333333333333</v>
      </c>
      <c r="H128" s="37">
        <v>992.58333333333337</v>
      </c>
      <c r="I128" s="37">
        <v>1005.3166666666667</v>
      </c>
      <c r="J128" s="37">
        <v>1024.4333333333334</v>
      </c>
      <c r="K128" s="28">
        <v>986.2</v>
      </c>
      <c r="L128" s="28">
        <v>954.35</v>
      </c>
      <c r="M128" s="28">
        <v>7.2517800000000001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340.1</v>
      </c>
      <c r="D129" s="37">
        <v>336.93333333333334</v>
      </c>
      <c r="E129" s="37">
        <v>330.16666666666669</v>
      </c>
      <c r="F129" s="37">
        <v>320.23333333333335</v>
      </c>
      <c r="G129" s="37">
        <v>313.4666666666667</v>
      </c>
      <c r="H129" s="37">
        <v>346.86666666666667</v>
      </c>
      <c r="I129" s="37">
        <v>353.63333333333333</v>
      </c>
      <c r="J129" s="37">
        <v>363.56666666666666</v>
      </c>
      <c r="K129" s="28">
        <v>343.7</v>
      </c>
      <c r="L129" s="28">
        <v>327</v>
      </c>
      <c r="M129" s="28">
        <v>7.8423600000000002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632.85</v>
      </c>
      <c r="D130" s="37">
        <v>635.5</v>
      </c>
      <c r="E130" s="37">
        <v>628.5</v>
      </c>
      <c r="F130" s="37">
        <v>624.15</v>
      </c>
      <c r="G130" s="37">
        <v>617.15</v>
      </c>
      <c r="H130" s="37">
        <v>639.85</v>
      </c>
      <c r="I130" s="37">
        <v>646.85</v>
      </c>
      <c r="J130" s="37">
        <v>651.20000000000005</v>
      </c>
      <c r="K130" s="28">
        <v>642.5</v>
      </c>
      <c r="L130" s="28">
        <v>631.15</v>
      </c>
      <c r="M130" s="28">
        <v>14.580690000000001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413.15</v>
      </c>
      <c r="D131" s="37">
        <v>415.09999999999997</v>
      </c>
      <c r="E131" s="37">
        <v>409.44999999999993</v>
      </c>
      <c r="F131" s="37">
        <v>405.74999999999994</v>
      </c>
      <c r="G131" s="37">
        <v>400.09999999999991</v>
      </c>
      <c r="H131" s="37">
        <v>418.79999999999995</v>
      </c>
      <c r="I131" s="37">
        <v>424.44999999999993</v>
      </c>
      <c r="J131" s="37">
        <v>428.15</v>
      </c>
      <c r="K131" s="28">
        <v>420.75</v>
      </c>
      <c r="L131" s="28">
        <v>411.4</v>
      </c>
      <c r="M131" s="28">
        <v>36.32694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2980.35</v>
      </c>
      <c r="D132" s="37">
        <v>2999.4500000000003</v>
      </c>
      <c r="E132" s="37">
        <v>2950.9000000000005</v>
      </c>
      <c r="F132" s="37">
        <v>2921.4500000000003</v>
      </c>
      <c r="G132" s="37">
        <v>2872.9000000000005</v>
      </c>
      <c r="H132" s="37">
        <v>3028.9000000000005</v>
      </c>
      <c r="I132" s="37">
        <v>3077.4500000000007</v>
      </c>
      <c r="J132" s="37">
        <v>3106.9000000000005</v>
      </c>
      <c r="K132" s="28">
        <v>3048</v>
      </c>
      <c r="L132" s="28">
        <v>2970</v>
      </c>
      <c r="M132" s="28">
        <v>7.29772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1826.55</v>
      </c>
      <c r="D133" s="37">
        <v>1821.1333333333332</v>
      </c>
      <c r="E133" s="37">
        <v>1811.2666666666664</v>
      </c>
      <c r="F133" s="37">
        <v>1795.9833333333331</v>
      </c>
      <c r="G133" s="37">
        <v>1786.1166666666663</v>
      </c>
      <c r="H133" s="37">
        <v>1836.4166666666665</v>
      </c>
      <c r="I133" s="37">
        <v>1846.2833333333333</v>
      </c>
      <c r="J133" s="37">
        <v>1861.5666666666666</v>
      </c>
      <c r="K133" s="28">
        <v>1831</v>
      </c>
      <c r="L133" s="28">
        <v>1805.85</v>
      </c>
      <c r="M133" s="28">
        <v>12.29668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71.349999999999994</v>
      </c>
      <c r="D134" s="37">
        <v>71.633333333333326</v>
      </c>
      <c r="E134" s="37">
        <v>70.966666666666654</v>
      </c>
      <c r="F134" s="37">
        <v>70.583333333333329</v>
      </c>
      <c r="G134" s="37">
        <v>69.916666666666657</v>
      </c>
      <c r="H134" s="37">
        <v>72.016666666666652</v>
      </c>
      <c r="I134" s="37">
        <v>72.683333333333337</v>
      </c>
      <c r="J134" s="37">
        <v>73.066666666666649</v>
      </c>
      <c r="K134" s="28">
        <v>72.3</v>
      </c>
      <c r="L134" s="28">
        <v>71.25</v>
      </c>
      <c r="M134" s="28">
        <v>30.023679999999999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4444.95</v>
      </c>
      <c r="D135" s="37">
        <v>4423.1166666666659</v>
      </c>
      <c r="E135" s="37">
        <v>4346.8333333333321</v>
      </c>
      <c r="F135" s="37">
        <v>4248.7166666666662</v>
      </c>
      <c r="G135" s="37">
        <v>4172.4333333333325</v>
      </c>
      <c r="H135" s="37">
        <v>4521.2333333333318</v>
      </c>
      <c r="I135" s="37">
        <v>4597.5166666666664</v>
      </c>
      <c r="J135" s="37">
        <v>4695.6333333333314</v>
      </c>
      <c r="K135" s="28">
        <v>4499.3999999999996</v>
      </c>
      <c r="L135" s="28">
        <v>4325</v>
      </c>
      <c r="M135" s="28">
        <v>2.2404199999999999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374.6</v>
      </c>
      <c r="D136" s="37">
        <v>376.88333333333338</v>
      </c>
      <c r="E136" s="37">
        <v>371.26666666666677</v>
      </c>
      <c r="F136" s="37">
        <v>367.93333333333339</v>
      </c>
      <c r="G136" s="37">
        <v>362.31666666666678</v>
      </c>
      <c r="H136" s="37">
        <v>380.21666666666675</v>
      </c>
      <c r="I136" s="37">
        <v>385.83333333333343</v>
      </c>
      <c r="J136" s="37">
        <v>389.16666666666674</v>
      </c>
      <c r="K136" s="28">
        <v>382.5</v>
      </c>
      <c r="L136" s="28">
        <v>373.55</v>
      </c>
      <c r="M136" s="28">
        <v>25.36375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5860.65</v>
      </c>
      <c r="D137" s="37">
        <v>5886.2166666666672</v>
      </c>
      <c r="E137" s="37">
        <v>5824.4333333333343</v>
      </c>
      <c r="F137" s="37">
        <v>5788.2166666666672</v>
      </c>
      <c r="G137" s="37">
        <v>5726.4333333333343</v>
      </c>
      <c r="H137" s="37">
        <v>5922.4333333333343</v>
      </c>
      <c r="I137" s="37">
        <v>5984.2166666666672</v>
      </c>
      <c r="J137" s="37">
        <v>6020.4333333333343</v>
      </c>
      <c r="K137" s="28">
        <v>5948</v>
      </c>
      <c r="L137" s="28">
        <v>5850</v>
      </c>
      <c r="M137" s="28">
        <v>1.70126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1883.1</v>
      </c>
      <c r="D138" s="37">
        <v>1881.4166666666667</v>
      </c>
      <c r="E138" s="37">
        <v>1866.8333333333335</v>
      </c>
      <c r="F138" s="37">
        <v>1850.5666666666668</v>
      </c>
      <c r="G138" s="37">
        <v>1835.9833333333336</v>
      </c>
      <c r="H138" s="37">
        <v>1897.6833333333334</v>
      </c>
      <c r="I138" s="37">
        <v>1912.2666666666669</v>
      </c>
      <c r="J138" s="37">
        <v>1928.5333333333333</v>
      </c>
      <c r="K138" s="28">
        <v>1896</v>
      </c>
      <c r="L138" s="28">
        <v>1865.15</v>
      </c>
      <c r="M138" s="28">
        <v>19.12482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552.04999999999995</v>
      </c>
      <c r="D139" s="37">
        <v>552.05000000000007</v>
      </c>
      <c r="E139" s="37">
        <v>547.10000000000014</v>
      </c>
      <c r="F139" s="37">
        <v>542.15000000000009</v>
      </c>
      <c r="G139" s="37">
        <v>537.20000000000016</v>
      </c>
      <c r="H139" s="37">
        <v>557.00000000000011</v>
      </c>
      <c r="I139" s="37">
        <v>561.95000000000016</v>
      </c>
      <c r="J139" s="37">
        <v>566.90000000000009</v>
      </c>
      <c r="K139" s="28">
        <v>557</v>
      </c>
      <c r="L139" s="28">
        <v>547.1</v>
      </c>
      <c r="M139" s="28">
        <v>16.12799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767.75</v>
      </c>
      <c r="D140" s="37">
        <v>770.44999999999993</v>
      </c>
      <c r="E140" s="37">
        <v>762.09999999999991</v>
      </c>
      <c r="F140" s="37">
        <v>756.44999999999993</v>
      </c>
      <c r="G140" s="37">
        <v>748.09999999999991</v>
      </c>
      <c r="H140" s="37">
        <v>776.09999999999991</v>
      </c>
      <c r="I140" s="37">
        <v>784.45</v>
      </c>
      <c r="J140" s="37">
        <v>790.09999999999991</v>
      </c>
      <c r="K140" s="28">
        <v>778.8</v>
      </c>
      <c r="L140" s="28">
        <v>764.8</v>
      </c>
      <c r="M140" s="28">
        <v>14.34385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65638.95</v>
      </c>
      <c r="D141" s="37">
        <v>65704.183333333334</v>
      </c>
      <c r="E141" s="37">
        <v>65145.066666666666</v>
      </c>
      <c r="F141" s="37">
        <v>64651.183333333334</v>
      </c>
      <c r="G141" s="37">
        <v>64092.066666666666</v>
      </c>
      <c r="H141" s="37">
        <v>66198.066666666666</v>
      </c>
      <c r="I141" s="37">
        <v>66757.183333333334</v>
      </c>
      <c r="J141" s="37">
        <v>67251.066666666666</v>
      </c>
      <c r="K141" s="28">
        <v>66263.3</v>
      </c>
      <c r="L141" s="28">
        <v>65210.3</v>
      </c>
      <c r="M141" s="28">
        <v>0.19661000000000001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768.5</v>
      </c>
      <c r="D142" s="37">
        <v>771</v>
      </c>
      <c r="E142" s="37">
        <v>763.5</v>
      </c>
      <c r="F142" s="37">
        <v>758.5</v>
      </c>
      <c r="G142" s="37">
        <v>751</v>
      </c>
      <c r="H142" s="37">
        <v>776</v>
      </c>
      <c r="I142" s="37">
        <v>783.5</v>
      </c>
      <c r="J142" s="37">
        <v>788.5</v>
      </c>
      <c r="K142" s="28">
        <v>778.5</v>
      </c>
      <c r="L142" s="28">
        <v>766</v>
      </c>
      <c r="M142" s="28">
        <v>3.1523400000000001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155.44999999999999</v>
      </c>
      <c r="D143" s="37">
        <v>156.63333333333333</v>
      </c>
      <c r="E143" s="37">
        <v>153.81666666666666</v>
      </c>
      <c r="F143" s="37">
        <v>152.18333333333334</v>
      </c>
      <c r="G143" s="37">
        <v>149.36666666666667</v>
      </c>
      <c r="H143" s="37">
        <v>158.26666666666665</v>
      </c>
      <c r="I143" s="37">
        <v>161.08333333333331</v>
      </c>
      <c r="J143" s="37">
        <v>162.71666666666664</v>
      </c>
      <c r="K143" s="28">
        <v>159.44999999999999</v>
      </c>
      <c r="L143" s="28">
        <v>155</v>
      </c>
      <c r="M143" s="28">
        <v>26.52561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852</v>
      </c>
      <c r="D144" s="37">
        <v>856.30000000000007</v>
      </c>
      <c r="E144" s="37">
        <v>842.85000000000014</v>
      </c>
      <c r="F144" s="37">
        <v>833.7</v>
      </c>
      <c r="G144" s="37">
        <v>820.25000000000011</v>
      </c>
      <c r="H144" s="37">
        <v>865.45000000000016</v>
      </c>
      <c r="I144" s="37">
        <v>878.9000000000002</v>
      </c>
      <c r="J144" s="37">
        <v>888.05000000000018</v>
      </c>
      <c r="K144" s="28">
        <v>869.75</v>
      </c>
      <c r="L144" s="28">
        <v>847.15</v>
      </c>
      <c r="M144" s="28">
        <v>16.168559999999999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121.6</v>
      </c>
      <c r="D145" s="37">
        <v>122.38333333333333</v>
      </c>
      <c r="E145" s="37">
        <v>119.76666666666665</v>
      </c>
      <c r="F145" s="37">
        <v>117.93333333333332</v>
      </c>
      <c r="G145" s="37">
        <v>115.31666666666665</v>
      </c>
      <c r="H145" s="37">
        <v>124.21666666666665</v>
      </c>
      <c r="I145" s="37">
        <v>126.83333333333333</v>
      </c>
      <c r="J145" s="37">
        <v>128.66666666666666</v>
      </c>
      <c r="K145" s="28">
        <v>125</v>
      </c>
      <c r="L145" s="28">
        <v>120.55</v>
      </c>
      <c r="M145" s="28">
        <v>206.12443999999999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504.75</v>
      </c>
      <c r="D146" s="37">
        <v>504.0333333333333</v>
      </c>
      <c r="E146" s="37">
        <v>501.06666666666661</v>
      </c>
      <c r="F146" s="37">
        <v>497.38333333333333</v>
      </c>
      <c r="G146" s="37">
        <v>494.41666666666663</v>
      </c>
      <c r="H146" s="37">
        <v>507.71666666666658</v>
      </c>
      <c r="I146" s="37">
        <v>510.68333333333328</v>
      </c>
      <c r="J146" s="37">
        <v>514.36666666666656</v>
      </c>
      <c r="K146" s="28">
        <v>507</v>
      </c>
      <c r="L146" s="28">
        <v>500.35</v>
      </c>
      <c r="M146" s="28">
        <v>13.30397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8569.1</v>
      </c>
      <c r="D147" s="37">
        <v>8578.3666666666668</v>
      </c>
      <c r="E147" s="37">
        <v>8510.7833333333328</v>
      </c>
      <c r="F147" s="37">
        <v>8452.4666666666653</v>
      </c>
      <c r="G147" s="37">
        <v>8384.8833333333314</v>
      </c>
      <c r="H147" s="37">
        <v>8636.6833333333343</v>
      </c>
      <c r="I147" s="37">
        <v>8704.2666666666664</v>
      </c>
      <c r="J147" s="37">
        <v>8762.5833333333358</v>
      </c>
      <c r="K147" s="28">
        <v>8645.9500000000007</v>
      </c>
      <c r="L147" s="28">
        <v>8520.0499999999993</v>
      </c>
      <c r="M147" s="28">
        <v>3.8527300000000002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853.05</v>
      </c>
      <c r="D148" s="37">
        <v>857.85</v>
      </c>
      <c r="E148" s="37">
        <v>834.6</v>
      </c>
      <c r="F148" s="37">
        <v>816.15</v>
      </c>
      <c r="G148" s="37">
        <v>792.9</v>
      </c>
      <c r="H148" s="37">
        <v>876.30000000000007</v>
      </c>
      <c r="I148" s="37">
        <v>899.55000000000007</v>
      </c>
      <c r="J148" s="37">
        <v>918.00000000000011</v>
      </c>
      <c r="K148" s="28">
        <v>881.1</v>
      </c>
      <c r="L148" s="28">
        <v>839.4</v>
      </c>
      <c r="M148" s="28">
        <v>7.8957199999999998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3797</v>
      </c>
      <c r="D149" s="37">
        <v>3820.9</v>
      </c>
      <c r="E149" s="37">
        <v>3762.1000000000004</v>
      </c>
      <c r="F149" s="37">
        <v>3727.2000000000003</v>
      </c>
      <c r="G149" s="37">
        <v>3668.4000000000005</v>
      </c>
      <c r="H149" s="37">
        <v>3855.8</v>
      </c>
      <c r="I149" s="37">
        <v>3914.6000000000004</v>
      </c>
      <c r="J149" s="37">
        <v>3949.5</v>
      </c>
      <c r="K149" s="28">
        <v>3879.7</v>
      </c>
      <c r="L149" s="28">
        <v>3786</v>
      </c>
      <c r="M149" s="28">
        <v>3.7826499999999998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3021.95</v>
      </c>
      <c r="D150" s="37">
        <v>3005.7666666666664</v>
      </c>
      <c r="E150" s="37">
        <v>2968.1833333333329</v>
      </c>
      <c r="F150" s="37">
        <v>2914.4166666666665</v>
      </c>
      <c r="G150" s="37">
        <v>2876.833333333333</v>
      </c>
      <c r="H150" s="37">
        <v>3059.5333333333328</v>
      </c>
      <c r="I150" s="37">
        <v>3097.1166666666668</v>
      </c>
      <c r="J150" s="37">
        <v>3150.8833333333328</v>
      </c>
      <c r="K150" s="28">
        <v>3043.35</v>
      </c>
      <c r="L150" s="28">
        <v>2952</v>
      </c>
      <c r="M150" s="28">
        <v>2.19536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1324.05</v>
      </c>
      <c r="D151" s="37">
        <v>1318.7166666666665</v>
      </c>
      <c r="E151" s="37">
        <v>1299.383333333333</v>
      </c>
      <c r="F151" s="37">
        <v>1274.7166666666665</v>
      </c>
      <c r="G151" s="37">
        <v>1255.383333333333</v>
      </c>
      <c r="H151" s="37">
        <v>1343.383333333333</v>
      </c>
      <c r="I151" s="37">
        <v>1362.7166666666665</v>
      </c>
      <c r="J151" s="37">
        <v>1387.383333333333</v>
      </c>
      <c r="K151" s="28">
        <v>1338.05</v>
      </c>
      <c r="L151" s="28">
        <v>1294.05</v>
      </c>
      <c r="M151" s="28">
        <v>13.18749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871</v>
      </c>
      <c r="D152" s="37">
        <v>873.56666666666661</v>
      </c>
      <c r="E152" s="37">
        <v>861.38333333333321</v>
      </c>
      <c r="F152" s="37">
        <v>851.76666666666665</v>
      </c>
      <c r="G152" s="37">
        <v>839.58333333333326</v>
      </c>
      <c r="H152" s="37">
        <v>883.18333333333317</v>
      </c>
      <c r="I152" s="37">
        <v>895.36666666666656</v>
      </c>
      <c r="J152" s="37">
        <v>904.98333333333312</v>
      </c>
      <c r="K152" s="28">
        <v>885.75</v>
      </c>
      <c r="L152" s="28">
        <v>863.95</v>
      </c>
      <c r="M152" s="28">
        <v>0.99773000000000001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142.15</v>
      </c>
      <c r="D153" s="37">
        <v>143.13333333333335</v>
      </c>
      <c r="E153" s="37">
        <v>140.56666666666672</v>
      </c>
      <c r="F153" s="37">
        <v>138.98333333333338</v>
      </c>
      <c r="G153" s="37">
        <v>136.41666666666674</v>
      </c>
      <c r="H153" s="37">
        <v>144.7166666666667</v>
      </c>
      <c r="I153" s="37">
        <v>147.28333333333336</v>
      </c>
      <c r="J153" s="37">
        <v>148.86666666666667</v>
      </c>
      <c r="K153" s="28">
        <v>145.69999999999999</v>
      </c>
      <c r="L153" s="28">
        <v>141.55000000000001</v>
      </c>
      <c r="M153" s="28">
        <v>62.347949999999997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132.35</v>
      </c>
      <c r="D154" s="37">
        <v>132.78333333333333</v>
      </c>
      <c r="E154" s="37">
        <v>131.46666666666667</v>
      </c>
      <c r="F154" s="37">
        <v>130.58333333333334</v>
      </c>
      <c r="G154" s="37">
        <v>129.26666666666668</v>
      </c>
      <c r="H154" s="37">
        <v>133.66666666666666</v>
      </c>
      <c r="I154" s="37">
        <v>134.98333333333332</v>
      </c>
      <c r="J154" s="37">
        <v>135.86666666666665</v>
      </c>
      <c r="K154" s="28">
        <v>134.1</v>
      </c>
      <c r="L154" s="28">
        <v>131.9</v>
      </c>
      <c r="M154" s="28">
        <v>67.60078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115.15</v>
      </c>
      <c r="D155" s="37">
        <v>116.08333333333333</v>
      </c>
      <c r="E155" s="37">
        <v>113.86666666666666</v>
      </c>
      <c r="F155" s="37">
        <v>112.58333333333333</v>
      </c>
      <c r="G155" s="37">
        <v>110.36666666666666</v>
      </c>
      <c r="H155" s="37">
        <v>117.36666666666666</v>
      </c>
      <c r="I155" s="37">
        <v>119.58333333333333</v>
      </c>
      <c r="J155" s="37">
        <v>120.86666666666666</v>
      </c>
      <c r="K155" s="28">
        <v>118.3</v>
      </c>
      <c r="L155" s="28">
        <v>114.8</v>
      </c>
      <c r="M155" s="28">
        <v>125.70792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3857.95</v>
      </c>
      <c r="D156" s="37">
        <v>3874.7999999999997</v>
      </c>
      <c r="E156" s="37">
        <v>3827.5999999999995</v>
      </c>
      <c r="F156" s="37">
        <v>3797.2499999999995</v>
      </c>
      <c r="G156" s="37">
        <v>3750.0499999999993</v>
      </c>
      <c r="H156" s="37">
        <v>3905.1499999999996</v>
      </c>
      <c r="I156" s="37">
        <v>3952.3499999999995</v>
      </c>
      <c r="J156" s="37">
        <v>3982.7</v>
      </c>
      <c r="K156" s="28">
        <v>3922</v>
      </c>
      <c r="L156" s="28">
        <v>3844.45</v>
      </c>
      <c r="M156" s="28">
        <v>0.71633999999999998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18009.3</v>
      </c>
      <c r="D157" s="37">
        <v>18017.599999999999</v>
      </c>
      <c r="E157" s="37">
        <v>17802.799999999996</v>
      </c>
      <c r="F157" s="37">
        <v>17596.299999999996</v>
      </c>
      <c r="G157" s="37">
        <v>17381.499999999993</v>
      </c>
      <c r="H157" s="37">
        <v>18224.099999999999</v>
      </c>
      <c r="I157" s="37">
        <v>18438.900000000001</v>
      </c>
      <c r="J157" s="37">
        <v>18645.400000000001</v>
      </c>
      <c r="K157" s="28">
        <v>18232.400000000001</v>
      </c>
      <c r="L157" s="28">
        <v>17811.099999999999</v>
      </c>
      <c r="M157" s="28">
        <v>0.96328000000000003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313.35000000000002</v>
      </c>
      <c r="D158" s="37">
        <v>315.08333333333331</v>
      </c>
      <c r="E158" s="37">
        <v>310.26666666666665</v>
      </c>
      <c r="F158" s="37">
        <v>307.18333333333334</v>
      </c>
      <c r="G158" s="37">
        <v>302.36666666666667</v>
      </c>
      <c r="H158" s="37">
        <v>318.16666666666663</v>
      </c>
      <c r="I158" s="37">
        <v>322.98333333333335</v>
      </c>
      <c r="J158" s="37">
        <v>326.06666666666661</v>
      </c>
      <c r="K158" s="28">
        <v>319.89999999999998</v>
      </c>
      <c r="L158" s="28">
        <v>312</v>
      </c>
      <c r="M158" s="28">
        <v>4.0258500000000002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891.35</v>
      </c>
      <c r="D159" s="37">
        <v>896.23333333333323</v>
      </c>
      <c r="E159" s="37">
        <v>882.46666666666647</v>
      </c>
      <c r="F159" s="37">
        <v>873.58333333333326</v>
      </c>
      <c r="G159" s="37">
        <v>859.81666666666649</v>
      </c>
      <c r="H159" s="37">
        <v>905.11666666666645</v>
      </c>
      <c r="I159" s="37">
        <v>918.8833333333331</v>
      </c>
      <c r="J159" s="37">
        <v>927.76666666666642</v>
      </c>
      <c r="K159" s="28">
        <v>910</v>
      </c>
      <c r="L159" s="28">
        <v>887.35</v>
      </c>
      <c r="M159" s="28">
        <v>3.1032600000000001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167.9</v>
      </c>
      <c r="D160" s="37">
        <v>168.78333333333333</v>
      </c>
      <c r="E160" s="37">
        <v>165.81666666666666</v>
      </c>
      <c r="F160" s="37">
        <v>163.73333333333332</v>
      </c>
      <c r="G160" s="37">
        <v>160.76666666666665</v>
      </c>
      <c r="H160" s="37">
        <v>170.86666666666667</v>
      </c>
      <c r="I160" s="37">
        <v>173.83333333333331</v>
      </c>
      <c r="J160" s="37">
        <v>175.91666666666669</v>
      </c>
      <c r="K160" s="28">
        <v>171.75</v>
      </c>
      <c r="L160" s="28">
        <v>166.7</v>
      </c>
      <c r="M160" s="28">
        <v>118.29998000000001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229.95</v>
      </c>
      <c r="D161" s="37">
        <v>230.75</v>
      </c>
      <c r="E161" s="37">
        <v>227.85</v>
      </c>
      <c r="F161" s="37">
        <v>225.75</v>
      </c>
      <c r="G161" s="37">
        <v>222.85</v>
      </c>
      <c r="H161" s="37">
        <v>232.85</v>
      </c>
      <c r="I161" s="37">
        <v>235.74999999999997</v>
      </c>
      <c r="J161" s="37">
        <v>237.85</v>
      </c>
      <c r="K161" s="28">
        <v>233.65</v>
      </c>
      <c r="L161" s="28">
        <v>228.65</v>
      </c>
      <c r="M161" s="28">
        <v>2.8122600000000002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2587.5</v>
      </c>
      <c r="D162" s="37">
        <v>2584.6</v>
      </c>
      <c r="E162" s="37">
        <v>2554.1999999999998</v>
      </c>
      <c r="F162" s="37">
        <v>2520.9</v>
      </c>
      <c r="G162" s="37">
        <v>2490.5</v>
      </c>
      <c r="H162" s="37">
        <v>2617.8999999999996</v>
      </c>
      <c r="I162" s="37">
        <v>2648.3</v>
      </c>
      <c r="J162" s="37">
        <v>2681.5999999999995</v>
      </c>
      <c r="K162" s="28">
        <v>2615</v>
      </c>
      <c r="L162" s="28">
        <v>2551.3000000000002</v>
      </c>
      <c r="M162" s="28">
        <v>2.2141700000000002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41496.449999999997</v>
      </c>
      <c r="D163" s="37">
        <v>41665.700000000004</v>
      </c>
      <c r="E163" s="37">
        <v>41102.400000000009</v>
      </c>
      <c r="F163" s="37">
        <v>40708.350000000006</v>
      </c>
      <c r="G163" s="37">
        <v>40145.05000000001</v>
      </c>
      <c r="H163" s="37">
        <v>42059.750000000007</v>
      </c>
      <c r="I163" s="37">
        <v>42623.05000000001</v>
      </c>
      <c r="J163" s="37">
        <v>43017.100000000006</v>
      </c>
      <c r="K163" s="28">
        <v>42229</v>
      </c>
      <c r="L163" s="28">
        <v>41271.65</v>
      </c>
      <c r="M163" s="28">
        <v>0.13957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213.1</v>
      </c>
      <c r="D164" s="37">
        <v>214.33333333333334</v>
      </c>
      <c r="E164" s="37">
        <v>210.86666666666667</v>
      </c>
      <c r="F164" s="37">
        <v>208.63333333333333</v>
      </c>
      <c r="G164" s="37">
        <v>205.16666666666666</v>
      </c>
      <c r="H164" s="37">
        <v>216.56666666666669</v>
      </c>
      <c r="I164" s="37">
        <v>220.03333333333333</v>
      </c>
      <c r="J164" s="37">
        <v>222.26666666666671</v>
      </c>
      <c r="K164" s="28">
        <v>217.8</v>
      </c>
      <c r="L164" s="28">
        <v>212.1</v>
      </c>
      <c r="M164" s="28">
        <v>13.60206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4342.8999999999996</v>
      </c>
      <c r="D165" s="37">
        <v>4345.3166666666666</v>
      </c>
      <c r="E165" s="37">
        <v>4298.583333333333</v>
      </c>
      <c r="F165" s="37">
        <v>4254.2666666666664</v>
      </c>
      <c r="G165" s="37">
        <v>4207.5333333333328</v>
      </c>
      <c r="H165" s="37">
        <v>4389.6333333333332</v>
      </c>
      <c r="I165" s="37">
        <v>4436.3666666666668</v>
      </c>
      <c r="J165" s="37">
        <v>4480.6833333333334</v>
      </c>
      <c r="K165" s="28">
        <v>4392.05</v>
      </c>
      <c r="L165" s="28">
        <v>4301</v>
      </c>
      <c r="M165" s="28">
        <v>0.29702000000000001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2430.6999999999998</v>
      </c>
      <c r="D166" s="37">
        <v>2436.4333333333329</v>
      </c>
      <c r="E166" s="37">
        <v>2412.8666666666659</v>
      </c>
      <c r="F166" s="37">
        <v>2395.0333333333328</v>
      </c>
      <c r="G166" s="37">
        <v>2371.4666666666658</v>
      </c>
      <c r="H166" s="37">
        <v>2454.266666666666</v>
      </c>
      <c r="I166" s="37">
        <v>2477.8333333333326</v>
      </c>
      <c r="J166" s="37">
        <v>2495.6666666666661</v>
      </c>
      <c r="K166" s="28">
        <v>2460</v>
      </c>
      <c r="L166" s="28">
        <v>2418.6</v>
      </c>
      <c r="M166" s="28">
        <v>1.5161100000000001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2162.4499999999998</v>
      </c>
      <c r="D167" s="37">
        <v>2189.3666666666663</v>
      </c>
      <c r="E167" s="37">
        <v>2123.1333333333328</v>
      </c>
      <c r="F167" s="37">
        <v>2083.8166666666666</v>
      </c>
      <c r="G167" s="37">
        <v>2017.583333333333</v>
      </c>
      <c r="H167" s="37">
        <v>2228.6833333333325</v>
      </c>
      <c r="I167" s="37">
        <v>2294.9166666666661</v>
      </c>
      <c r="J167" s="37">
        <v>2334.2333333333322</v>
      </c>
      <c r="K167" s="28">
        <v>2255.6</v>
      </c>
      <c r="L167" s="28">
        <v>2150.0500000000002</v>
      </c>
      <c r="M167" s="28">
        <v>7.1315400000000002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2380.1999999999998</v>
      </c>
      <c r="D168" s="37">
        <v>2387.7166666666667</v>
      </c>
      <c r="E168" s="37">
        <v>2344.4833333333336</v>
      </c>
      <c r="F168" s="37">
        <v>2308.7666666666669</v>
      </c>
      <c r="G168" s="37">
        <v>2265.5333333333338</v>
      </c>
      <c r="H168" s="37">
        <v>2423.4333333333334</v>
      </c>
      <c r="I168" s="37">
        <v>2466.6666666666661</v>
      </c>
      <c r="J168" s="37">
        <v>2502.3833333333332</v>
      </c>
      <c r="K168" s="28">
        <v>2430.9499999999998</v>
      </c>
      <c r="L168" s="28">
        <v>2352</v>
      </c>
      <c r="M168" s="28">
        <v>1.85219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118.35</v>
      </c>
      <c r="D169" s="37">
        <v>118.91666666666667</v>
      </c>
      <c r="E169" s="37">
        <v>117.43333333333334</v>
      </c>
      <c r="F169" s="37">
        <v>116.51666666666667</v>
      </c>
      <c r="G169" s="37">
        <v>115.03333333333333</v>
      </c>
      <c r="H169" s="37">
        <v>119.83333333333334</v>
      </c>
      <c r="I169" s="37">
        <v>121.31666666666666</v>
      </c>
      <c r="J169" s="37">
        <v>122.23333333333335</v>
      </c>
      <c r="K169" s="28">
        <v>120.4</v>
      </c>
      <c r="L169" s="28">
        <v>118</v>
      </c>
      <c r="M169" s="28">
        <v>52.447099999999999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195.7</v>
      </c>
      <c r="D170" s="37">
        <v>197.03333333333333</v>
      </c>
      <c r="E170" s="37">
        <v>193.91666666666666</v>
      </c>
      <c r="F170" s="37">
        <v>192.13333333333333</v>
      </c>
      <c r="G170" s="37">
        <v>189.01666666666665</v>
      </c>
      <c r="H170" s="37">
        <v>198.81666666666666</v>
      </c>
      <c r="I170" s="37">
        <v>201.93333333333334</v>
      </c>
      <c r="J170" s="37">
        <v>203.71666666666667</v>
      </c>
      <c r="K170" s="28">
        <v>200.15</v>
      </c>
      <c r="L170" s="28">
        <v>195.25</v>
      </c>
      <c r="M170" s="28">
        <v>109.50483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445.5</v>
      </c>
      <c r="D171" s="37">
        <v>448.31666666666666</v>
      </c>
      <c r="E171" s="37">
        <v>441.23333333333335</v>
      </c>
      <c r="F171" s="37">
        <v>436.9666666666667</v>
      </c>
      <c r="G171" s="37">
        <v>429.88333333333338</v>
      </c>
      <c r="H171" s="37">
        <v>452.58333333333331</v>
      </c>
      <c r="I171" s="37">
        <v>459.66666666666669</v>
      </c>
      <c r="J171" s="37">
        <v>463.93333333333328</v>
      </c>
      <c r="K171" s="28">
        <v>455.4</v>
      </c>
      <c r="L171" s="28">
        <v>444.05</v>
      </c>
      <c r="M171" s="28">
        <v>3.8668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15770.95</v>
      </c>
      <c r="D172" s="37">
        <v>15756.916666666666</v>
      </c>
      <c r="E172" s="37">
        <v>15664.033333333333</v>
      </c>
      <c r="F172" s="37">
        <v>15557.116666666667</v>
      </c>
      <c r="G172" s="37">
        <v>15464.233333333334</v>
      </c>
      <c r="H172" s="37">
        <v>15863.833333333332</v>
      </c>
      <c r="I172" s="37">
        <v>15956.716666666667</v>
      </c>
      <c r="J172" s="37">
        <v>16063.633333333331</v>
      </c>
      <c r="K172" s="28">
        <v>15849.8</v>
      </c>
      <c r="L172" s="28">
        <v>15650</v>
      </c>
      <c r="M172" s="28">
        <v>3.0859999999999999E-2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37.75</v>
      </c>
      <c r="D173" s="37">
        <v>37.916666666666664</v>
      </c>
      <c r="E173" s="37">
        <v>37.43333333333333</v>
      </c>
      <c r="F173" s="37">
        <v>37.116666666666667</v>
      </c>
      <c r="G173" s="37">
        <v>36.633333333333333</v>
      </c>
      <c r="H173" s="37">
        <v>38.233333333333327</v>
      </c>
      <c r="I173" s="37">
        <v>38.716666666666661</v>
      </c>
      <c r="J173" s="37">
        <v>39.033333333333324</v>
      </c>
      <c r="K173" s="28">
        <v>38.4</v>
      </c>
      <c r="L173" s="28">
        <v>37.6</v>
      </c>
      <c r="M173" s="28">
        <v>396.30801000000002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140.25</v>
      </c>
      <c r="D174" s="37">
        <v>140.26666666666668</v>
      </c>
      <c r="E174" s="37">
        <v>138.18333333333337</v>
      </c>
      <c r="F174" s="37">
        <v>136.11666666666667</v>
      </c>
      <c r="G174" s="37">
        <v>134.03333333333336</v>
      </c>
      <c r="H174" s="37">
        <v>142.33333333333337</v>
      </c>
      <c r="I174" s="37">
        <v>144.41666666666669</v>
      </c>
      <c r="J174" s="37">
        <v>146.48333333333338</v>
      </c>
      <c r="K174" s="28">
        <v>142.35</v>
      </c>
      <c r="L174" s="28">
        <v>138.19999999999999</v>
      </c>
      <c r="M174" s="28">
        <v>90.85745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126.25</v>
      </c>
      <c r="D175" s="37">
        <v>126.25</v>
      </c>
      <c r="E175" s="37">
        <v>125.05</v>
      </c>
      <c r="F175" s="37">
        <v>123.85</v>
      </c>
      <c r="G175" s="37">
        <v>122.64999999999999</v>
      </c>
      <c r="H175" s="37">
        <v>127.45</v>
      </c>
      <c r="I175" s="37">
        <v>128.64999999999998</v>
      </c>
      <c r="J175" s="37">
        <v>129.85000000000002</v>
      </c>
      <c r="K175" s="28">
        <v>127.45</v>
      </c>
      <c r="L175" s="28">
        <v>125.05</v>
      </c>
      <c r="M175" s="28">
        <v>45.978059999999999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2424.4</v>
      </c>
      <c r="D176" s="37">
        <v>2433.65</v>
      </c>
      <c r="E176" s="37">
        <v>2410.9</v>
      </c>
      <c r="F176" s="37">
        <v>2397.4</v>
      </c>
      <c r="G176" s="37">
        <v>2374.65</v>
      </c>
      <c r="H176" s="37">
        <v>2447.15</v>
      </c>
      <c r="I176" s="37">
        <v>2469.9</v>
      </c>
      <c r="J176" s="37">
        <v>2483.4</v>
      </c>
      <c r="K176" s="28">
        <v>2456.4</v>
      </c>
      <c r="L176" s="28">
        <v>2420.15</v>
      </c>
      <c r="M176" s="28">
        <v>31.268730000000001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826.4</v>
      </c>
      <c r="D177" s="37">
        <v>827.44999999999993</v>
      </c>
      <c r="E177" s="37">
        <v>818.74999999999989</v>
      </c>
      <c r="F177" s="37">
        <v>811.09999999999991</v>
      </c>
      <c r="G177" s="37">
        <v>802.39999999999986</v>
      </c>
      <c r="H177" s="37">
        <v>835.09999999999991</v>
      </c>
      <c r="I177" s="37">
        <v>843.8</v>
      </c>
      <c r="J177" s="37">
        <v>851.44999999999993</v>
      </c>
      <c r="K177" s="28">
        <v>836.15</v>
      </c>
      <c r="L177" s="28">
        <v>819.8</v>
      </c>
      <c r="M177" s="28">
        <v>6.2978699999999996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1150.5</v>
      </c>
      <c r="D178" s="37">
        <v>1140.9166666666667</v>
      </c>
      <c r="E178" s="37">
        <v>1120.9333333333334</v>
      </c>
      <c r="F178" s="37">
        <v>1091.3666666666666</v>
      </c>
      <c r="G178" s="37">
        <v>1071.3833333333332</v>
      </c>
      <c r="H178" s="37">
        <v>1170.4833333333336</v>
      </c>
      <c r="I178" s="37">
        <v>1190.4666666666667</v>
      </c>
      <c r="J178" s="37">
        <v>1220.0333333333338</v>
      </c>
      <c r="K178" s="28">
        <v>1160.9000000000001</v>
      </c>
      <c r="L178" s="28">
        <v>1111.3499999999999</v>
      </c>
      <c r="M178" s="28">
        <v>17.347909999999999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2382.9499999999998</v>
      </c>
      <c r="D179" s="37">
        <v>2401.9666666666667</v>
      </c>
      <c r="E179" s="37">
        <v>2355.9833333333336</v>
      </c>
      <c r="F179" s="37">
        <v>2329.0166666666669</v>
      </c>
      <c r="G179" s="37">
        <v>2283.0333333333338</v>
      </c>
      <c r="H179" s="37">
        <v>2428.9333333333334</v>
      </c>
      <c r="I179" s="37">
        <v>2474.9166666666661</v>
      </c>
      <c r="J179" s="37">
        <v>2501.8833333333332</v>
      </c>
      <c r="K179" s="28">
        <v>2447.9499999999998</v>
      </c>
      <c r="L179" s="28">
        <v>2375</v>
      </c>
      <c r="M179" s="28">
        <v>3.86111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7299.85</v>
      </c>
      <c r="D180" s="37">
        <v>7287.7</v>
      </c>
      <c r="E180" s="37">
        <v>7260.4</v>
      </c>
      <c r="F180" s="37">
        <v>7220.95</v>
      </c>
      <c r="G180" s="37">
        <v>7193.65</v>
      </c>
      <c r="H180" s="37">
        <v>7327.15</v>
      </c>
      <c r="I180" s="37">
        <v>7354.4500000000007</v>
      </c>
      <c r="J180" s="37">
        <v>7393.9</v>
      </c>
      <c r="K180" s="28">
        <v>7315</v>
      </c>
      <c r="L180" s="28">
        <v>7248.25</v>
      </c>
      <c r="M180" s="28">
        <v>2.5559999999999999E-2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24349.55</v>
      </c>
      <c r="D181" s="37">
        <v>24399.883333333331</v>
      </c>
      <c r="E181" s="37">
        <v>24059.766666666663</v>
      </c>
      <c r="F181" s="37">
        <v>23769.98333333333</v>
      </c>
      <c r="G181" s="37">
        <v>23429.866666666661</v>
      </c>
      <c r="H181" s="37">
        <v>24689.666666666664</v>
      </c>
      <c r="I181" s="37">
        <v>25029.783333333333</v>
      </c>
      <c r="J181" s="37">
        <v>25319.566666666666</v>
      </c>
      <c r="K181" s="28">
        <v>24740</v>
      </c>
      <c r="L181" s="28">
        <v>24110.1</v>
      </c>
      <c r="M181" s="28">
        <v>0.36614000000000002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1258.0999999999999</v>
      </c>
      <c r="D182" s="37">
        <v>1266.8166666666668</v>
      </c>
      <c r="E182" s="37">
        <v>1241.6833333333336</v>
      </c>
      <c r="F182" s="37">
        <v>1225.2666666666669</v>
      </c>
      <c r="G182" s="37">
        <v>1200.1333333333337</v>
      </c>
      <c r="H182" s="37">
        <v>1283.2333333333336</v>
      </c>
      <c r="I182" s="37">
        <v>1308.3666666666668</v>
      </c>
      <c r="J182" s="37">
        <v>1324.7833333333335</v>
      </c>
      <c r="K182" s="28">
        <v>1291.95</v>
      </c>
      <c r="L182" s="28">
        <v>1250.4000000000001</v>
      </c>
      <c r="M182" s="28">
        <v>12.168670000000001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2457.4</v>
      </c>
      <c r="D183" s="37">
        <v>2466.7999999999997</v>
      </c>
      <c r="E183" s="37">
        <v>2428.5999999999995</v>
      </c>
      <c r="F183" s="37">
        <v>2399.7999999999997</v>
      </c>
      <c r="G183" s="37">
        <v>2361.5999999999995</v>
      </c>
      <c r="H183" s="37">
        <v>2495.5999999999995</v>
      </c>
      <c r="I183" s="37">
        <v>2533.7999999999993</v>
      </c>
      <c r="J183" s="37">
        <v>2562.5999999999995</v>
      </c>
      <c r="K183" s="28">
        <v>2505</v>
      </c>
      <c r="L183" s="28">
        <v>2438</v>
      </c>
      <c r="M183" s="28">
        <v>5.9135900000000001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515.29999999999995</v>
      </c>
      <c r="D184" s="37">
        <v>515.43333333333328</v>
      </c>
      <c r="E184" s="37">
        <v>509.96666666666658</v>
      </c>
      <c r="F184" s="37">
        <v>504.63333333333333</v>
      </c>
      <c r="G184" s="37">
        <v>499.16666666666663</v>
      </c>
      <c r="H184" s="37">
        <v>520.76666666666654</v>
      </c>
      <c r="I184" s="37">
        <v>526.23333333333323</v>
      </c>
      <c r="J184" s="37">
        <v>531.56666666666649</v>
      </c>
      <c r="K184" s="28">
        <v>520.9</v>
      </c>
      <c r="L184" s="28">
        <v>510.1</v>
      </c>
      <c r="M184" s="28">
        <v>151.11223000000001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96.85</v>
      </c>
      <c r="D185" s="37">
        <v>97.166666666666671</v>
      </c>
      <c r="E185" s="37">
        <v>95.983333333333348</v>
      </c>
      <c r="F185" s="37">
        <v>95.116666666666674</v>
      </c>
      <c r="G185" s="37">
        <v>93.933333333333351</v>
      </c>
      <c r="H185" s="37">
        <v>98.033333333333346</v>
      </c>
      <c r="I185" s="37">
        <v>99.216666666666654</v>
      </c>
      <c r="J185" s="37">
        <v>100.08333333333334</v>
      </c>
      <c r="K185" s="28">
        <v>98.35</v>
      </c>
      <c r="L185" s="28">
        <v>96.3</v>
      </c>
      <c r="M185" s="28">
        <v>248.00828000000001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862.9</v>
      </c>
      <c r="D186" s="37">
        <v>862.4</v>
      </c>
      <c r="E186" s="37">
        <v>856.9</v>
      </c>
      <c r="F186" s="37">
        <v>850.9</v>
      </c>
      <c r="G186" s="37">
        <v>845.4</v>
      </c>
      <c r="H186" s="37">
        <v>868.4</v>
      </c>
      <c r="I186" s="37">
        <v>873.9</v>
      </c>
      <c r="J186" s="37">
        <v>879.9</v>
      </c>
      <c r="K186" s="28">
        <v>867.9</v>
      </c>
      <c r="L186" s="28">
        <v>856.4</v>
      </c>
      <c r="M186" s="28">
        <v>17.97851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485.45</v>
      </c>
      <c r="D187" s="37">
        <v>489.01666666666665</v>
      </c>
      <c r="E187" s="37">
        <v>480.43333333333328</v>
      </c>
      <c r="F187" s="37">
        <v>475.41666666666663</v>
      </c>
      <c r="G187" s="37">
        <v>466.83333333333326</v>
      </c>
      <c r="H187" s="37">
        <v>494.0333333333333</v>
      </c>
      <c r="I187" s="37">
        <v>502.61666666666667</v>
      </c>
      <c r="J187" s="37">
        <v>507.63333333333333</v>
      </c>
      <c r="K187" s="28">
        <v>497.6</v>
      </c>
      <c r="L187" s="28">
        <v>484</v>
      </c>
      <c r="M187" s="28">
        <v>10.07625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563.5</v>
      </c>
      <c r="D188" s="37">
        <v>567.51666666666677</v>
      </c>
      <c r="E188" s="37">
        <v>557.13333333333355</v>
      </c>
      <c r="F188" s="37">
        <v>550.76666666666677</v>
      </c>
      <c r="G188" s="37">
        <v>540.38333333333355</v>
      </c>
      <c r="H188" s="37">
        <v>573.88333333333355</v>
      </c>
      <c r="I188" s="37">
        <v>584.26666666666677</v>
      </c>
      <c r="J188" s="37">
        <v>590.63333333333355</v>
      </c>
      <c r="K188" s="28">
        <v>577.9</v>
      </c>
      <c r="L188" s="28">
        <v>561.15</v>
      </c>
      <c r="M188" s="28">
        <v>5.7715699999999996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663.5</v>
      </c>
      <c r="D189" s="37">
        <v>668.98333333333323</v>
      </c>
      <c r="E189" s="37">
        <v>656.36666666666645</v>
      </c>
      <c r="F189" s="37">
        <v>649.23333333333323</v>
      </c>
      <c r="G189" s="37">
        <v>636.61666666666645</v>
      </c>
      <c r="H189" s="37">
        <v>676.11666666666645</v>
      </c>
      <c r="I189" s="37">
        <v>688.73333333333323</v>
      </c>
      <c r="J189" s="37">
        <v>695.86666666666645</v>
      </c>
      <c r="K189" s="28">
        <v>681.6</v>
      </c>
      <c r="L189" s="28">
        <v>661.85</v>
      </c>
      <c r="M189" s="28">
        <v>19.6279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886.9</v>
      </c>
      <c r="D190" s="37">
        <v>891.11666666666667</v>
      </c>
      <c r="E190" s="37">
        <v>879.38333333333333</v>
      </c>
      <c r="F190" s="37">
        <v>871.86666666666667</v>
      </c>
      <c r="G190" s="37">
        <v>860.13333333333333</v>
      </c>
      <c r="H190" s="37">
        <v>898.63333333333333</v>
      </c>
      <c r="I190" s="37">
        <v>910.36666666666667</v>
      </c>
      <c r="J190" s="37">
        <v>917.88333333333333</v>
      </c>
      <c r="K190" s="28">
        <v>902.85</v>
      </c>
      <c r="L190" s="28">
        <v>883.6</v>
      </c>
      <c r="M190" s="28">
        <v>7.3137400000000001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1236.7</v>
      </c>
      <c r="D191" s="37">
        <v>1237.5666666666666</v>
      </c>
      <c r="E191" s="37">
        <v>1225.1333333333332</v>
      </c>
      <c r="F191" s="37">
        <v>1213.5666666666666</v>
      </c>
      <c r="G191" s="37">
        <v>1201.1333333333332</v>
      </c>
      <c r="H191" s="37">
        <v>1249.1333333333332</v>
      </c>
      <c r="I191" s="37">
        <v>1261.5666666666666</v>
      </c>
      <c r="J191" s="37">
        <v>1273.1333333333332</v>
      </c>
      <c r="K191" s="28">
        <v>1250</v>
      </c>
      <c r="L191" s="28">
        <v>1226</v>
      </c>
      <c r="M191" s="28">
        <v>3.1100599999999998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3793.9</v>
      </c>
      <c r="D192" s="37">
        <v>3789.15</v>
      </c>
      <c r="E192" s="37">
        <v>3762.3500000000004</v>
      </c>
      <c r="F192" s="37">
        <v>3730.8</v>
      </c>
      <c r="G192" s="37">
        <v>3704.0000000000005</v>
      </c>
      <c r="H192" s="37">
        <v>3820.7000000000003</v>
      </c>
      <c r="I192" s="37">
        <v>3847.5000000000005</v>
      </c>
      <c r="J192" s="37">
        <v>3879.05</v>
      </c>
      <c r="K192" s="28">
        <v>3815.95</v>
      </c>
      <c r="L192" s="28">
        <v>3757.6</v>
      </c>
      <c r="M192" s="28">
        <v>36.888829999999999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717.5</v>
      </c>
      <c r="D193" s="37">
        <v>718.1</v>
      </c>
      <c r="E193" s="37">
        <v>711.6</v>
      </c>
      <c r="F193" s="37">
        <v>705.7</v>
      </c>
      <c r="G193" s="37">
        <v>699.2</v>
      </c>
      <c r="H193" s="37">
        <v>724</v>
      </c>
      <c r="I193" s="37">
        <v>730.5</v>
      </c>
      <c r="J193" s="37">
        <v>736.4</v>
      </c>
      <c r="K193" s="28">
        <v>724.6</v>
      </c>
      <c r="L193" s="28">
        <v>712.2</v>
      </c>
      <c r="M193" s="28">
        <v>16.86289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6985.5</v>
      </c>
      <c r="D194" s="37">
        <v>6961.5999999999995</v>
      </c>
      <c r="E194" s="37">
        <v>6884.1999999999989</v>
      </c>
      <c r="F194" s="37">
        <v>6782.9</v>
      </c>
      <c r="G194" s="37">
        <v>6705.4999999999991</v>
      </c>
      <c r="H194" s="37">
        <v>7062.8999999999987</v>
      </c>
      <c r="I194" s="37">
        <v>7140.2999999999984</v>
      </c>
      <c r="J194" s="37">
        <v>7241.5999999999985</v>
      </c>
      <c r="K194" s="28">
        <v>7039</v>
      </c>
      <c r="L194" s="28">
        <v>6860.3</v>
      </c>
      <c r="M194" s="28">
        <v>1.2494400000000001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493.15</v>
      </c>
      <c r="D195" s="37">
        <v>495.76666666666665</v>
      </c>
      <c r="E195" s="37">
        <v>488.88333333333333</v>
      </c>
      <c r="F195" s="37">
        <v>484.61666666666667</v>
      </c>
      <c r="G195" s="37">
        <v>477.73333333333335</v>
      </c>
      <c r="H195" s="37">
        <v>500.0333333333333</v>
      </c>
      <c r="I195" s="37">
        <v>506.91666666666663</v>
      </c>
      <c r="J195" s="37">
        <v>511.18333333333328</v>
      </c>
      <c r="K195" s="28">
        <v>502.65</v>
      </c>
      <c r="L195" s="28">
        <v>491.5</v>
      </c>
      <c r="M195" s="28">
        <v>154.76803000000001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225.75</v>
      </c>
      <c r="D196" s="37">
        <v>226.79999999999998</v>
      </c>
      <c r="E196" s="37">
        <v>223.59999999999997</v>
      </c>
      <c r="F196" s="37">
        <v>221.45</v>
      </c>
      <c r="G196" s="37">
        <v>218.24999999999997</v>
      </c>
      <c r="H196" s="37">
        <v>228.94999999999996</v>
      </c>
      <c r="I196" s="37">
        <v>232.14999999999995</v>
      </c>
      <c r="J196" s="37">
        <v>234.29999999999995</v>
      </c>
      <c r="K196" s="28">
        <v>230</v>
      </c>
      <c r="L196" s="28">
        <v>224.65</v>
      </c>
      <c r="M196" s="28">
        <v>187.17812000000001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1190.8</v>
      </c>
      <c r="D197" s="37">
        <v>1192.9333333333334</v>
      </c>
      <c r="E197" s="37">
        <v>1180.8666666666668</v>
      </c>
      <c r="F197" s="37">
        <v>1170.9333333333334</v>
      </c>
      <c r="G197" s="37">
        <v>1158.8666666666668</v>
      </c>
      <c r="H197" s="37">
        <v>1202.8666666666668</v>
      </c>
      <c r="I197" s="37">
        <v>1214.9333333333334</v>
      </c>
      <c r="J197" s="37">
        <v>1224.8666666666668</v>
      </c>
      <c r="K197" s="28">
        <v>1205</v>
      </c>
      <c r="L197" s="28">
        <v>1183</v>
      </c>
      <c r="M197" s="28">
        <v>47.251199999999997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1437.95</v>
      </c>
      <c r="D198" s="37">
        <v>1433.3499999999997</v>
      </c>
      <c r="E198" s="37">
        <v>1421.6999999999994</v>
      </c>
      <c r="F198" s="37">
        <v>1405.4499999999996</v>
      </c>
      <c r="G198" s="37">
        <v>1393.7999999999993</v>
      </c>
      <c r="H198" s="37">
        <v>1449.5999999999995</v>
      </c>
      <c r="I198" s="37">
        <v>1461.2499999999995</v>
      </c>
      <c r="J198" s="37">
        <v>1477.4999999999995</v>
      </c>
      <c r="K198" s="28">
        <v>1445</v>
      </c>
      <c r="L198" s="28">
        <v>1417.1</v>
      </c>
      <c r="M198" s="28">
        <v>23.741879999999998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836.7</v>
      </c>
      <c r="D199" s="37">
        <v>842.73333333333323</v>
      </c>
      <c r="E199" s="37">
        <v>828.06666666666649</v>
      </c>
      <c r="F199" s="37">
        <v>819.43333333333328</v>
      </c>
      <c r="G199" s="37">
        <v>804.76666666666654</v>
      </c>
      <c r="H199" s="37">
        <v>851.36666666666645</v>
      </c>
      <c r="I199" s="37">
        <v>866.03333333333319</v>
      </c>
      <c r="J199" s="37">
        <v>874.6666666666664</v>
      </c>
      <c r="K199" s="28">
        <v>857.4</v>
      </c>
      <c r="L199" s="28">
        <v>834.1</v>
      </c>
      <c r="M199" s="28">
        <v>1.6727799999999999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2488.9499999999998</v>
      </c>
      <c r="D200" s="37">
        <v>2483.0833333333335</v>
      </c>
      <c r="E200" s="37">
        <v>2466.666666666667</v>
      </c>
      <c r="F200" s="37">
        <v>2444.3833333333337</v>
      </c>
      <c r="G200" s="37">
        <v>2427.9666666666672</v>
      </c>
      <c r="H200" s="37">
        <v>2505.3666666666668</v>
      </c>
      <c r="I200" s="37">
        <v>2521.7833333333338</v>
      </c>
      <c r="J200" s="37">
        <v>2544.0666666666666</v>
      </c>
      <c r="K200" s="28">
        <v>2499.5</v>
      </c>
      <c r="L200" s="28">
        <v>2460.8000000000002</v>
      </c>
      <c r="M200" s="28">
        <v>6.54373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2663.95</v>
      </c>
      <c r="D201" s="37">
        <v>2636.4333333333334</v>
      </c>
      <c r="E201" s="37">
        <v>2597.9666666666667</v>
      </c>
      <c r="F201" s="37">
        <v>2531.9833333333331</v>
      </c>
      <c r="G201" s="37">
        <v>2493.5166666666664</v>
      </c>
      <c r="H201" s="37">
        <v>2702.416666666667</v>
      </c>
      <c r="I201" s="37">
        <v>2740.8833333333341</v>
      </c>
      <c r="J201" s="37">
        <v>2806.8666666666672</v>
      </c>
      <c r="K201" s="28">
        <v>2674.9</v>
      </c>
      <c r="L201" s="28">
        <v>2570.4499999999998</v>
      </c>
      <c r="M201" s="28">
        <v>1.7323299999999999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479.5</v>
      </c>
      <c r="D202" s="37">
        <v>483.45</v>
      </c>
      <c r="E202" s="37">
        <v>474</v>
      </c>
      <c r="F202" s="37">
        <v>468.5</v>
      </c>
      <c r="G202" s="37">
        <v>459.05</v>
      </c>
      <c r="H202" s="37">
        <v>488.95</v>
      </c>
      <c r="I202" s="37">
        <v>498.39999999999992</v>
      </c>
      <c r="J202" s="37">
        <v>503.9</v>
      </c>
      <c r="K202" s="28">
        <v>492.9</v>
      </c>
      <c r="L202" s="28">
        <v>477.95</v>
      </c>
      <c r="M202" s="28">
        <v>16.047270000000001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1045.1500000000001</v>
      </c>
      <c r="D203" s="37">
        <v>1050.05</v>
      </c>
      <c r="E203" s="37">
        <v>1035.0999999999999</v>
      </c>
      <c r="F203" s="37">
        <v>1025.05</v>
      </c>
      <c r="G203" s="37">
        <v>1010.0999999999999</v>
      </c>
      <c r="H203" s="37">
        <v>1060.0999999999999</v>
      </c>
      <c r="I203" s="37">
        <v>1075.0500000000002</v>
      </c>
      <c r="J203" s="37">
        <v>1085.0999999999999</v>
      </c>
      <c r="K203" s="28">
        <v>1065</v>
      </c>
      <c r="L203" s="28">
        <v>1040</v>
      </c>
      <c r="M203" s="28">
        <v>2.0530599999999999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724.95</v>
      </c>
      <c r="D204" s="37">
        <v>726.7166666666667</v>
      </c>
      <c r="E204" s="37">
        <v>717.23333333333335</v>
      </c>
      <c r="F204" s="37">
        <v>709.51666666666665</v>
      </c>
      <c r="G204" s="37">
        <v>700.0333333333333</v>
      </c>
      <c r="H204" s="37">
        <v>734.43333333333339</v>
      </c>
      <c r="I204" s="37">
        <v>743.91666666666674</v>
      </c>
      <c r="J204" s="37">
        <v>751.63333333333344</v>
      </c>
      <c r="K204" s="28">
        <v>736.2</v>
      </c>
      <c r="L204" s="28">
        <v>719</v>
      </c>
      <c r="M204" s="28">
        <v>19.73922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6916.6</v>
      </c>
      <c r="D205" s="37">
        <v>6960.4833333333336</v>
      </c>
      <c r="E205" s="37">
        <v>6856.1166666666668</v>
      </c>
      <c r="F205" s="37">
        <v>6795.6333333333332</v>
      </c>
      <c r="G205" s="37">
        <v>6691.2666666666664</v>
      </c>
      <c r="H205" s="37">
        <v>7020.9666666666672</v>
      </c>
      <c r="I205" s="37">
        <v>7125.3333333333339</v>
      </c>
      <c r="J205" s="37">
        <v>7185.8166666666675</v>
      </c>
      <c r="K205" s="28">
        <v>7064.85</v>
      </c>
      <c r="L205" s="28">
        <v>6900</v>
      </c>
      <c r="M205" s="28">
        <v>5.1059999999999999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43.35</v>
      </c>
      <c r="D206" s="37">
        <v>43.6</v>
      </c>
      <c r="E206" s="37">
        <v>42.900000000000006</v>
      </c>
      <c r="F206" s="37">
        <v>42.45</v>
      </c>
      <c r="G206" s="37">
        <v>41.750000000000007</v>
      </c>
      <c r="H206" s="37">
        <v>44.050000000000004</v>
      </c>
      <c r="I206" s="37">
        <v>44.750000000000007</v>
      </c>
      <c r="J206" s="37">
        <v>45.2</v>
      </c>
      <c r="K206" s="28">
        <v>44.3</v>
      </c>
      <c r="L206" s="28">
        <v>43.15</v>
      </c>
      <c r="M206" s="28">
        <v>81.266530000000003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1545.25</v>
      </c>
      <c r="D207" s="37">
        <v>1546.1166666666668</v>
      </c>
      <c r="E207" s="37">
        <v>1534.1333333333337</v>
      </c>
      <c r="F207" s="37">
        <v>1523.0166666666669</v>
      </c>
      <c r="G207" s="37">
        <v>1511.0333333333338</v>
      </c>
      <c r="H207" s="37">
        <v>1557.2333333333336</v>
      </c>
      <c r="I207" s="37">
        <v>1569.2166666666667</v>
      </c>
      <c r="J207" s="37">
        <v>1580.3333333333335</v>
      </c>
      <c r="K207" s="28">
        <v>1558.1</v>
      </c>
      <c r="L207" s="28">
        <v>1535</v>
      </c>
      <c r="M207" s="28">
        <v>1.48089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835.95</v>
      </c>
      <c r="D208" s="37">
        <v>839.75</v>
      </c>
      <c r="E208" s="37">
        <v>830.2</v>
      </c>
      <c r="F208" s="37">
        <v>824.45</v>
      </c>
      <c r="G208" s="37">
        <v>814.90000000000009</v>
      </c>
      <c r="H208" s="37">
        <v>845.5</v>
      </c>
      <c r="I208" s="37">
        <v>855.05</v>
      </c>
      <c r="J208" s="37">
        <v>860.8</v>
      </c>
      <c r="K208" s="28">
        <v>849.3</v>
      </c>
      <c r="L208" s="28">
        <v>834</v>
      </c>
      <c r="M208" s="28">
        <v>14.43436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953.8</v>
      </c>
      <c r="D209" s="37">
        <v>946.48333333333323</v>
      </c>
      <c r="E209" s="37">
        <v>933.06666666666649</v>
      </c>
      <c r="F209" s="37">
        <v>912.33333333333326</v>
      </c>
      <c r="G209" s="37">
        <v>898.91666666666652</v>
      </c>
      <c r="H209" s="37">
        <v>967.21666666666647</v>
      </c>
      <c r="I209" s="37">
        <v>980.63333333333321</v>
      </c>
      <c r="J209" s="37">
        <v>1001.3666666666664</v>
      </c>
      <c r="K209" s="28">
        <v>959.9</v>
      </c>
      <c r="L209" s="28">
        <v>925.75</v>
      </c>
      <c r="M209" s="28">
        <v>5.1078000000000001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364</v>
      </c>
      <c r="D210" s="37">
        <v>366.0333333333333</v>
      </c>
      <c r="E210" s="37">
        <v>360.46666666666658</v>
      </c>
      <c r="F210" s="37">
        <v>356.93333333333328</v>
      </c>
      <c r="G210" s="37">
        <v>351.36666666666656</v>
      </c>
      <c r="H210" s="37">
        <v>369.56666666666661</v>
      </c>
      <c r="I210" s="37">
        <v>375.13333333333333</v>
      </c>
      <c r="J210" s="37">
        <v>378.66666666666663</v>
      </c>
      <c r="K210" s="28">
        <v>371.6</v>
      </c>
      <c r="L210" s="28">
        <v>362.5</v>
      </c>
      <c r="M210" s="28">
        <v>44.970680000000002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10.65</v>
      </c>
      <c r="D211" s="37">
        <v>10.716666666666667</v>
      </c>
      <c r="E211" s="37">
        <v>10.433333333333334</v>
      </c>
      <c r="F211" s="37">
        <v>10.216666666666667</v>
      </c>
      <c r="G211" s="37">
        <v>9.9333333333333336</v>
      </c>
      <c r="H211" s="37">
        <v>10.933333333333334</v>
      </c>
      <c r="I211" s="37">
        <v>11.216666666666669</v>
      </c>
      <c r="J211" s="37">
        <v>11.433333333333334</v>
      </c>
      <c r="K211" s="28">
        <v>11</v>
      </c>
      <c r="L211" s="28">
        <v>10.5</v>
      </c>
      <c r="M211" s="28">
        <v>1845.1148499999999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1252.5</v>
      </c>
      <c r="D212" s="37">
        <v>1241.45</v>
      </c>
      <c r="E212" s="37">
        <v>1224.9000000000001</v>
      </c>
      <c r="F212" s="37">
        <v>1197.3</v>
      </c>
      <c r="G212" s="37">
        <v>1180.75</v>
      </c>
      <c r="H212" s="37">
        <v>1269.0500000000002</v>
      </c>
      <c r="I212" s="37">
        <v>1285.5999999999999</v>
      </c>
      <c r="J212" s="37">
        <v>1313.2000000000003</v>
      </c>
      <c r="K212" s="28">
        <v>1258</v>
      </c>
      <c r="L212" s="28">
        <v>1213.8499999999999</v>
      </c>
      <c r="M212" s="28">
        <v>18.62152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1704.5</v>
      </c>
      <c r="D213" s="37">
        <v>1710.3500000000001</v>
      </c>
      <c r="E213" s="37">
        <v>1690.7000000000003</v>
      </c>
      <c r="F213" s="37">
        <v>1676.9</v>
      </c>
      <c r="G213" s="37">
        <v>1657.2500000000002</v>
      </c>
      <c r="H213" s="37">
        <v>1724.1500000000003</v>
      </c>
      <c r="I213" s="37">
        <v>1743.8000000000004</v>
      </c>
      <c r="J213" s="37">
        <v>1757.6000000000004</v>
      </c>
      <c r="K213" s="28">
        <v>1730</v>
      </c>
      <c r="L213" s="28">
        <v>1696.55</v>
      </c>
      <c r="M213" s="28">
        <v>0.47954000000000002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562.45000000000005</v>
      </c>
      <c r="D214" s="37">
        <v>561.16666666666663</v>
      </c>
      <c r="E214" s="37">
        <v>556.63333333333321</v>
      </c>
      <c r="F214" s="37">
        <v>550.81666666666661</v>
      </c>
      <c r="G214" s="37">
        <v>546.28333333333319</v>
      </c>
      <c r="H214" s="37">
        <v>566.98333333333323</v>
      </c>
      <c r="I214" s="37">
        <v>571.51666666666677</v>
      </c>
      <c r="J214" s="37">
        <v>577.33333333333326</v>
      </c>
      <c r="K214" s="37">
        <v>565.70000000000005</v>
      </c>
      <c r="L214" s="37">
        <v>555.35</v>
      </c>
      <c r="M214" s="37">
        <v>67.059190000000001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13.9</v>
      </c>
      <c r="D215" s="37">
        <v>13.933333333333332</v>
      </c>
      <c r="E215" s="37">
        <v>13.766666666666664</v>
      </c>
      <c r="F215" s="37">
        <v>13.633333333333333</v>
      </c>
      <c r="G215" s="37">
        <v>13.466666666666665</v>
      </c>
      <c r="H215" s="37">
        <v>14.066666666666663</v>
      </c>
      <c r="I215" s="37">
        <v>14.233333333333331</v>
      </c>
      <c r="J215" s="37">
        <v>14.366666666666662</v>
      </c>
      <c r="K215" s="37">
        <v>14.1</v>
      </c>
      <c r="L215" s="37">
        <v>13.8</v>
      </c>
      <c r="M215" s="37">
        <v>678.52119000000005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261.39999999999998</v>
      </c>
      <c r="D216" s="37">
        <v>263.13333333333333</v>
      </c>
      <c r="E216" s="37">
        <v>258.36666666666667</v>
      </c>
      <c r="F216" s="37">
        <v>255.33333333333337</v>
      </c>
      <c r="G216" s="37">
        <v>250.56666666666672</v>
      </c>
      <c r="H216" s="37">
        <v>266.16666666666663</v>
      </c>
      <c r="I216" s="37">
        <v>270.93333333333328</v>
      </c>
      <c r="J216" s="37">
        <v>273.96666666666658</v>
      </c>
      <c r="K216" s="37">
        <v>267.89999999999998</v>
      </c>
      <c r="L216" s="37">
        <v>260.10000000000002</v>
      </c>
      <c r="M216" s="37">
        <v>72.919259999999994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9"/>
      <c r="B1" s="48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2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2" t="s">
        <v>16</v>
      </c>
      <c r="B9" s="474" t="s">
        <v>18</v>
      </c>
      <c r="C9" s="478" t="s">
        <v>20</v>
      </c>
      <c r="D9" s="478" t="s">
        <v>21</v>
      </c>
      <c r="E9" s="469" t="s">
        <v>22</v>
      </c>
      <c r="F9" s="470"/>
      <c r="G9" s="471"/>
      <c r="H9" s="469" t="s">
        <v>23</v>
      </c>
      <c r="I9" s="470"/>
      <c r="J9" s="471"/>
      <c r="K9" s="23"/>
      <c r="L9" s="24"/>
      <c r="M9" s="50"/>
      <c r="N9" s="1"/>
      <c r="O9" s="1"/>
    </row>
    <row r="10" spans="1:15" ht="42.75" customHeight="1">
      <c r="A10" s="476"/>
      <c r="B10" s="477"/>
      <c r="C10" s="477"/>
      <c r="D10" s="4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77" t="s">
        <v>289</v>
      </c>
      <c r="C11" s="349">
        <v>21640.45</v>
      </c>
      <c r="D11" s="350">
        <v>21736.816666666666</v>
      </c>
      <c r="E11" s="350">
        <v>21433.633333333331</v>
      </c>
      <c r="F11" s="350">
        <v>21226.816666666666</v>
      </c>
      <c r="G11" s="350">
        <v>20923.633333333331</v>
      </c>
      <c r="H11" s="350">
        <v>21943.633333333331</v>
      </c>
      <c r="I11" s="350">
        <v>22246.816666666666</v>
      </c>
      <c r="J11" s="350">
        <v>22453.633333333331</v>
      </c>
      <c r="K11" s="349">
        <v>22040</v>
      </c>
      <c r="L11" s="349">
        <v>21530</v>
      </c>
      <c r="M11" s="349">
        <v>1.5480000000000001E-2</v>
      </c>
      <c r="N11" s="1"/>
      <c r="O11" s="1"/>
    </row>
    <row r="12" spans="1:15" ht="12" customHeight="1">
      <c r="A12" s="30">
        <v>2</v>
      </c>
      <c r="B12" s="378" t="s">
        <v>294</v>
      </c>
      <c r="C12" s="349">
        <v>498.4</v>
      </c>
      <c r="D12" s="350">
        <v>499.43333333333334</v>
      </c>
      <c r="E12" s="350">
        <v>494.9666666666667</v>
      </c>
      <c r="F12" s="350">
        <v>491.53333333333336</v>
      </c>
      <c r="G12" s="350">
        <v>487.06666666666672</v>
      </c>
      <c r="H12" s="350">
        <v>502.86666666666667</v>
      </c>
      <c r="I12" s="350">
        <v>507.33333333333326</v>
      </c>
      <c r="J12" s="350">
        <v>510.76666666666665</v>
      </c>
      <c r="K12" s="349">
        <v>503.9</v>
      </c>
      <c r="L12" s="349">
        <v>496</v>
      </c>
      <c r="M12" s="349">
        <v>0.76587000000000005</v>
      </c>
      <c r="N12" s="1"/>
      <c r="O12" s="1"/>
    </row>
    <row r="13" spans="1:15" ht="12" customHeight="1">
      <c r="A13" s="30">
        <v>3</v>
      </c>
      <c r="B13" s="378" t="s">
        <v>39</v>
      </c>
      <c r="C13" s="349">
        <v>957.95</v>
      </c>
      <c r="D13" s="350">
        <v>962.20000000000016</v>
      </c>
      <c r="E13" s="350">
        <v>949.95000000000027</v>
      </c>
      <c r="F13" s="350">
        <v>941.95000000000016</v>
      </c>
      <c r="G13" s="350">
        <v>929.70000000000027</v>
      </c>
      <c r="H13" s="350">
        <v>970.20000000000027</v>
      </c>
      <c r="I13" s="350">
        <v>982.45</v>
      </c>
      <c r="J13" s="350">
        <v>990.45000000000027</v>
      </c>
      <c r="K13" s="349">
        <v>974.45</v>
      </c>
      <c r="L13" s="349">
        <v>954.2</v>
      </c>
      <c r="M13" s="349">
        <v>4.3424699999999996</v>
      </c>
      <c r="N13" s="1"/>
      <c r="O13" s="1"/>
    </row>
    <row r="14" spans="1:15" ht="12" customHeight="1">
      <c r="A14" s="30">
        <v>4</v>
      </c>
      <c r="B14" s="378" t="s">
        <v>295</v>
      </c>
      <c r="C14" s="349">
        <v>3068.5</v>
      </c>
      <c r="D14" s="350">
        <v>3069.9</v>
      </c>
      <c r="E14" s="350">
        <v>2981.8500000000004</v>
      </c>
      <c r="F14" s="350">
        <v>2895.2000000000003</v>
      </c>
      <c r="G14" s="350">
        <v>2807.1500000000005</v>
      </c>
      <c r="H14" s="350">
        <v>3156.55</v>
      </c>
      <c r="I14" s="350">
        <v>3244.6000000000004</v>
      </c>
      <c r="J14" s="350">
        <v>3331.25</v>
      </c>
      <c r="K14" s="349">
        <v>3157.95</v>
      </c>
      <c r="L14" s="349">
        <v>2983.25</v>
      </c>
      <c r="M14" s="349">
        <v>0.95337000000000005</v>
      </c>
      <c r="N14" s="1"/>
      <c r="O14" s="1"/>
    </row>
    <row r="15" spans="1:15" ht="12" customHeight="1">
      <c r="A15" s="30">
        <v>5</v>
      </c>
      <c r="B15" s="378" t="s">
        <v>290</v>
      </c>
      <c r="C15" s="349">
        <v>2065.65</v>
      </c>
      <c r="D15" s="350">
        <v>2058.2333333333336</v>
      </c>
      <c r="E15" s="350">
        <v>2037.416666666667</v>
      </c>
      <c r="F15" s="350">
        <v>2009.1833333333334</v>
      </c>
      <c r="G15" s="350">
        <v>1988.3666666666668</v>
      </c>
      <c r="H15" s="350">
        <v>2086.4666666666672</v>
      </c>
      <c r="I15" s="350">
        <v>2107.2833333333338</v>
      </c>
      <c r="J15" s="350">
        <v>2135.5166666666673</v>
      </c>
      <c r="K15" s="349">
        <v>2079.0500000000002</v>
      </c>
      <c r="L15" s="349">
        <v>2030</v>
      </c>
      <c r="M15" s="349">
        <v>1.7703100000000001</v>
      </c>
      <c r="N15" s="1"/>
      <c r="O15" s="1"/>
    </row>
    <row r="16" spans="1:15" ht="12" customHeight="1">
      <c r="A16" s="30">
        <v>6</v>
      </c>
      <c r="B16" s="378" t="s">
        <v>239</v>
      </c>
      <c r="C16" s="349">
        <v>16379.15</v>
      </c>
      <c r="D16" s="350">
        <v>16480.483333333334</v>
      </c>
      <c r="E16" s="350">
        <v>16198.666666666668</v>
      </c>
      <c r="F16" s="350">
        <v>16018.183333333334</v>
      </c>
      <c r="G16" s="350">
        <v>15736.366666666669</v>
      </c>
      <c r="H16" s="350">
        <v>16660.966666666667</v>
      </c>
      <c r="I16" s="350">
        <v>16942.783333333333</v>
      </c>
      <c r="J16" s="350">
        <v>17123.266666666666</v>
      </c>
      <c r="K16" s="349">
        <v>16762.3</v>
      </c>
      <c r="L16" s="349">
        <v>16300</v>
      </c>
      <c r="M16" s="349">
        <v>0.14857000000000001</v>
      </c>
      <c r="N16" s="1"/>
      <c r="O16" s="1"/>
    </row>
    <row r="17" spans="1:15" ht="12" customHeight="1">
      <c r="A17" s="30">
        <v>7</v>
      </c>
      <c r="B17" s="378" t="s">
        <v>243</v>
      </c>
      <c r="C17" s="349">
        <v>112.35</v>
      </c>
      <c r="D17" s="350">
        <v>112.76666666666665</v>
      </c>
      <c r="E17" s="350">
        <v>111.43333333333331</v>
      </c>
      <c r="F17" s="350">
        <v>110.51666666666665</v>
      </c>
      <c r="G17" s="350">
        <v>109.18333333333331</v>
      </c>
      <c r="H17" s="350">
        <v>113.68333333333331</v>
      </c>
      <c r="I17" s="350">
        <v>115.01666666666665</v>
      </c>
      <c r="J17" s="350">
        <v>115.93333333333331</v>
      </c>
      <c r="K17" s="349">
        <v>114.1</v>
      </c>
      <c r="L17" s="349">
        <v>111.85</v>
      </c>
      <c r="M17" s="349">
        <v>20.312609999999999</v>
      </c>
      <c r="N17" s="1"/>
      <c r="O17" s="1"/>
    </row>
    <row r="18" spans="1:15" ht="12" customHeight="1">
      <c r="A18" s="30">
        <v>8</v>
      </c>
      <c r="B18" s="378" t="s">
        <v>41</v>
      </c>
      <c r="C18" s="349">
        <v>272.35000000000002</v>
      </c>
      <c r="D18" s="350">
        <v>273.2</v>
      </c>
      <c r="E18" s="350">
        <v>269.95</v>
      </c>
      <c r="F18" s="350">
        <v>267.55</v>
      </c>
      <c r="G18" s="350">
        <v>264.3</v>
      </c>
      <c r="H18" s="350">
        <v>275.59999999999997</v>
      </c>
      <c r="I18" s="350">
        <v>278.84999999999997</v>
      </c>
      <c r="J18" s="350">
        <v>281.24999999999994</v>
      </c>
      <c r="K18" s="349">
        <v>276.45</v>
      </c>
      <c r="L18" s="349">
        <v>270.8</v>
      </c>
      <c r="M18" s="349">
        <v>7.2780800000000001</v>
      </c>
      <c r="N18" s="1"/>
      <c r="O18" s="1"/>
    </row>
    <row r="19" spans="1:15" ht="12" customHeight="1">
      <c r="A19" s="30">
        <v>9</v>
      </c>
      <c r="B19" s="378" t="s">
        <v>43</v>
      </c>
      <c r="C19" s="349">
        <v>2181.15</v>
      </c>
      <c r="D19" s="350">
        <v>2191.0499999999997</v>
      </c>
      <c r="E19" s="350">
        <v>2162.0999999999995</v>
      </c>
      <c r="F19" s="350">
        <v>2143.0499999999997</v>
      </c>
      <c r="G19" s="350">
        <v>2114.0999999999995</v>
      </c>
      <c r="H19" s="350">
        <v>2210.0999999999995</v>
      </c>
      <c r="I19" s="350">
        <v>2239.0499999999993</v>
      </c>
      <c r="J19" s="350">
        <v>2258.0999999999995</v>
      </c>
      <c r="K19" s="349">
        <v>2220</v>
      </c>
      <c r="L19" s="349">
        <v>2172</v>
      </c>
      <c r="M19" s="349">
        <v>2.9514900000000002</v>
      </c>
      <c r="N19" s="1"/>
      <c r="O19" s="1"/>
    </row>
    <row r="20" spans="1:15" ht="12" customHeight="1">
      <c r="A20" s="30">
        <v>10</v>
      </c>
      <c r="B20" s="378" t="s">
        <v>45</v>
      </c>
      <c r="C20" s="349">
        <v>1736.3</v>
      </c>
      <c r="D20" s="350">
        <v>1738.6333333333332</v>
      </c>
      <c r="E20" s="350">
        <v>1722.6666666666665</v>
      </c>
      <c r="F20" s="350">
        <v>1709.0333333333333</v>
      </c>
      <c r="G20" s="350">
        <v>1693.0666666666666</v>
      </c>
      <c r="H20" s="350">
        <v>1752.2666666666664</v>
      </c>
      <c r="I20" s="350">
        <v>1768.2333333333331</v>
      </c>
      <c r="J20" s="350">
        <v>1781.8666666666663</v>
      </c>
      <c r="K20" s="349">
        <v>1754.6</v>
      </c>
      <c r="L20" s="349">
        <v>1725</v>
      </c>
      <c r="M20" s="349">
        <v>9.4510000000000005</v>
      </c>
      <c r="N20" s="1"/>
      <c r="O20" s="1"/>
    </row>
    <row r="21" spans="1:15" ht="12" customHeight="1">
      <c r="A21" s="30">
        <v>11</v>
      </c>
      <c r="B21" s="378" t="s">
        <v>240</v>
      </c>
      <c r="C21" s="349">
        <v>2041.85</v>
      </c>
      <c r="D21" s="350">
        <v>2055.9500000000003</v>
      </c>
      <c r="E21" s="350">
        <v>1986.9000000000005</v>
      </c>
      <c r="F21" s="350">
        <v>1931.9500000000003</v>
      </c>
      <c r="G21" s="350">
        <v>1862.9000000000005</v>
      </c>
      <c r="H21" s="350">
        <v>2110.9000000000005</v>
      </c>
      <c r="I21" s="350">
        <v>2179.9500000000007</v>
      </c>
      <c r="J21" s="350">
        <v>2234.9000000000005</v>
      </c>
      <c r="K21" s="349">
        <v>2125</v>
      </c>
      <c r="L21" s="349">
        <v>2001</v>
      </c>
      <c r="M21" s="349">
        <v>11.3409</v>
      </c>
      <c r="N21" s="1"/>
      <c r="O21" s="1"/>
    </row>
    <row r="22" spans="1:15" ht="12" customHeight="1">
      <c r="A22" s="30">
        <v>12</v>
      </c>
      <c r="B22" s="378" t="s">
        <v>46</v>
      </c>
      <c r="C22" s="349">
        <v>727.5</v>
      </c>
      <c r="D22" s="350">
        <v>730.73333333333323</v>
      </c>
      <c r="E22" s="350">
        <v>722.26666666666642</v>
      </c>
      <c r="F22" s="350">
        <v>717.03333333333319</v>
      </c>
      <c r="G22" s="350">
        <v>708.56666666666638</v>
      </c>
      <c r="H22" s="350">
        <v>735.96666666666647</v>
      </c>
      <c r="I22" s="350">
        <v>744.43333333333339</v>
      </c>
      <c r="J22" s="350">
        <v>749.66666666666652</v>
      </c>
      <c r="K22" s="349">
        <v>739.2</v>
      </c>
      <c r="L22" s="349">
        <v>725.5</v>
      </c>
      <c r="M22" s="349">
        <v>21.51557</v>
      </c>
      <c r="N22" s="1"/>
      <c r="O22" s="1"/>
    </row>
    <row r="23" spans="1:15" ht="12.75" customHeight="1">
      <c r="A23" s="30">
        <v>13</v>
      </c>
      <c r="B23" s="378" t="s">
        <v>242</v>
      </c>
      <c r="C23" s="349">
        <v>1958.1</v>
      </c>
      <c r="D23" s="350">
        <v>1981.0333333333335</v>
      </c>
      <c r="E23" s="350">
        <v>1917.0666666666671</v>
      </c>
      <c r="F23" s="350">
        <v>1876.0333333333335</v>
      </c>
      <c r="G23" s="350">
        <v>1812.0666666666671</v>
      </c>
      <c r="H23" s="350">
        <v>2022.0666666666671</v>
      </c>
      <c r="I23" s="350">
        <v>2086.0333333333338</v>
      </c>
      <c r="J23" s="350">
        <v>2127.0666666666671</v>
      </c>
      <c r="K23" s="349">
        <v>2045</v>
      </c>
      <c r="L23" s="349">
        <v>1940</v>
      </c>
      <c r="M23" s="349">
        <v>0.82693000000000005</v>
      </c>
      <c r="N23" s="1"/>
      <c r="O23" s="1"/>
    </row>
    <row r="24" spans="1:15" ht="12.75" customHeight="1">
      <c r="A24" s="30">
        <v>14</v>
      </c>
      <c r="B24" s="378" t="s">
        <v>296</v>
      </c>
      <c r="C24" s="349">
        <v>297.10000000000002</v>
      </c>
      <c r="D24" s="350">
        <v>298.95000000000005</v>
      </c>
      <c r="E24" s="350">
        <v>294.10000000000008</v>
      </c>
      <c r="F24" s="350">
        <v>291.10000000000002</v>
      </c>
      <c r="G24" s="350">
        <v>286.25000000000006</v>
      </c>
      <c r="H24" s="350">
        <v>301.9500000000001</v>
      </c>
      <c r="I24" s="350">
        <v>306.8</v>
      </c>
      <c r="J24" s="350">
        <v>309.80000000000013</v>
      </c>
      <c r="K24" s="349">
        <v>303.8</v>
      </c>
      <c r="L24" s="349">
        <v>295.95</v>
      </c>
      <c r="M24" s="349">
        <v>0.60445000000000004</v>
      </c>
      <c r="N24" s="1"/>
      <c r="O24" s="1"/>
    </row>
    <row r="25" spans="1:15" ht="12.75" customHeight="1">
      <c r="A25" s="30">
        <v>15</v>
      </c>
      <c r="B25" s="378" t="s">
        <v>297</v>
      </c>
      <c r="C25" s="349">
        <v>219.25</v>
      </c>
      <c r="D25" s="350">
        <v>220.41666666666666</v>
      </c>
      <c r="E25" s="350">
        <v>216.43333333333331</v>
      </c>
      <c r="F25" s="350">
        <v>213.61666666666665</v>
      </c>
      <c r="G25" s="350">
        <v>209.6333333333333</v>
      </c>
      <c r="H25" s="350">
        <v>223.23333333333332</v>
      </c>
      <c r="I25" s="350">
        <v>227.21666666666667</v>
      </c>
      <c r="J25" s="350">
        <v>230.03333333333333</v>
      </c>
      <c r="K25" s="349">
        <v>224.4</v>
      </c>
      <c r="L25" s="349">
        <v>217.6</v>
      </c>
      <c r="M25" s="349">
        <v>7.4869000000000003</v>
      </c>
      <c r="N25" s="1"/>
      <c r="O25" s="1"/>
    </row>
    <row r="26" spans="1:15" ht="12.75" customHeight="1">
      <c r="A26" s="30">
        <v>16</v>
      </c>
      <c r="B26" s="378" t="s">
        <v>298</v>
      </c>
      <c r="C26" s="349">
        <v>1200.1500000000001</v>
      </c>
      <c r="D26" s="350">
        <v>1202.9833333333333</v>
      </c>
      <c r="E26" s="350">
        <v>1187.9666666666667</v>
      </c>
      <c r="F26" s="350">
        <v>1175.7833333333333</v>
      </c>
      <c r="G26" s="350">
        <v>1160.7666666666667</v>
      </c>
      <c r="H26" s="350">
        <v>1215.1666666666667</v>
      </c>
      <c r="I26" s="350">
        <v>1230.1833333333336</v>
      </c>
      <c r="J26" s="350">
        <v>1242.3666666666668</v>
      </c>
      <c r="K26" s="349">
        <v>1218</v>
      </c>
      <c r="L26" s="349">
        <v>1190.8</v>
      </c>
      <c r="M26" s="349">
        <v>2.3478599999999998</v>
      </c>
      <c r="N26" s="1"/>
      <c r="O26" s="1"/>
    </row>
    <row r="27" spans="1:15" ht="12.75" customHeight="1">
      <c r="A27" s="30">
        <v>17</v>
      </c>
      <c r="B27" s="378" t="s">
        <v>292</v>
      </c>
      <c r="C27" s="349">
        <v>1784.35</v>
      </c>
      <c r="D27" s="350">
        <v>1786.7666666666667</v>
      </c>
      <c r="E27" s="350">
        <v>1768.6333333333332</v>
      </c>
      <c r="F27" s="350">
        <v>1752.9166666666665</v>
      </c>
      <c r="G27" s="350">
        <v>1734.7833333333331</v>
      </c>
      <c r="H27" s="350">
        <v>1802.4833333333333</v>
      </c>
      <c r="I27" s="350">
        <v>1820.616666666667</v>
      </c>
      <c r="J27" s="350">
        <v>1836.3333333333335</v>
      </c>
      <c r="K27" s="349">
        <v>1804.9</v>
      </c>
      <c r="L27" s="349">
        <v>1771.05</v>
      </c>
      <c r="M27" s="349">
        <v>0.26547999999999999</v>
      </c>
      <c r="N27" s="1"/>
      <c r="O27" s="1"/>
    </row>
    <row r="28" spans="1:15" ht="12.75" customHeight="1">
      <c r="A28" s="30">
        <v>18</v>
      </c>
      <c r="B28" s="378" t="s">
        <v>244</v>
      </c>
      <c r="C28" s="349">
        <v>1973.3</v>
      </c>
      <c r="D28" s="350">
        <v>1982.7666666666667</v>
      </c>
      <c r="E28" s="350">
        <v>1960.5333333333333</v>
      </c>
      <c r="F28" s="350">
        <v>1947.7666666666667</v>
      </c>
      <c r="G28" s="350">
        <v>1925.5333333333333</v>
      </c>
      <c r="H28" s="350">
        <v>1995.5333333333333</v>
      </c>
      <c r="I28" s="350">
        <v>2017.7666666666664</v>
      </c>
      <c r="J28" s="350">
        <v>2030.5333333333333</v>
      </c>
      <c r="K28" s="349">
        <v>2005</v>
      </c>
      <c r="L28" s="349">
        <v>1970</v>
      </c>
      <c r="M28" s="349">
        <v>0.29276000000000002</v>
      </c>
      <c r="N28" s="1"/>
      <c r="O28" s="1"/>
    </row>
    <row r="29" spans="1:15" ht="12.75" customHeight="1">
      <c r="A29" s="30">
        <v>19</v>
      </c>
      <c r="B29" s="378" t="s">
        <v>299</v>
      </c>
      <c r="C29" s="349">
        <v>91.8</v>
      </c>
      <c r="D29" s="350">
        <v>92.25</v>
      </c>
      <c r="E29" s="350">
        <v>90.7</v>
      </c>
      <c r="F29" s="350">
        <v>89.600000000000009</v>
      </c>
      <c r="G29" s="350">
        <v>88.050000000000011</v>
      </c>
      <c r="H29" s="350">
        <v>93.35</v>
      </c>
      <c r="I29" s="350">
        <v>94.9</v>
      </c>
      <c r="J29" s="350">
        <v>95.999999999999986</v>
      </c>
      <c r="K29" s="349">
        <v>93.8</v>
      </c>
      <c r="L29" s="349">
        <v>91.15</v>
      </c>
      <c r="M29" s="349">
        <v>1.18489</v>
      </c>
      <c r="N29" s="1"/>
      <c r="O29" s="1"/>
    </row>
    <row r="30" spans="1:15" ht="12.75" customHeight="1">
      <c r="A30" s="30">
        <v>20</v>
      </c>
      <c r="B30" s="378" t="s">
        <v>48</v>
      </c>
      <c r="C30" s="349">
        <v>3325.35</v>
      </c>
      <c r="D30" s="350">
        <v>3345.2000000000003</v>
      </c>
      <c r="E30" s="350">
        <v>3295.4000000000005</v>
      </c>
      <c r="F30" s="350">
        <v>3265.4500000000003</v>
      </c>
      <c r="G30" s="350">
        <v>3215.6500000000005</v>
      </c>
      <c r="H30" s="350">
        <v>3375.1500000000005</v>
      </c>
      <c r="I30" s="350">
        <v>3424.9500000000007</v>
      </c>
      <c r="J30" s="350">
        <v>3454.9000000000005</v>
      </c>
      <c r="K30" s="349">
        <v>3395</v>
      </c>
      <c r="L30" s="349">
        <v>3315.25</v>
      </c>
      <c r="M30" s="349">
        <v>0.34256999999999999</v>
      </c>
      <c r="N30" s="1"/>
      <c r="O30" s="1"/>
    </row>
    <row r="31" spans="1:15" ht="12.75" customHeight="1">
      <c r="A31" s="30">
        <v>21</v>
      </c>
      <c r="B31" s="378" t="s">
        <v>300</v>
      </c>
      <c r="C31" s="349">
        <v>3091.7</v>
      </c>
      <c r="D31" s="350">
        <v>3099.2999999999997</v>
      </c>
      <c r="E31" s="350">
        <v>3070.5999999999995</v>
      </c>
      <c r="F31" s="350">
        <v>3049.4999999999995</v>
      </c>
      <c r="G31" s="350">
        <v>3020.7999999999993</v>
      </c>
      <c r="H31" s="350">
        <v>3120.3999999999996</v>
      </c>
      <c r="I31" s="350">
        <v>3149.0999999999995</v>
      </c>
      <c r="J31" s="350">
        <v>3170.2</v>
      </c>
      <c r="K31" s="349">
        <v>3128</v>
      </c>
      <c r="L31" s="349">
        <v>3078.2</v>
      </c>
      <c r="M31" s="349">
        <v>0.20931</v>
      </c>
      <c r="N31" s="1"/>
      <c r="O31" s="1"/>
    </row>
    <row r="32" spans="1:15" ht="12.75" customHeight="1">
      <c r="A32" s="30">
        <v>22</v>
      </c>
      <c r="B32" s="378" t="s">
        <v>301</v>
      </c>
      <c r="C32" s="349">
        <v>26.95</v>
      </c>
      <c r="D32" s="350">
        <v>27.216666666666665</v>
      </c>
      <c r="E32" s="350">
        <v>26.533333333333331</v>
      </c>
      <c r="F32" s="350">
        <v>26.116666666666667</v>
      </c>
      <c r="G32" s="350">
        <v>25.433333333333334</v>
      </c>
      <c r="H32" s="350">
        <v>27.633333333333329</v>
      </c>
      <c r="I32" s="350">
        <v>28.316666666666659</v>
      </c>
      <c r="J32" s="350">
        <v>28.733333333333327</v>
      </c>
      <c r="K32" s="349">
        <v>27.9</v>
      </c>
      <c r="L32" s="349">
        <v>26.8</v>
      </c>
      <c r="M32" s="349">
        <v>87.19905</v>
      </c>
      <c r="N32" s="1"/>
      <c r="O32" s="1"/>
    </row>
    <row r="33" spans="1:15" ht="12.75" customHeight="1">
      <c r="A33" s="30">
        <v>23</v>
      </c>
      <c r="B33" s="378" t="s">
        <v>50</v>
      </c>
      <c r="C33" s="349">
        <v>595.95000000000005</v>
      </c>
      <c r="D33" s="350">
        <v>597.30000000000007</v>
      </c>
      <c r="E33" s="350">
        <v>589.65000000000009</v>
      </c>
      <c r="F33" s="350">
        <v>583.35</v>
      </c>
      <c r="G33" s="350">
        <v>575.70000000000005</v>
      </c>
      <c r="H33" s="350">
        <v>603.60000000000014</v>
      </c>
      <c r="I33" s="350">
        <v>611.25</v>
      </c>
      <c r="J33" s="350">
        <v>617.55000000000018</v>
      </c>
      <c r="K33" s="349">
        <v>604.95000000000005</v>
      </c>
      <c r="L33" s="349">
        <v>591</v>
      </c>
      <c r="M33" s="349">
        <v>5.9972500000000002</v>
      </c>
      <c r="N33" s="1"/>
      <c r="O33" s="1"/>
    </row>
    <row r="34" spans="1:15" ht="12.75" customHeight="1">
      <c r="A34" s="30">
        <v>24</v>
      </c>
      <c r="B34" s="378" t="s">
        <v>302</v>
      </c>
      <c r="C34" s="349">
        <v>3333.25</v>
      </c>
      <c r="D34" s="350">
        <v>3344.0833333333335</v>
      </c>
      <c r="E34" s="350">
        <v>3288.166666666667</v>
      </c>
      <c r="F34" s="350">
        <v>3243.0833333333335</v>
      </c>
      <c r="G34" s="350">
        <v>3187.166666666667</v>
      </c>
      <c r="H34" s="350">
        <v>3389.166666666667</v>
      </c>
      <c r="I34" s="350">
        <v>3445.0833333333339</v>
      </c>
      <c r="J34" s="350">
        <v>3490.166666666667</v>
      </c>
      <c r="K34" s="349">
        <v>3400</v>
      </c>
      <c r="L34" s="349">
        <v>3299</v>
      </c>
      <c r="M34" s="349">
        <v>0.39876</v>
      </c>
      <c r="N34" s="1"/>
      <c r="O34" s="1"/>
    </row>
    <row r="35" spans="1:15" ht="12.75" customHeight="1">
      <c r="A35" s="30">
        <v>25</v>
      </c>
      <c r="B35" s="378" t="s">
        <v>51</v>
      </c>
      <c r="C35" s="349">
        <v>338.35</v>
      </c>
      <c r="D35" s="350">
        <v>343.18333333333334</v>
      </c>
      <c r="E35" s="350">
        <v>332.36666666666667</v>
      </c>
      <c r="F35" s="350">
        <v>326.38333333333333</v>
      </c>
      <c r="G35" s="350">
        <v>315.56666666666666</v>
      </c>
      <c r="H35" s="350">
        <v>349.16666666666669</v>
      </c>
      <c r="I35" s="350">
        <v>359.98333333333341</v>
      </c>
      <c r="J35" s="350">
        <v>365.9666666666667</v>
      </c>
      <c r="K35" s="349">
        <v>354</v>
      </c>
      <c r="L35" s="349">
        <v>337.2</v>
      </c>
      <c r="M35" s="349">
        <v>119.01555999999999</v>
      </c>
      <c r="N35" s="1"/>
      <c r="O35" s="1"/>
    </row>
    <row r="36" spans="1:15" ht="12.75" customHeight="1">
      <c r="A36" s="30">
        <v>26</v>
      </c>
      <c r="B36" s="378" t="s">
        <v>855</v>
      </c>
      <c r="C36" s="349">
        <v>1299.05</v>
      </c>
      <c r="D36" s="350">
        <v>1301.55</v>
      </c>
      <c r="E36" s="350">
        <v>1287.5</v>
      </c>
      <c r="F36" s="350">
        <v>1275.95</v>
      </c>
      <c r="G36" s="350">
        <v>1261.9000000000001</v>
      </c>
      <c r="H36" s="350">
        <v>1313.1</v>
      </c>
      <c r="I36" s="350">
        <v>1327.1499999999996</v>
      </c>
      <c r="J36" s="350">
        <v>1338.6999999999998</v>
      </c>
      <c r="K36" s="349">
        <v>1315.6</v>
      </c>
      <c r="L36" s="349">
        <v>1290</v>
      </c>
      <c r="M36" s="349">
        <v>1.6345000000000001</v>
      </c>
      <c r="N36" s="1"/>
      <c r="O36" s="1"/>
    </row>
    <row r="37" spans="1:15" ht="12.75" customHeight="1">
      <c r="A37" s="30">
        <v>27</v>
      </c>
      <c r="B37" s="378" t="s">
        <v>815</v>
      </c>
      <c r="C37" s="349">
        <v>916.35</v>
      </c>
      <c r="D37" s="350">
        <v>906.9666666666667</v>
      </c>
      <c r="E37" s="350">
        <v>885.13333333333344</v>
      </c>
      <c r="F37" s="350">
        <v>853.91666666666674</v>
      </c>
      <c r="G37" s="350">
        <v>832.08333333333348</v>
      </c>
      <c r="H37" s="350">
        <v>938.18333333333339</v>
      </c>
      <c r="I37" s="350">
        <v>960.01666666666665</v>
      </c>
      <c r="J37" s="350">
        <v>991.23333333333335</v>
      </c>
      <c r="K37" s="349">
        <v>928.8</v>
      </c>
      <c r="L37" s="349">
        <v>875.75</v>
      </c>
      <c r="M37" s="349">
        <v>0.39974999999999999</v>
      </c>
      <c r="N37" s="1"/>
      <c r="O37" s="1"/>
    </row>
    <row r="38" spans="1:15" ht="12.75" customHeight="1">
      <c r="A38" s="30">
        <v>28</v>
      </c>
      <c r="B38" s="378" t="s">
        <v>293</v>
      </c>
      <c r="C38" s="349">
        <v>830.45</v>
      </c>
      <c r="D38" s="350">
        <v>826.88333333333333</v>
      </c>
      <c r="E38" s="350">
        <v>816.76666666666665</v>
      </c>
      <c r="F38" s="350">
        <v>803.08333333333337</v>
      </c>
      <c r="G38" s="350">
        <v>792.9666666666667</v>
      </c>
      <c r="H38" s="350">
        <v>840.56666666666661</v>
      </c>
      <c r="I38" s="350">
        <v>850.68333333333317</v>
      </c>
      <c r="J38" s="350">
        <v>864.36666666666656</v>
      </c>
      <c r="K38" s="349">
        <v>837</v>
      </c>
      <c r="L38" s="349">
        <v>813.2</v>
      </c>
      <c r="M38" s="349">
        <v>2.0720700000000001</v>
      </c>
      <c r="N38" s="1"/>
      <c r="O38" s="1"/>
    </row>
    <row r="39" spans="1:15" ht="12.75" customHeight="1">
      <c r="A39" s="30">
        <v>29</v>
      </c>
      <c r="B39" s="378" t="s">
        <v>52</v>
      </c>
      <c r="C39" s="349">
        <v>700.2</v>
      </c>
      <c r="D39" s="350">
        <v>705.35</v>
      </c>
      <c r="E39" s="350">
        <v>691.90000000000009</v>
      </c>
      <c r="F39" s="350">
        <v>683.6</v>
      </c>
      <c r="G39" s="350">
        <v>670.15000000000009</v>
      </c>
      <c r="H39" s="350">
        <v>713.65000000000009</v>
      </c>
      <c r="I39" s="350">
        <v>727.10000000000014</v>
      </c>
      <c r="J39" s="350">
        <v>735.40000000000009</v>
      </c>
      <c r="K39" s="349">
        <v>718.8</v>
      </c>
      <c r="L39" s="349">
        <v>697.05</v>
      </c>
      <c r="M39" s="349">
        <v>6.2259700000000002</v>
      </c>
      <c r="N39" s="1"/>
      <c r="O39" s="1"/>
    </row>
    <row r="40" spans="1:15" ht="12.75" customHeight="1">
      <c r="A40" s="30">
        <v>30</v>
      </c>
      <c r="B40" s="378" t="s">
        <v>53</v>
      </c>
      <c r="C40" s="349">
        <v>4471.55</v>
      </c>
      <c r="D40" s="350">
        <v>4508.9666666666672</v>
      </c>
      <c r="E40" s="350">
        <v>4425.1333333333341</v>
      </c>
      <c r="F40" s="350">
        <v>4378.7166666666672</v>
      </c>
      <c r="G40" s="350">
        <v>4294.8833333333341</v>
      </c>
      <c r="H40" s="350">
        <v>4555.3833333333341</v>
      </c>
      <c r="I40" s="350">
        <v>4639.2166666666662</v>
      </c>
      <c r="J40" s="350">
        <v>4685.6333333333341</v>
      </c>
      <c r="K40" s="349">
        <v>4592.8</v>
      </c>
      <c r="L40" s="349">
        <v>4462.55</v>
      </c>
      <c r="M40" s="349">
        <v>3.8814500000000001</v>
      </c>
      <c r="N40" s="1"/>
      <c r="O40" s="1"/>
    </row>
    <row r="41" spans="1:15" ht="12.75" customHeight="1">
      <c r="A41" s="30">
        <v>31</v>
      </c>
      <c r="B41" s="378" t="s">
        <v>54</v>
      </c>
      <c r="C41" s="349">
        <v>207.8</v>
      </c>
      <c r="D41" s="350">
        <v>209.75</v>
      </c>
      <c r="E41" s="350">
        <v>205.3</v>
      </c>
      <c r="F41" s="350">
        <v>202.8</v>
      </c>
      <c r="G41" s="350">
        <v>198.35000000000002</v>
      </c>
      <c r="H41" s="350">
        <v>212.25</v>
      </c>
      <c r="I41" s="350">
        <v>216.7</v>
      </c>
      <c r="J41" s="350">
        <v>219.2</v>
      </c>
      <c r="K41" s="349">
        <v>214.2</v>
      </c>
      <c r="L41" s="349">
        <v>207.25</v>
      </c>
      <c r="M41" s="349">
        <v>26.606300000000001</v>
      </c>
      <c r="N41" s="1"/>
      <c r="O41" s="1"/>
    </row>
    <row r="42" spans="1:15" ht="12.75" customHeight="1">
      <c r="A42" s="30">
        <v>32</v>
      </c>
      <c r="B42" s="378" t="s">
        <v>303</v>
      </c>
      <c r="C42" s="349">
        <v>508.6</v>
      </c>
      <c r="D42" s="350">
        <v>507.26666666666665</v>
      </c>
      <c r="E42" s="350">
        <v>496.5333333333333</v>
      </c>
      <c r="F42" s="350">
        <v>484.46666666666664</v>
      </c>
      <c r="G42" s="350">
        <v>473.73333333333329</v>
      </c>
      <c r="H42" s="350">
        <v>519.33333333333326</v>
      </c>
      <c r="I42" s="350">
        <v>530.06666666666661</v>
      </c>
      <c r="J42" s="350">
        <v>542.13333333333333</v>
      </c>
      <c r="K42" s="349">
        <v>518</v>
      </c>
      <c r="L42" s="349">
        <v>495.2</v>
      </c>
      <c r="M42" s="349">
        <v>0.91856000000000004</v>
      </c>
      <c r="N42" s="1"/>
      <c r="O42" s="1"/>
    </row>
    <row r="43" spans="1:15" ht="12.75" customHeight="1">
      <c r="A43" s="30">
        <v>33</v>
      </c>
      <c r="B43" s="378" t="s">
        <v>304</v>
      </c>
      <c r="C43" s="349">
        <v>97.05</v>
      </c>
      <c r="D43" s="350">
        <v>96.883333333333326</v>
      </c>
      <c r="E43" s="350">
        <v>95.166666666666657</v>
      </c>
      <c r="F43" s="350">
        <v>93.283333333333331</v>
      </c>
      <c r="G43" s="350">
        <v>91.566666666666663</v>
      </c>
      <c r="H43" s="350">
        <v>98.766666666666652</v>
      </c>
      <c r="I43" s="350">
        <v>100.48333333333332</v>
      </c>
      <c r="J43" s="350">
        <v>102.36666666666665</v>
      </c>
      <c r="K43" s="349">
        <v>98.6</v>
      </c>
      <c r="L43" s="349">
        <v>95</v>
      </c>
      <c r="M43" s="349">
        <v>10.25278</v>
      </c>
      <c r="N43" s="1"/>
      <c r="O43" s="1"/>
    </row>
    <row r="44" spans="1:15" ht="12.75" customHeight="1">
      <c r="A44" s="30">
        <v>34</v>
      </c>
      <c r="B44" s="378" t="s">
        <v>55</v>
      </c>
      <c r="C44" s="349">
        <v>126.5</v>
      </c>
      <c r="D44" s="350">
        <v>126.45</v>
      </c>
      <c r="E44" s="350">
        <v>125.25</v>
      </c>
      <c r="F44" s="350">
        <v>124</v>
      </c>
      <c r="G44" s="350">
        <v>122.8</v>
      </c>
      <c r="H44" s="350">
        <v>127.7</v>
      </c>
      <c r="I44" s="350">
        <v>128.90000000000003</v>
      </c>
      <c r="J44" s="350">
        <v>130.15</v>
      </c>
      <c r="K44" s="349">
        <v>127.65</v>
      </c>
      <c r="L44" s="349">
        <v>125.2</v>
      </c>
      <c r="M44" s="349">
        <v>82.591830000000002</v>
      </c>
      <c r="N44" s="1"/>
      <c r="O44" s="1"/>
    </row>
    <row r="45" spans="1:15" ht="12.75" customHeight="1">
      <c r="A45" s="30">
        <v>35</v>
      </c>
      <c r="B45" s="378" t="s">
        <v>57</v>
      </c>
      <c r="C45" s="349">
        <v>3258.45</v>
      </c>
      <c r="D45" s="350">
        <v>3253.5</v>
      </c>
      <c r="E45" s="350">
        <v>3235</v>
      </c>
      <c r="F45" s="350">
        <v>3211.55</v>
      </c>
      <c r="G45" s="350">
        <v>3193.05</v>
      </c>
      <c r="H45" s="350">
        <v>3276.95</v>
      </c>
      <c r="I45" s="350">
        <v>3295.45</v>
      </c>
      <c r="J45" s="350">
        <v>3318.8999999999996</v>
      </c>
      <c r="K45" s="349">
        <v>3272</v>
      </c>
      <c r="L45" s="349">
        <v>3230.05</v>
      </c>
      <c r="M45" s="349">
        <v>4.2380100000000001</v>
      </c>
      <c r="N45" s="1"/>
      <c r="O45" s="1"/>
    </row>
    <row r="46" spans="1:15" ht="12.75" customHeight="1">
      <c r="A46" s="30">
        <v>36</v>
      </c>
      <c r="B46" s="378" t="s">
        <v>305</v>
      </c>
      <c r="C46" s="349">
        <v>189.85</v>
      </c>
      <c r="D46" s="350">
        <v>187.31666666666663</v>
      </c>
      <c r="E46" s="350">
        <v>183.18333333333328</v>
      </c>
      <c r="F46" s="350">
        <v>176.51666666666665</v>
      </c>
      <c r="G46" s="350">
        <v>172.3833333333333</v>
      </c>
      <c r="H46" s="350">
        <v>193.98333333333326</v>
      </c>
      <c r="I46" s="350">
        <v>198.11666666666665</v>
      </c>
      <c r="J46" s="350">
        <v>204.78333333333325</v>
      </c>
      <c r="K46" s="349">
        <v>191.45</v>
      </c>
      <c r="L46" s="349">
        <v>180.65</v>
      </c>
      <c r="M46" s="349">
        <v>12.15903</v>
      </c>
      <c r="N46" s="1"/>
      <c r="O46" s="1"/>
    </row>
    <row r="47" spans="1:15" ht="12.75" customHeight="1">
      <c r="A47" s="30">
        <v>37</v>
      </c>
      <c r="B47" s="378" t="s">
        <v>307</v>
      </c>
      <c r="C47" s="349">
        <v>1814.25</v>
      </c>
      <c r="D47" s="350">
        <v>1830.7666666666667</v>
      </c>
      <c r="E47" s="350">
        <v>1788.5333333333333</v>
      </c>
      <c r="F47" s="350">
        <v>1762.8166666666666</v>
      </c>
      <c r="G47" s="350">
        <v>1720.5833333333333</v>
      </c>
      <c r="H47" s="350">
        <v>1856.4833333333333</v>
      </c>
      <c r="I47" s="350">
        <v>1898.7166666666665</v>
      </c>
      <c r="J47" s="350">
        <v>1924.4333333333334</v>
      </c>
      <c r="K47" s="349">
        <v>1873</v>
      </c>
      <c r="L47" s="349">
        <v>1805.05</v>
      </c>
      <c r="M47" s="349">
        <v>7.3293699999999999</v>
      </c>
      <c r="N47" s="1"/>
      <c r="O47" s="1"/>
    </row>
    <row r="48" spans="1:15" ht="12.75" customHeight="1">
      <c r="A48" s="30">
        <v>38</v>
      </c>
      <c r="B48" s="378" t="s">
        <v>306</v>
      </c>
      <c r="C48" s="349">
        <v>2698.5</v>
      </c>
      <c r="D48" s="350">
        <v>2693.35</v>
      </c>
      <c r="E48" s="350">
        <v>2669.1</v>
      </c>
      <c r="F48" s="350">
        <v>2639.7</v>
      </c>
      <c r="G48" s="350">
        <v>2615.4499999999998</v>
      </c>
      <c r="H48" s="350">
        <v>2722.75</v>
      </c>
      <c r="I48" s="350">
        <v>2747</v>
      </c>
      <c r="J48" s="350">
        <v>2776.4</v>
      </c>
      <c r="K48" s="349">
        <v>2717.6</v>
      </c>
      <c r="L48" s="349">
        <v>2663.95</v>
      </c>
      <c r="M48" s="349">
        <v>0.10091</v>
      </c>
      <c r="N48" s="1"/>
      <c r="O48" s="1"/>
    </row>
    <row r="49" spans="1:15" ht="12.75" customHeight="1">
      <c r="A49" s="30">
        <v>39</v>
      </c>
      <c r="B49" s="378" t="s">
        <v>241</v>
      </c>
      <c r="C49" s="349">
        <v>1665.2</v>
      </c>
      <c r="D49" s="350">
        <v>1680.6833333333334</v>
      </c>
      <c r="E49" s="350">
        <v>1634.5166666666669</v>
      </c>
      <c r="F49" s="350">
        <v>1603.8333333333335</v>
      </c>
      <c r="G49" s="350">
        <v>1557.666666666667</v>
      </c>
      <c r="H49" s="350">
        <v>1711.3666666666668</v>
      </c>
      <c r="I49" s="350">
        <v>1757.5333333333333</v>
      </c>
      <c r="J49" s="350">
        <v>1788.2166666666667</v>
      </c>
      <c r="K49" s="349">
        <v>1726.85</v>
      </c>
      <c r="L49" s="349">
        <v>1650</v>
      </c>
      <c r="M49" s="349">
        <v>0.61173</v>
      </c>
      <c r="N49" s="1"/>
      <c r="O49" s="1"/>
    </row>
    <row r="50" spans="1:15" ht="12.75" customHeight="1">
      <c r="A50" s="30">
        <v>40</v>
      </c>
      <c r="B50" s="378" t="s">
        <v>308</v>
      </c>
      <c r="C50" s="349">
        <v>9217.6</v>
      </c>
      <c r="D50" s="350">
        <v>9218.2833333333328</v>
      </c>
      <c r="E50" s="350">
        <v>9116.5666666666657</v>
      </c>
      <c r="F50" s="350">
        <v>9015.5333333333328</v>
      </c>
      <c r="G50" s="350">
        <v>8913.8166666666657</v>
      </c>
      <c r="H50" s="350">
        <v>9319.3166666666657</v>
      </c>
      <c r="I50" s="350">
        <v>9421.0333333333328</v>
      </c>
      <c r="J50" s="350">
        <v>9522.0666666666657</v>
      </c>
      <c r="K50" s="349">
        <v>9320</v>
      </c>
      <c r="L50" s="349">
        <v>9117.25</v>
      </c>
      <c r="M50" s="349">
        <v>0.17746000000000001</v>
      </c>
      <c r="N50" s="1"/>
      <c r="O50" s="1"/>
    </row>
    <row r="51" spans="1:15" ht="12.75" customHeight="1">
      <c r="A51" s="30">
        <v>41</v>
      </c>
      <c r="B51" s="378" t="s">
        <v>59</v>
      </c>
      <c r="C51" s="349">
        <v>1261.0999999999999</v>
      </c>
      <c r="D51" s="350">
        <v>1264.7</v>
      </c>
      <c r="E51" s="350">
        <v>1249.4000000000001</v>
      </c>
      <c r="F51" s="350">
        <v>1237.7</v>
      </c>
      <c r="G51" s="350">
        <v>1222.4000000000001</v>
      </c>
      <c r="H51" s="350">
        <v>1276.4000000000001</v>
      </c>
      <c r="I51" s="350">
        <v>1291.6999999999998</v>
      </c>
      <c r="J51" s="350">
        <v>1303.4000000000001</v>
      </c>
      <c r="K51" s="349">
        <v>1280</v>
      </c>
      <c r="L51" s="349">
        <v>1253</v>
      </c>
      <c r="M51" s="349">
        <v>5.4175800000000001</v>
      </c>
      <c r="N51" s="1"/>
      <c r="O51" s="1"/>
    </row>
    <row r="52" spans="1:15" ht="12.75" customHeight="1">
      <c r="A52" s="30">
        <v>42</v>
      </c>
      <c r="B52" s="378" t="s">
        <v>60</v>
      </c>
      <c r="C52" s="349">
        <v>657</v>
      </c>
      <c r="D52" s="350">
        <v>660.38333333333333</v>
      </c>
      <c r="E52" s="350">
        <v>649.61666666666667</v>
      </c>
      <c r="F52" s="350">
        <v>642.23333333333335</v>
      </c>
      <c r="G52" s="350">
        <v>631.4666666666667</v>
      </c>
      <c r="H52" s="350">
        <v>667.76666666666665</v>
      </c>
      <c r="I52" s="350">
        <v>678.5333333333333</v>
      </c>
      <c r="J52" s="350">
        <v>685.91666666666663</v>
      </c>
      <c r="K52" s="349">
        <v>671.15</v>
      </c>
      <c r="L52" s="349">
        <v>653</v>
      </c>
      <c r="M52" s="349">
        <v>33.966360000000002</v>
      </c>
      <c r="N52" s="1"/>
      <c r="O52" s="1"/>
    </row>
    <row r="53" spans="1:15" ht="12.75" customHeight="1">
      <c r="A53" s="30">
        <v>43</v>
      </c>
      <c r="B53" s="378" t="s">
        <v>309</v>
      </c>
      <c r="C53" s="349">
        <v>543.20000000000005</v>
      </c>
      <c r="D53" s="350">
        <v>542.08333333333337</v>
      </c>
      <c r="E53" s="350">
        <v>539.16666666666674</v>
      </c>
      <c r="F53" s="350">
        <v>535.13333333333333</v>
      </c>
      <c r="G53" s="350">
        <v>532.2166666666667</v>
      </c>
      <c r="H53" s="350">
        <v>546.11666666666679</v>
      </c>
      <c r="I53" s="350">
        <v>549.03333333333353</v>
      </c>
      <c r="J53" s="350">
        <v>553.06666666666683</v>
      </c>
      <c r="K53" s="349">
        <v>545</v>
      </c>
      <c r="L53" s="349">
        <v>538.04999999999995</v>
      </c>
      <c r="M53" s="349">
        <v>0.70152999999999999</v>
      </c>
      <c r="N53" s="1"/>
      <c r="O53" s="1"/>
    </row>
    <row r="54" spans="1:15" ht="12.75" customHeight="1">
      <c r="A54" s="30">
        <v>44</v>
      </c>
      <c r="B54" s="378" t="s">
        <v>61</v>
      </c>
      <c r="C54" s="349">
        <v>787.4</v>
      </c>
      <c r="D54" s="350">
        <v>785.65</v>
      </c>
      <c r="E54" s="350">
        <v>780.75</v>
      </c>
      <c r="F54" s="350">
        <v>774.1</v>
      </c>
      <c r="G54" s="350">
        <v>769.2</v>
      </c>
      <c r="H54" s="350">
        <v>792.3</v>
      </c>
      <c r="I54" s="350">
        <v>797.19999999999982</v>
      </c>
      <c r="J54" s="350">
        <v>803.84999999999991</v>
      </c>
      <c r="K54" s="349">
        <v>790.55</v>
      </c>
      <c r="L54" s="349">
        <v>779</v>
      </c>
      <c r="M54" s="349">
        <v>54.666620000000002</v>
      </c>
      <c r="N54" s="1"/>
      <c r="O54" s="1"/>
    </row>
    <row r="55" spans="1:15" ht="12.75" customHeight="1">
      <c r="A55" s="30">
        <v>45</v>
      </c>
      <c r="B55" s="378" t="s">
        <v>62</v>
      </c>
      <c r="C55" s="349">
        <v>3632.15</v>
      </c>
      <c r="D55" s="350">
        <v>3612.75</v>
      </c>
      <c r="E55" s="350">
        <v>3583</v>
      </c>
      <c r="F55" s="350">
        <v>3533.85</v>
      </c>
      <c r="G55" s="350">
        <v>3504.1</v>
      </c>
      <c r="H55" s="350">
        <v>3661.9</v>
      </c>
      <c r="I55" s="350">
        <v>3691.65</v>
      </c>
      <c r="J55" s="350">
        <v>3740.8</v>
      </c>
      <c r="K55" s="349">
        <v>3642.5</v>
      </c>
      <c r="L55" s="349">
        <v>3563.6</v>
      </c>
      <c r="M55" s="349">
        <v>2.7729900000000001</v>
      </c>
      <c r="N55" s="1"/>
      <c r="O55" s="1"/>
    </row>
    <row r="56" spans="1:15" ht="12.75" customHeight="1">
      <c r="A56" s="30">
        <v>46</v>
      </c>
      <c r="B56" s="378" t="s">
        <v>313</v>
      </c>
      <c r="C56" s="349">
        <v>172.9</v>
      </c>
      <c r="D56" s="350">
        <v>172.28333333333333</v>
      </c>
      <c r="E56" s="350">
        <v>170.61666666666667</v>
      </c>
      <c r="F56" s="350">
        <v>168.33333333333334</v>
      </c>
      <c r="G56" s="350">
        <v>166.66666666666669</v>
      </c>
      <c r="H56" s="350">
        <v>174.56666666666666</v>
      </c>
      <c r="I56" s="350">
        <v>176.23333333333335</v>
      </c>
      <c r="J56" s="350">
        <v>178.51666666666665</v>
      </c>
      <c r="K56" s="349">
        <v>173.95</v>
      </c>
      <c r="L56" s="349">
        <v>170</v>
      </c>
      <c r="M56" s="349">
        <v>5.8052999999999999</v>
      </c>
      <c r="N56" s="1"/>
      <c r="O56" s="1"/>
    </row>
    <row r="57" spans="1:15" ht="12.75" customHeight="1">
      <c r="A57" s="30">
        <v>47</v>
      </c>
      <c r="B57" s="378" t="s">
        <v>314</v>
      </c>
      <c r="C57" s="349">
        <v>1184.45</v>
      </c>
      <c r="D57" s="350">
        <v>1187</v>
      </c>
      <c r="E57" s="350">
        <v>1171.05</v>
      </c>
      <c r="F57" s="350">
        <v>1157.6499999999999</v>
      </c>
      <c r="G57" s="350">
        <v>1141.6999999999998</v>
      </c>
      <c r="H57" s="350">
        <v>1200.4000000000001</v>
      </c>
      <c r="I57" s="350">
        <v>1216.3499999999999</v>
      </c>
      <c r="J57" s="350">
        <v>1229.7500000000002</v>
      </c>
      <c r="K57" s="349">
        <v>1202.95</v>
      </c>
      <c r="L57" s="349">
        <v>1173.5999999999999</v>
      </c>
      <c r="M57" s="349">
        <v>0.51517000000000002</v>
      </c>
      <c r="N57" s="1"/>
      <c r="O57" s="1"/>
    </row>
    <row r="58" spans="1:15" ht="12.75" customHeight="1">
      <c r="A58" s="30">
        <v>48</v>
      </c>
      <c r="B58" s="378" t="s">
        <v>64</v>
      </c>
      <c r="C58" s="349">
        <v>16096.55</v>
      </c>
      <c r="D58" s="350">
        <v>16137.133333333333</v>
      </c>
      <c r="E58" s="350">
        <v>15985.266666666666</v>
      </c>
      <c r="F58" s="350">
        <v>15873.983333333334</v>
      </c>
      <c r="G58" s="350">
        <v>15722.116666666667</v>
      </c>
      <c r="H58" s="350">
        <v>16248.416666666666</v>
      </c>
      <c r="I58" s="350">
        <v>16400.283333333333</v>
      </c>
      <c r="J58" s="350">
        <v>16511.566666666666</v>
      </c>
      <c r="K58" s="349">
        <v>16289</v>
      </c>
      <c r="L58" s="349">
        <v>16025.85</v>
      </c>
      <c r="M58" s="349">
        <v>1.7432700000000001</v>
      </c>
      <c r="N58" s="1"/>
      <c r="O58" s="1"/>
    </row>
    <row r="59" spans="1:15" ht="12" customHeight="1">
      <c r="A59" s="30">
        <v>49</v>
      </c>
      <c r="B59" s="378" t="s">
        <v>246</v>
      </c>
      <c r="C59" s="349">
        <v>5363.3</v>
      </c>
      <c r="D59" s="350">
        <v>5311.0999999999995</v>
      </c>
      <c r="E59" s="350">
        <v>5242.1999999999989</v>
      </c>
      <c r="F59" s="350">
        <v>5121.0999999999995</v>
      </c>
      <c r="G59" s="350">
        <v>5052.1999999999989</v>
      </c>
      <c r="H59" s="350">
        <v>5432.1999999999989</v>
      </c>
      <c r="I59" s="350">
        <v>5501.0999999999985</v>
      </c>
      <c r="J59" s="350">
        <v>5622.1999999999989</v>
      </c>
      <c r="K59" s="349">
        <v>5380</v>
      </c>
      <c r="L59" s="349">
        <v>5190</v>
      </c>
      <c r="M59" s="349">
        <v>0.18340999999999999</v>
      </c>
      <c r="N59" s="1"/>
      <c r="O59" s="1"/>
    </row>
    <row r="60" spans="1:15" ht="12.75" customHeight="1">
      <c r="A60" s="30">
        <v>50</v>
      </c>
      <c r="B60" s="378" t="s">
        <v>65</v>
      </c>
      <c r="C60" s="349">
        <v>7030.1</v>
      </c>
      <c r="D60" s="350">
        <v>7052.0333333333328</v>
      </c>
      <c r="E60" s="350">
        <v>6988.0666666666657</v>
      </c>
      <c r="F60" s="350">
        <v>6946.0333333333328</v>
      </c>
      <c r="G60" s="350">
        <v>6882.0666666666657</v>
      </c>
      <c r="H60" s="350">
        <v>7094.0666666666657</v>
      </c>
      <c r="I60" s="350">
        <v>7158.0333333333328</v>
      </c>
      <c r="J60" s="350">
        <v>7200.0666666666657</v>
      </c>
      <c r="K60" s="349">
        <v>7116</v>
      </c>
      <c r="L60" s="349">
        <v>7010</v>
      </c>
      <c r="M60" s="349">
        <v>7.6251699999999998</v>
      </c>
      <c r="N60" s="1"/>
      <c r="O60" s="1"/>
    </row>
    <row r="61" spans="1:15" ht="12.75" customHeight="1">
      <c r="A61" s="30">
        <v>51</v>
      </c>
      <c r="B61" s="378" t="s">
        <v>315</v>
      </c>
      <c r="C61" s="349">
        <v>3005.75</v>
      </c>
      <c r="D61" s="350">
        <v>3008.0666666666671</v>
      </c>
      <c r="E61" s="350">
        <v>2980.1833333333343</v>
      </c>
      <c r="F61" s="350">
        <v>2954.6166666666672</v>
      </c>
      <c r="G61" s="350">
        <v>2926.7333333333345</v>
      </c>
      <c r="H61" s="350">
        <v>3033.6333333333341</v>
      </c>
      <c r="I61" s="350">
        <v>3061.5166666666664</v>
      </c>
      <c r="J61" s="350">
        <v>3087.0833333333339</v>
      </c>
      <c r="K61" s="349">
        <v>3035.95</v>
      </c>
      <c r="L61" s="349">
        <v>2982.5</v>
      </c>
      <c r="M61" s="349">
        <v>0.48736000000000002</v>
      </c>
      <c r="N61" s="1"/>
      <c r="O61" s="1"/>
    </row>
    <row r="62" spans="1:15" ht="12.75" customHeight="1">
      <c r="A62" s="30">
        <v>52</v>
      </c>
      <c r="B62" s="378" t="s">
        <v>66</v>
      </c>
      <c r="C62" s="349">
        <v>1976.45</v>
      </c>
      <c r="D62" s="350">
        <v>1982.8166666666666</v>
      </c>
      <c r="E62" s="350">
        <v>1956.6333333333332</v>
      </c>
      <c r="F62" s="350">
        <v>1936.8166666666666</v>
      </c>
      <c r="G62" s="350">
        <v>1910.6333333333332</v>
      </c>
      <c r="H62" s="350">
        <v>2002.6333333333332</v>
      </c>
      <c r="I62" s="350">
        <v>2028.8166666666666</v>
      </c>
      <c r="J62" s="350">
        <v>2048.6333333333332</v>
      </c>
      <c r="K62" s="349">
        <v>2009</v>
      </c>
      <c r="L62" s="349">
        <v>1963</v>
      </c>
      <c r="M62" s="349">
        <v>3.9738899999999999</v>
      </c>
      <c r="N62" s="1"/>
      <c r="O62" s="1"/>
    </row>
    <row r="63" spans="1:15" ht="12.75" customHeight="1">
      <c r="A63" s="30">
        <v>53</v>
      </c>
      <c r="B63" s="378" t="s">
        <v>316</v>
      </c>
      <c r="C63" s="349">
        <v>401.1</v>
      </c>
      <c r="D63" s="350">
        <v>405.06666666666666</v>
      </c>
      <c r="E63" s="350">
        <v>395.63333333333333</v>
      </c>
      <c r="F63" s="350">
        <v>390.16666666666669</v>
      </c>
      <c r="G63" s="350">
        <v>380.73333333333335</v>
      </c>
      <c r="H63" s="350">
        <v>410.5333333333333</v>
      </c>
      <c r="I63" s="350">
        <v>419.96666666666658</v>
      </c>
      <c r="J63" s="350">
        <v>425.43333333333328</v>
      </c>
      <c r="K63" s="349">
        <v>414.5</v>
      </c>
      <c r="L63" s="349">
        <v>399.6</v>
      </c>
      <c r="M63" s="349">
        <v>12.464230000000001</v>
      </c>
      <c r="N63" s="1"/>
      <c r="O63" s="1"/>
    </row>
    <row r="64" spans="1:15" ht="12.75" customHeight="1">
      <c r="A64" s="30">
        <v>54</v>
      </c>
      <c r="B64" s="378" t="s">
        <v>67</v>
      </c>
      <c r="C64" s="349">
        <v>319.35000000000002</v>
      </c>
      <c r="D64" s="350">
        <v>319.78333333333336</v>
      </c>
      <c r="E64" s="350">
        <v>315.56666666666672</v>
      </c>
      <c r="F64" s="350">
        <v>311.78333333333336</v>
      </c>
      <c r="G64" s="350">
        <v>307.56666666666672</v>
      </c>
      <c r="H64" s="350">
        <v>323.56666666666672</v>
      </c>
      <c r="I64" s="350">
        <v>327.7833333333333</v>
      </c>
      <c r="J64" s="350">
        <v>331.56666666666672</v>
      </c>
      <c r="K64" s="349">
        <v>324</v>
      </c>
      <c r="L64" s="349">
        <v>316</v>
      </c>
      <c r="M64" s="349">
        <v>39.686489999999999</v>
      </c>
      <c r="N64" s="1"/>
      <c r="O64" s="1"/>
    </row>
    <row r="65" spans="1:15" ht="12.75" customHeight="1">
      <c r="A65" s="30">
        <v>55</v>
      </c>
      <c r="B65" s="378" t="s">
        <v>68</v>
      </c>
      <c r="C65" s="349">
        <v>105.35</v>
      </c>
      <c r="D65" s="350">
        <v>106.01666666666667</v>
      </c>
      <c r="E65" s="350">
        <v>104.33333333333333</v>
      </c>
      <c r="F65" s="350">
        <v>103.31666666666666</v>
      </c>
      <c r="G65" s="350">
        <v>101.63333333333333</v>
      </c>
      <c r="H65" s="350">
        <v>107.03333333333333</v>
      </c>
      <c r="I65" s="350">
        <v>108.71666666666667</v>
      </c>
      <c r="J65" s="350">
        <v>109.73333333333333</v>
      </c>
      <c r="K65" s="349">
        <v>107.7</v>
      </c>
      <c r="L65" s="349">
        <v>105</v>
      </c>
      <c r="M65" s="349">
        <v>314.22298000000001</v>
      </c>
      <c r="N65" s="1"/>
      <c r="O65" s="1"/>
    </row>
    <row r="66" spans="1:15" ht="12.75" customHeight="1">
      <c r="A66" s="30">
        <v>56</v>
      </c>
      <c r="B66" s="378" t="s">
        <v>247</v>
      </c>
      <c r="C66" s="349">
        <v>52.55</v>
      </c>
      <c r="D66" s="350">
        <v>52.466666666666669</v>
      </c>
      <c r="E66" s="350">
        <v>51.833333333333336</v>
      </c>
      <c r="F66" s="350">
        <v>51.116666666666667</v>
      </c>
      <c r="G66" s="350">
        <v>50.483333333333334</v>
      </c>
      <c r="H66" s="350">
        <v>53.183333333333337</v>
      </c>
      <c r="I66" s="350">
        <v>53.816666666666663</v>
      </c>
      <c r="J66" s="350">
        <v>54.533333333333339</v>
      </c>
      <c r="K66" s="349">
        <v>53.1</v>
      </c>
      <c r="L66" s="349">
        <v>51.75</v>
      </c>
      <c r="M66" s="349">
        <v>40.489229999999999</v>
      </c>
      <c r="N66" s="1"/>
      <c r="O66" s="1"/>
    </row>
    <row r="67" spans="1:15" ht="12.75" customHeight="1">
      <c r="A67" s="30">
        <v>57</v>
      </c>
      <c r="B67" s="378" t="s">
        <v>310</v>
      </c>
      <c r="C67" s="349">
        <v>2751.8</v>
      </c>
      <c r="D67" s="350">
        <v>2766.4500000000003</v>
      </c>
      <c r="E67" s="350">
        <v>2727.1000000000004</v>
      </c>
      <c r="F67" s="350">
        <v>2702.4</v>
      </c>
      <c r="G67" s="350">
        <v>2663.05</v>
      </c>
      <c r="H67" s="350">
        <v>2791.1500000000005</v>
      </c>
      <c r="I67" s="350">
        <v>2830.5</v>
      </c>
      <c r="J67" s="350">
        <v>2855.2000000000007</v>
      </c>
      <c r="K67" s="349">
        <v>2805.8</v>
      </c>
      <c r="L67" s="349">
        <v>2741.75</v>
      </c>
      <c r="M67" s="349">
        <v>0.17451</v>
      </c>
      <c r="N67" s="1"/>
      <c r="O67" s="1"/>
    </row>
    <row r="68" spans="1:15" ht="12.75" customHeight="1">
      <c r="A68" s="30">
        <v>58</v>
      </c>
      <c r="B68" s="378" t="s">
        <v>69</v>
      </c>
      <c r="C68" s="349">
        <v>1920.5</v>
      </c>
      <c r="D68" s="350">
        <v>1911.2166666666665</v>
      </c>
      <c r="E68" s="350">
        <v>1894.4333333333329</v>
      </c>
      <c r="F68" s="350">
        <v>1868.3666666666666</v>
      </c>
      <c r="G68" s="350">
        <v>1851.583333333333</v>
      </c>
      <c r="H68" s="350">
        <v>1937.2833333333328</v>
      </c>
      <c r="I68" s="350">
        <v>1954.0666666666662</v>
      </c>
      <c r="J68" s="350">
        <v>1980.1333333333328</v>
      </c>
      <c r="K68" s="349">
        <v>1928</v>
      </c>
      <c r="L68" s="349">
        <v>1885.15</v>
      </c>
      <c r="M68" s="349">
        <v>1.7128699999999999</v>
      </c>
      <c r="N68" s="1"/>
      <c r="O68" s="1"/>
    </row>
    <row r="69" spans="1:15" ht="12.75" customHeight="1">
      <c r="A69" s="30">
        <v>59</v>
      </c>
      <c r="B69" s="378" t="s">
        <v>318</v>
      </c>
      <c r="C69" s="349">
        <v>4466.6000000000004</v>
      </c>
      <c r="D69" s="350">
        <v>4483.8666666666668</v>
      </c>
      <c r="E69" s="350">
        <v>4442.7333333333336</v>
      </c>
      <c r="F69" s="350">
        <v>4418.8666666666668</v>
      </c>
      <c r="G69" s="350">
        <v>4377.7333333333336</v>
      </c>
      <c r="H69" s="350">
        <v>4507.7333333333336</v>
      </c>
      <c r="I69" s="350">
        <v>4548.8666666666668</v>
      </c>
      <c r="J69" s="350">
        <v>4572.7333333333336</v>
      </c>
      <c r="K69" s="349">
        <v>4525</v>
      </c>
      <c r="L69" s="349">
        <v>4460</v>
      </c>
      <c r="M69" s="349">
        <v>0.34450999999999998</v>
      </c>
      <c r="N69" s="1"/>
      <c r="O69" s="1"/>
    </row>
    <row r="70" spans="1:15" ht="12.75" customHeight="1">
      <c r="A70" s="30">
        <v>60</v>
      </c>
      <c r="B70" s="378" t="s">
        <v>248</v>
      </c>
      <c r="C70" s="349">
        <v>1008.1</v>
      </c>
      <c r="D70" s="350">
        <v>1013.0499999999998</v>
      </c>
      <c r="E70" s="350">
        <v>998.09999999999968</v>
      </c>
      <c r="F70" s="350">
        <v>988.0999999999998</v>
      </c>
      <c r="G70" s="350">
        <v>973.14999999999964</v>
      </c>
      <c r="H70" s="350">
        <v>1023.0499999999997</v>
      </c>
      <c r="I70" s="350">
        <v>1037.9999999999998</v>
      </c>
      <c r="J70" s="350">
        <v>1047.9999999999998</v>
      </c>
      <c r="K70" s="349">
        <v>1028</v>
      </c>
      <c r="L70" s="349">
        <v>1003.05</v>
      </c>
      <c r="M70" s="349">
        <v>0.42979000000000001</v>
      </c>
      <c r="N70" s="1"/>
      <c r="O70" s="1"/>
    </row>
    <row r="71" spans="1:15" ht="12.75" customHeight="1">
      <c r="A71" s="30">
        <v>61</v>
      </c>
      <c r="B71" s="378" t="s">
        <v>319</v>
      </c>
      <c r="C71" s="349">
        <v>472.7</v>
      </c>
      <c r="D71" s="350">
        <v>475.73333333333335</v>
      </c>
      <c r="E71" s="350">
        <v>467.4666666666667</v>
      </c>
      <c r="F71" s="350">
        <v>462.23333333333335</v>
      </c>
      <c r="G71" s="350">
        <v>453.9666666666667</v>
      </c>
      <c r="H71" s="350">
        <v>480.9666666666667</v>
      </c>
      <c r="I71" s="350">
        <v>489.23333333333335</v>
      </c>
      <c r="J71" s="350">
        <v>494.4666666666667</v>
      </c>
      <c r="K71" s="349">
        <v>484</v>
      </c>
      <c r="L71" s="349">
        <v>470.5</v>
      </c>
      <c r="M71" s="349">
        <v>3.5595300000000001</v>
      </c>
      <c r="N71" s="1"/>
      <c r="O71" s="1"/>
    </row>
    <row r="72" spans="1:15" ht="12.75" customHeight="1">
      <c r="A72" s="30">
        <v>62</v>
      </c>
      <c r="B72" s="378" t="s">
        <v>71</v>
      </c>
      <c r="C72" s="349">
        <v>200</v>
      </c>
      <c r="D72" s="350">
        <v>200.20000000000002</v>
      </c>
      <c r="E72" s="350">
        <v>198.80000000000004</v>
      </c>
      <c r="F72" s="350">
        <v>197.60000000000002</v>
      </c>
      <c r="G72" s="350">
        <v>196.20000000000005</v>
      </c>
      <c r="H72" s="350">
        <v>201.40000000000003</v>
      </c>
      <c r="I72" s="350">
        <v>202.8</v>
      </c>
      <c r="J72" s="350">
        <v>204.00000000000003</v>
      </c>
      <c r="K72" s="349">
        <v>201.6</v>
      </c>
      <c r="L72" s="349">
        <v>199</v>
      </c>
      <c r="M72" s="349">
        <v>35.389620000000001</v>
      </c>
      <c r="N72" s="1"/>
      <c r="O72" s="1"/>
    </row>
    <row r="73" spans="1:15" ht="12.75" customHeight="1">
      <c r="A73" s="30">
        <v>63</v>
      </c>
      <c r="B73" s="378" t="s">
        <v>311</v>
      </c>
      <c r="C73" s="349">
        <v>1669.45</v>
      </c>
      <c r="D73" s="350">
        <v>1625.9333333333334</v>
      </c>
      <c r="E73" s="350">
        <v>1514.5166666666669</v>
      </c>
      <c r="F73" s="350">
        <v>1359.5833333333335</v>
      </c>
      <c r="G73" s="350">
        <v>1248.166666666667</v>
      </c>
      <c r="H73" s="350">
        <v>1780.8666666666668</v>
      </c>
      <c r="I73" s="350">
        <v>1892.2833333333333</v>
      </c>
      <c r="J73" s="350">
        <v>2047.2166666666667</v>
      </c>
      <c r="K73" s="349">
        <v>1737.35</v>
      </c>
      <c r="L73" s="349">
        <v>1471</v>
      </c>
      <c r="M73" s="349">
        <v>1.2834700000000001</v>
      </c>
      <c r="N73" s="1"/>
      <c r="O73" s="1"/>
    </row>
    <row r="74" spans="1:15" ht="12.75" customHeight="1">
      <c r="A74" s="30">
        <v>64</v>
      </c>
      <c r="B74" s="378" t="s">
        <v>72</v>
      </c>
      <c r="C74" s="349">
        <v>737.8</v>
      </c>
      <c r="D74" s="350">
        <v>732.48333333333323</v>
      </c>
      <c r="E74" s="350">
        <v>725.41666666666652</v>
      </c>
      <c r="F74" s="350">
        <v>713.0333333333333</v>
      </c>
      <c r="G74" s="350">
        <v>705.96666666666658</v>
      </c>
      <c r="H74" s="350">
        <v>744.86666666666645</v>
      </c>
      <c r="I74" s="350">
        <v>751.93333333333328</v>
      </c>
      <c r="J74" s="350">
        <v>764.31666666666638</v>
      </c>
      <c r="K74" s="349">
        <v>739.55</v>
      </c>
      <c r="L74" s="349">
        <v>720.1</v>
      </c>
      <c r="M74" s="349">
        <v>5.9793000000000003</v>
      </c>
      <c r="N74" s="1"/>
      <c r="O74" s="1"/>
    </row>
    <row r="75" spans="1:15" ht="12.75" customHeight="1">
      <c r="A75" s="30">
        <v>65</v>
      </c>
      <c r="B75" s="378" t="s">
        <v>73</v>
      </c>
      <c r="C75" s="349">
        <v>694.15</v>
      </c>
      <c r="D75" s="350">
        <v>696.68333333333328</v>
      </c>
      <c r="E75" s="350">
        <v>688.56666666666661</v>
      </c>
      <c r="F75" s="350">
        <v>682.98333333333335</v>
      </c>
      <c r="G75" s="350">
        <v>674.86666666666667</v>
      </c>
      <c r="H75" s="350">
        <v>702.26666666666654</v>
      </c>
      <c r="I75" s="350">
        <v>710.3833333333331</v>
      </c>
      <c r="J75" s="350">
        <v>715.96666666666647</v>
      </c>
      <c r="K75" s="349">
        <v>704.8</v>
      </c>
      <c r="L75" s="349">
        <v>691.1</v>
      </c>
      <c r="M75" s="349">
        <v>11.87208</v>
      </c>
      <c r="N75" s="1"/>
      <c r="O75" s="1"/>
    </row>
    <row r="76" spans="1:15" ht="12.75" customHeight="1">
      <c r="A76" s="30">
        <v>66</v>
      </c>
      <c r="B76" s="378" t="s">
        <v>320</v>
      </c>
      <c r="C76" s="349">
        <v>12333.3</v>
      </c>
      <c r="D76" s="350">
        <v>12394.766666666668</v>
      </c>
      <c r="E76" s="350">
        <v>12038.533333333336</v>
      </c>
      <c r="F76" s="350">
        <v>11743.766666666668</v>
      </c>
      <c r="G76" s="350">
        <v>11387.533333333336</v>
      </c>
      <c r="H76" s="350">
        <v>12689.533333333336</v>
      </c>
      <c r="I76" s="350">
        <v>13045.76666666667</v>
      </c>
      <c r="J76" s="350">
        <v>13340.533333333336</v>
      </c>
      <c r="K76" s="349">
        <v>12751</v>
      </c>
      <c r="L76" s="349">
        <v>12100</v>
      </c>
      <c r="M76" s="349">
        <v>2.852E-2</v>
      </c>
      <c r="N76" s="1"/>
      <c r="O76" s="1"/>
    </row>
    <row r="77" spans="1:15" ht="12.75" customHeight="1">
      <c r="A77" s="30">
        <v>67</v>
      </c>
      <c r="B77" s="378" t="s">
        <v>75</v>
      </c>
      <c r="C77" s="349">
        <v>712.55</v>
      </c>
      <c r="D77" s="350">
        <v>714.48333333333323</v>
      </c>
      <c r="E77" s="350">
        <v>709.41666666666652</v>
      </c>
      <c r="F77" s="350">
        <v>706.2833333333333</v>
      </c>
      <c r="G77" s="350">
        <v>701.21666666666658</v>
      </c>
      <c r="H77" s="350">
        <v>717.61666666666645</v>
      </c>
      <c r="I77" s="350">
        <v>722.68333333333328</v>
      </c>
      <c r="J77" s="350">
        <v>725.81666666666638</v>
      </c>
      <c r="K77" s="349">
        <v>719.55</v>
      </c>
      <c r="L77" s="349">
        <v>711.35</v>
      </c>
      <c r="M77" s="349">
        <v>40.993659999999998</v>
      </c>
      <c r="N77" s="1"/>
      <c r="O77" s="1"/>
    </row>
    <row r="78" spans="1:15" ht="12.75" customHeight="1">
      <c r="A78" s="30">
        <v>68</v>
      </c>
      <c r="B78" s="378" t="s">
        <v>76</v>
      </c>
      <c r="C78" s="349">
        <v>53.4</v>
      </c>
      <c r="D78" s="350">
        <v>53.683333333333337</v>
      </c>
      <c r="E78" s="350">
        <v>52.916666666666671</v>
      </c>
      <c r="F78" s="350">
        <v>52.433333333333337</v>
      </c>
      <c r="G78" s="350">
        <v>51.666666666666671</v>
      </c>
      <c r="H78" s="350">
        <v>54.166666666666671</v>
      </c>
      <c r="I78" s="350">
        <v>54.933333333333337</v>
      </c>
      <c r="J78" s="350">
        <v>55.416666666666671</v>
      </c>
      <c r="K78" s="349">
        <v>54.45</v>
      </c>
      <c r="L78" s="349">
        <v>53.2</v>
      </c>
      <c r="M78" s="349">
        <v>178.73080999999999</v>
      </c>
      <c r="N78" s="1"/>
      <c r="O78" s="1"/>
    </row>
    <row r="79" spans="1:15" ht="12.75" customHeight="1">
      <c r="A79" s="30">
        <v>69</v>
      </c>
      <c r="B79" s="378" t="s">
        <v>77</v>
      </c>
      <c r="C79" s="349">
        <v>392.7</v>
      </c>
      <c r="D79" s="350">
        <v>392.51666666666665</v>
      </c>
      <c r="E79" s="350">
        <v>387.83333333333331</v>
      </c>
      <c r="F79" s="350">
        <v>382.96666666666664</v>
      </c>
      <c r="G79" s="350">
        <v>378.2833333333333</v>
      </c>
      <c r="H79" s="350">
        <v>397.38333333333333</v>
      </c>
      <c r="I79" s="350">
        <v>402.06666666666672</v>
      </c>
      <c r="J79" s="350">
        <v>406.93333333333334</v>
      </c>
      <c r="K79" s="349">
        <v>397.2</v>
      </c>
      <c r="L79" s="349">
        <v>387.65</v>
      </c>
      <c r="M79" s="349">
        <v>14.28851</v>
      </c>
      <c r="N79" s="1"/>
      <c r="O79" s="1"/>
    </row>
    <row r="80" spans="1:15" ht="12.75" customHeight="1">
      <c r="A80" s="30">
        <v>70</v>
      </c>
      <c r="B80" s="378" t="s">
        <v>321</v>
      </c>
      <c r="C80" s="349">
        <v>1124.8499999999999</v>
      </c>
      <c r="D80" s="350">
        <v>1138.9333333333332</v>
      </c>
      <c r="E80" s="350">
        <v>1106.0166666666664</v>
      </c>
      <c r="F80" s="350">
        <v>1087.1833333333332</v>
      </c>
      <c r="G80" s="350">
        <v>1054.2666666666664</v>
      </c>
      <c r="H80" s="350">
        <v>1157.7666666666664</v>
      </c>
      <c r="I80" s="350">
        <v>1190.6833333333329</v>
      </c>
      <c r="J80" s="350">
        <v>1209.5166666666664</v>
      </c>
      <c r="K80" s="349">
        <v>1171.8499999999999</v>
      </c>
      <c r="L80" s="349">
        <v>1120.0999999999999</v>
      </c>
      <c r="M80" s="349">
        <v>1.1930499999999999</v>
      </c>
      <c r="N80" s="1"/>
      <c r="O80" s="1"/>
    </row>
    <row r="81" spans="1:15" ht="12.75" customHeight="1">
      <c r="A81" s="30">
        <v>71</v>
      </c>
      <c r="B81" s="378" t="s">
        <v>323</v>
      </c>
      <c r="C81" s="349">
        <v>6477.15</v>
      </c>
      <c r="D81" s="350">
        <v>6474.0999999999995</v>
      </c>
      <c r="E81" s="350">
        <v>6373.0999999999985</v>
      </c>
      <c r="F81" s="350">
        <v>6269.0499999999993</v>
      </c>
      <c r="G81" s="350">
        <v>6168.0499999999984</v>
      </c>
      <c r="H81" s="350">
        <v>6578.1499999999987</v>
      </c>
      <c r="I81" s="350">
        <v>6679.1500000000005</v>
      </c>
      <c r="J81" s="350">
        <v>6783.1999999999989</v>
      </c>
      <c r="K81" s="349">
        <v>6575.1</v>
      </c>
      <c r="L81" s="349">
        <v>6370.05</v>
      </c>
      <c r="M81" s="349">
        <v>8.2669999999999993E-2</v>
      </c>
      <c r="N81" s="1"/>
      <c r="O81" s="1"/>
    </row>
    <row r="82" spans="1:15" ht="12.75" customHeight="1">
      <c r="A82" s="30">
        <v>72</v>
      </c>
      <c r="B82" s="378" t="s">
        <v>324</v>
      </c>
      <c r="C82" s="349">
        <v>1048.7</v>
      </c>
      <c r="D82" s="350">
        <v>1059.4666666666669</v>
      </c>
      <c r="E82" s="350">
        <v>1031.0333333333338</v>
      </c>
      <c r="F82" s="350">
        <v>1013.3666666666668</v>
      </c>
      <c r="G82" s="350">
        <v>984.93333333333362</v>
      </c>
      <c r="H82" s="350">
        <v>1077.1333333333339</v>
      </c>
      <c r="I82" s="350">
        <v>1105.5666666666668</v>
      </c>
      <c r="J82" s="350">
        <v>1123.233333333334</v>
      </c>
      <c r="K82" s="349">
        <v>1087.9000000000001</v>
      </c>
      <c r="L82" s="349">
        <v>1041.8</v>
      </c>
      <c r="M82" s="349">
        <v>0.71926999999999996</v>
      </c>
      <c r="N82" s="1"/>
      <c r="O82" s="1"/>
    </row>
    <row r="83" spans="1:15" ht="12.75" customHeight="1">
      <c r="A83" s="30">
        <v>73</v>
      </c>
      <c r="B83" s="378" t="s">
        <v>78</v>
      </c>
      <c r="C83" s="349">
        <v>15856</v>
      </c>
      <c r="D83" s="350">
        <v>15888.166666666666</v>
      </c>
      <c r="E83" s="350">
        <v>15748.383333333331</v>
      </c>
      <c r="F83" s="350">
        <v>15640.766666666665</v>
      </c>
      <c r="G83" s="350">
        <v>15500.98333333333</v>
      </c>
      <c r="H83" s="350">
        <v>15995.783333333333</v>
      </c>
      <c r="I83" s="350">
        <v>16135.566666666669</v>
      </c>
      <c r="J83" s="350">
        <v>16243.183333333334</v>
      </c>
      <c r="K83" s="349">
        <v>16027.95</v>
      </c>
      <c r="L83" s="349">
        <v>15780.55</v>
      </c>
      <c r="M83" s="349">
        <v>0.11702</v>
      </c>
      <c r="N83" s="1"/>
      <c r="O83" s="1"/>
    </row>
    <row r="84" spans="1:15" ht="12.75" customHeight="1">
      <c r="A84" s="30">
        <v>74</v>
      </c>
      <c r="B84" s="378" t="s">
        <v>80</v>
      </c>
      <c r="C84" s="349">
        <v>373.15</v>
      </c>
      <c r="D84" s="350">
        <v>373.51666666666665</v>
      </c>
      <c r="E84" s="350">
        <v>371.08333333333331</v>
      </c>
      <c r="F84" s="350">
        <v>369.01666666666665</v>
      </c>
      <c r="G84" s="350">
        <v>366.58333333333331</v>
      </c>
      <c r="H84" s="350">
        <v>375.58333333333331</v>
      </c>
      <c r="I84" s="350">
        <v>378.01666666666671</v>
      </c>
      <c r="J84" s="350">
        <v>380.08333333333331</v>
      </c>
      <c r="K84" s="349">
        <v>375.95</v>
      </c>
      <c r="L84" s="349">
        <v>371.45</v>
      </c>
      <c r="M84" s="349">
        <v>22.102170000000001</v>
      </c>
      <c r="N84" s="1"/>
      <c r="O84" s="1"/>
    </row>
    <row r="85" spans="1:15" ht="12.75" customHeight="1">
      <c r="A85" s="30">
        <v>75</v>
      </c>
      <c r="B85" s="378" t="s">
        <v>325</v>
      </c>
      <c r="C85" s="349">
        <v>494.25</v>
      </c>
      <c r="D85" s="350">
        <v>496.7166666666667</v>
      </c>
      <c r="E85" s="350">
        <v>488.53333333333342</v>
      </c>
      <c r="F85" s="350">
        <v>482.81666666666672</v>
      </c>
      <c r="G85" s="350">
        <v>474.63333333333344</v>
      </c>
      <c r="H85" s="350">
        <v>502.43333333333339</v>
      </c>
      <c r="I85" s="350">
        <v>510.61666666666667</v>
      </c>
      <c r="J85" s="350">
        <v>516.33333333333337</v>
      </c>
      <c r="K85" s="349">
        <v>504.9</v>
      </c>
      <c r="L85" s="349">
        <v>491</v>
      </c>
      <c r="M85" s="349">
        <v>2.0344899999999999</v>
      </c>
      <c r="N85" s="1"/>
      <c r="O85" s="1"/>
    </row>
    <row r="86" spans="1:15" ht="12.75" customHeight="1">
      <c r="A86" s="30">
        <v>76</v>
      </c>
      <c r="B86" s="378" t="s">
        <v>81</v>
      </c>
      <c r="C86" s="349">
        <v>3481.65</v>
      </c>
      <c r="D86" s="350">
        <v>3473.6</v>
      </c>
      <c r="E86" s="350">
        <v>3452.2</v>
      </c>
      <c r="F86" s="350">
        <v>3422.75</v>
      </c>
      <c r="G86" s="350">
        <v>3401.35</v>
      </c>
      <c r="H86" s="350">
        <v>3503.0499999999997</v>
      </c>
      <c r="I86" s="350">
        <v>3524.4500000000003</v>
      </c>
      <c r="J86" s="350">
        <v>3553.8999999999996</v>
      </c>
      <c r="K86" s="349">
        <v>3495</v>
      </c>
      <c r="L86" s="349">
        <v>3444.15</v>
      </c>
      <c r="M86" s="349">
        <v>1.2116100000000001</v>
      </c>
      <c r="N86" s="1"/>
      <c r="O86" s="1"/>
    </row>
    <row r="87" spans="1:15" ht="12.75" customHeight="1">
      <c r="A87" s="30">
        <v>77</v>
      </c>
      <c r="B87" s="378" t="s">
        <v>312</v>
      </c>
      <c r="C87" s="349">
        <v>2262.8000000000002</v>
      </c>
      <c r="D87" s="350">
        <v>2279.2833333333333</v>
      </c>
      <c r="E87" s="350">
        <v>2233.5666666666666</v>
      </c>
      <c r="F87" s="350">
        <v>2204.3333333333335</v>
      </c>
      <c r="G87" s="350">
        <v>2158.6166666666668</v>
      </c>
      <c r="H87" s="350">
        <v>2308.5166666666664</v>
      </c>
      <c r="I87" s="350">
        <v>2354.2333333333327</v>
      </c>
      <c r="J87" s="350">
        <v>2383.4666666666662</v>
      </c>
      <c r="K87" s="349">
        <v>2325</v>
      </c>
      <c r="L87" s="349">
        <v>2250.0500000000002</v>
      </c>
      <c r="M87" s="349">
        <v>12.812749999999999</v>
      </c>
      <c r="N87" s="1"/>
      <c r="O87" s="1"/>
    </row>
    <row r="88" spans="1:15" ht="12.75" customHeight="1">
      <c r="A88" s="30">
        <v>78</v>
      </c>
      <c r="B88" s="378" t="s">
        <v>322</v>
      </c>
      <c r="C88" s="349">
        <v>426.7</v>
      </c>
      <c r="D88" s="350">
        <v>429.38333333333338</v>
      </c>
      <c r="E88" s="350">
        <v>419.96666666666675</v>
      </c>
      <c r="F88" s="350">
        <v>413.23333333333335</v>
      </c>
      <c r="G88" s="350">
        <v>403.81666666666672</v>
      </c>
      <c r="H88" s="350">
        <v>436.11666666666679</v>
      </c>
      <c r="I88" s="350">
        <v>445.53333333333342</v>
      </c>
      <c r="J88" s="350">
        <v>452.26666666666682</v>
      </c>
      <c r="K88" s="349">
        <v>438.8</v>
      </c>
      <c r="L88" s="349">
        <v>422.65</v>
      </c>
      <c r="M88" s="349">
        <v>15.3292</v>
      </c>
      <c r="N88" s="1"/>
      <c r="O88" s="1"/>
    </row>
    <row r="89" spans="1:15" ht="12.75" customHeight="1">
      <c r="A89" s="30">
        <v>79</v>
      </c>
      <c r="B89" s="378" t="s">
        <v>326</v>
      </c>
      <c r="C89" s="349" t="e">
        <v>#N/A</v>
      </c>
      <c r="D89" s="350" t="e">
        <v>#N/A</v>
      </c>
      <c r="E89" s="350" t="e">
        <v>#N/A</v>
      </c>
      <c r="F89" s="350" t="e">
        <v>#N/A</v>
      </c>
      <c r="G89" s="350" t="e">
        <v>#N/A</v>
      </c>
      <c r="H89" s="350" t="e">
        <v>#N/A</v>
      </c>
      <c r="I89" s="350" t="e">
        <v>#N/A</v>
      </c>
      <c r="J89" s="350" t="e">
        <v>#N/A</v>
      </c>
      <c r="K89" s="349" t="e">
        <v>#N/A</v>
      </c>
      <c r="L89" s="349" t="e">
        <v>#N/A</v>
      </c>
      <c r="M89" s="349" t="e">
        <v>#N/A</v>
      </c>
      <c r="N89" s="1"/>
      <c r="O89" s="1"/>
    </row>
    <row r="90" spans="1:15" ht="12.75" customHeight="1">
      <c r="A90" s="30">
        <v>80</v>
      </c>
      <c r="B90" s="378" t="s">
        <v>82</v>
      </c>
      <c r="C90" s="349">
        <v>376.55</v>
      </c>
      <c r="D90" s="350">
        <v>377.26666666666665</v>
      </c>
      <c r="E90" s="350">
        <v>373.5333333333333</v>
      </c>
      <c r="F90" s="350">
        <v>370.51666666666665</v>
      </c>
      <c r="G90" s="350">
        <v>366.7833333333333</v>
      </c>
      <c r="H90" s="350">
        <v>380.2833333333333</v>
      </c>
      <c r="I90" s="350">
        <v>384.01666666666665</v>
      </c>
      <c r="J90" s="350">
        <v>387.0333333333333</v>
      </c>
      <c r="K90" s="349">
        <v>381</v>
      </c>
      <c r="L90" s="349">
        <v>374.25</v>
      </c>
      <c r="M90" s="349">
        <v>19.33643</v>
      </c>
      <c r="N90" s="1"/>
      <c r="O90" s="1"/>
    </row>
    <row r="91" spans="1:15" ht="12.75" customHeight="1">
      <c r="A91" s="30">
        <v>81</v>
      </c>
      <c r="B91" s="378" t="s">
        <v>344</v>
      </c>
      <c r="C91" s="349">
        <v>2445.3000000000002</v>
      </c>
      <c r="D91" s="350">
        <v>2452.8166666666671</v>
      </c>
      <c r="E91" s="350">
        <v>2428.483333333334</v>
      </c>
      <c r="F91" s="350">
        <v>2411.666666666667</v>
      </c>
      <c r="G91" s="350">
        <v>2387.3333333333339</v>
      </c>
      <c r="H91" s="350">
        <v>2469.6333333333341</v>
      </c>
      <c r="I91" s="350">
        <v>2493.9666666666672</v>
      </c>
      <c r="J91" s="350">
        <v>2510.7833333333342</v>
      </c>
      <c r="K91" s="349">
        <v>2477.15</v>
      </c>
      <c r="L91" s="349">
        <v>2436</v>
      </c>
      <c r="M91" s="349">
        <v>0.87848999999999999</v>
      </c>
      <c r="N91" s="1"/>
      <c r="O91" s="1"/>
    </row>
    <row r="92" spans="1:15" ht="12.75" customHeight="1">
      <c r="A92" s="30">
        <v>82</v>
      </c>
      <c r="B92" s="378" t="s">
        <v>83</v>
      </c>
      <c r="C92" s="349">
        <v>238.25</v>
      </c>
      <c r="D92" s="350">
        <v>239.86666666666667</v>
      </c>
      <c r="E92" s="350">
        <v>235.53333333333336</v>
      </c>
      <c r="F92" s="350">
        <v>232.81666666666669</v>
      </c>
      <c r="G92" s="350">
        <v>228.48333333333338</v>
      </c>
      <c r="H92" s="350">
        <v>242.58333333333334</v>
      </c>
      <c r="I92" s="350">
        <v>246.91666666666666</v>
      </c>
      <c r="J92" s="350">
        <v>249.63333333333333</v>
      </c>
      <c r="K92" s="349">
        <v>244.2</v>
      </c>
      <c r="L92" s="349">
        <v>237.15</v>
      </c>
      <c r="M92" s="349">
        <v>94.318430000000006</v>
      </c>
      <c r="N92" s="1"/>
      <c r="O92" s="1"/>
    </row>
    <row r="93" spans="1:15" ht="12.75" customHeight="1">
      <c r="A93" s="30">
        <v>83</v>
      </c>
      <c r="B93" s="378" t="s">
        <v>330</v>
      </c>
      <c r="C93" s="349">
        <v>599.5</v>
      </c>
      <c r="D93" s="350">
        <v>603</v>
      </c>
      <c r="E93" s="350">
        <v>592.15</v>
      </c>
      <c r="F93" s="350">
        <v>584.79999999999995</v>
      </c>
      <c r="G93" s="350">
        <v>573.94999999999993</v>
      </c>
      <c r="H93" s="350">
        <v>610.35</v>
      </c>
      <c r="I93" s="350">
        <v>621.19999999999993</v>
      </c>
      <c r="J93" s="350">
        <v>628.55000000000007</v>
      </c>
      <c r="K93" s="349">
        <v>613.85</v>
      </c>
      <c r="L93" s="349">
        <v>595.65</v>
      </c>
      <c r="M93" s="349">
        <v>3.0108299999999999</v>
      </c>
      <c r="N93" s="1"/>
      <c r="O93" s="1"/>
    </row>
    <row r="94" spans="1:15" ht="12.75" customHeight="1">
      <c r="A94" s="30">
        <v>84</v>
      </c>
      <c r="B94" s="378" t="s">
        <v>331</v>
      </c>
      <c r="C94" s="349">
        <v>768.1</v>
      </c>
      <c r="D94" s="350">
        <v>773.94999999999993</v>
      </c>
      <c r="E94" s="350">
        <v>759.14999999999986</v>
      </c>
      <c r="F94" s="350">
        <v>750.19999999999993</v>
      </c>
      <c r="G94" s="350">
        <v>735.39999999999986</v>
      </c>
      <c r="H94" s="350">
        <v>782.89999999999986</v>
      </c>
      <c r="I94" s="350">
        <v>797.69999999999982</v>
      </c>
      <c r="J94" s="350">
        <v>806.64999999999986</v>
      </c>
      <c r="K94" s="349">
        <v>788.75</v>
      </c>
      <c r="L94" s="349">
        <v>765</v>
      </c>
      <c r="M94" s="349">
        <v>0.29741000000000001</v>
      </c>
      <c r="N94" s="1"/>
      <c r="O94" s="1"/>
    </row>
    <row r="95" spans="1:15" ht="12.75" customHeight="1">
      <c r="A95" s="30">
        <v>85</v>
      </c>
      <c r="B95" s="378" t="s">
        <v>333</v>
      </c>
      <c r="C95" s="349">
        <v>871.1</v>
      </c>
      <c r="D95" s="350">
        <v>867.36666666666667</v>
      </c>
      <c r="E95" s="350">
        <v>855.83333333333337</v>
      </c>
      <c r="F95" s="350">
        <v>840.56666666666672</v>
      </c>
      <c r="G95" s="350">
        <v>829.03333333333342</v>
      </c>
      <c r="H95" s="350">
        <v>882.63333333333333</v>
      </c>
      <c r="I95" s="350">
        <v>894.16666666666663</v>
      </c>
      <c r="J95" s="350">
        <v>909.43333333333328</v>
      </c>
      <c r="K95" s="349">
        <v>878.9</v>
      </c>
      <c r="L95" s="349">
        <v>852.1</v>
      </c>
      <c r="M95" s="349">
        <v>3.1956099999999998</v>
      </c>
      <c r="N95" s="1"/>
      <c r="O95" s="1"/>
    </row>
    <row r="96" spans="1:15" ht="12.75" customHeight="1">
      <c r="A96" s="30">
        <v>86</v>
      </c>
      <c r="B96" s="378" t="s">
        <v>250</v>
      </c>
      <c r="C96" s="349">
        <v>115.15</v>
      </c>
      <c r="D96" s="350">
        <v>115.48333333333335</v>
      </c>
      <c r="E96" s="350">
        <v>114.56666666666669</v>
      </c>
      <c r="F96" s="350">
        <v>113.98333333333335</v>
      </c>
      <c r="G96" s="350">
        <v>113.06666666666669</v>
      </c>
      <c r="H96" s="350">
        <v>116.06666666666669</v>
      </c>
      <c r="I96" s="350">
        <v>116.98333333333335</v>
      </c>
      <c r="J96" s="350">
        <v>117.56666666666669</v>
      </c>
      <c r="K96" s="349">
        <v>116.4</v>
      </c>
      <c r="L96" s="349">
        <v>114.9</v>
      </c>
      <c r="M96" s="349">
        <v>6.3541999999999996</v>
      </c>
      <c r="N96" s="1"/>
      <c r="O96" s="1"/>
    </row>
    <row r="97" spans="1:15" ht="12.75" customHeight="1">
      <c r="A97" s="30">
        <v>87</v>
      </c>
      <c r="B97" s="378" t="s">
        <v>327</v>
      </c>
      <c r="C97" s="349">
        <v>456.9</v>
      </c>
      <c r="D97" s="350">
        <v>459.01666666666665</v>
      </c>
      <c r="E97" s="350">
        <v>453.13333333333333</v>
      </c>
      <c r="F97" s="350">
        <v>449.36666666666667</v>
      </c>
      <c r="G97" s="350">
        <v>443.48333333333335</v>
      </c>
      <c r="H97" s="350">
        <v>462.7833333333333</v>
      </c>
      <c r="I97" s="350">
        <v>468.66666666666663</v>
      </c>
      <c r="J97" s="350">
        <v>472.43333333333328</v>
      </c>
      <c r="K97" s="349">
        <v>464.9</v>
      </c>
      <c r="L97" s="349">
        <v>455.25</v>
      </c>
      <c r="M97" s="349">
        <v>1.41608</v>
      </c>
      <c r="N97" s="1"/>
      <c r="O97" s="1"/>
    </row>
    <row r="98" spans="1:15" ht="12.75" customHeight="1">
      <c r="A98" s="30">
        <v>88</v>
      </c>
      <c r="B98" s="378" t="s">
        <v>336</v>
      </c>
      <c r="C98" s="349">
        <v>1468.1</v>
      </c>
      <c r="D98" s="350">
        <v>1470.3</v>
      </c>
      <c r="E98" s="350">
        <v>1453.8</v>
      </c>
      <c r="F98" s="350">
        <v>1439.5</v>
      </c>
      <c r="G98" s="350">
        <v>1423</v>
      </c>
      <c r="H98" s="350">
        <v>1484.6</v>
      </c>
      <c r="I98" s="350">
        <v>1501.1</v>
      </c>
      <c r="J98" s="350">
        <v>1515.3999999999999</v>
      </c>
      <c r="K98" s="349">
        <v>1486.8</v>
      </c>
      <c r="L98" s="349">
        <v>1456</v>
      </c>
      <c r="M98" s="349">
        <v>2.2795299999999998</v>
      </c>
      <c r="N98" s="1"/>
      <c r="O98" s="1"/>
    </row>
    <row r="99" spans="1:15" ht="12.75" customHeight="1">
      <c r="A99" s="30">
        <v>89</v>
      </c>
      <c r="B99" s="378" t="s">
        <v>334</v>
      </c>
      <c r="C99" s="349">
        <v>1027.5999999999999</v>
      </c>
      <c r="D99" s="350">
        <v>1030.8166666666666</v>
      </c>
      <c r="E99" s="350">
        <v>1021.7833333333333</v>
      </c>
      <c r="F99" s="350">
        <v>1015.9666666666667</v>
      </c>
      <c r="G99" s="350">
        <v>1006.9333333333334</v>
      </c>
      <c r="H99" s="350">
        <v>1036.6333333333332</v>
      </c>
      <c r="I99" s="350">
        <v>1045.6666666666665</v>
      </c>
      <c r="J99" s="350">
        <v>1051.4833333333331</v>
      </c>
      <c r="K99" s="349">
        <v>1039.8499999999999</v>
      </c>
      <c r="L99" s="349">
        <v>1025</v>
      </c>
      <c r="M99" s="349">
        <v>0.25568999999999997</v>
      </c>
      <c r="N99" s="1"/>
      <c r="O99" s="1"/>
    </row>
    <row r="100" spans="1:15" ht="12.75" customHeight="1">
      <c r="A100" s="30">
        <v>90</v>
      </c>
      <c r="B100" s="378" t="s">
        <v>335</v>
      </c>
      <c r="C100" s="349">
        <v>20.05</v>
      </c>
      <c r="D100" s="350">
        <v>20.099999999999998</v>
      </c>
      <c r="E100" s="350">
        <v>19.949999999999996</v>
      </c>
      <c r="F100" s="350">
        <v>19.849999999999998</v>
      </c>
      <c r="G100" s="350">
        <v>19.699999999999996</v>
      </c>
      <c r="H100" s="350">
        <v>20.199999999999996</v>
      </c>
      <c r="I100" s="350">
        <v>20.349999999999994</v>
      </c>
      <c r="J100" s="350">
        <v>20.449999999999996</v>
      </c>
      <c r="K100" s="349">
        <v>20.25</v>
      </c>
      <c r="L100" s="349">
        <v>20</v>
      </c>
      <c r="M100" s="349">
        <v>20.48638</v>
      </c>
      <c r="N100" s="1"/>
      <c r="O100" s="1"/>
    </row>
    <row r="101" spans="1:15" ht="12.75" customHeight="1">
      <c r="A101" s="30">
        <v>91</v>
      </c>
      <c r="B101" s="378" t="s">
        <v>337</v>
      </c>
      <c r="C101" s="349">
        <v>599.70000000000005</v>
      </c>
      <c r="D101" s="350">
        <v>601.1</v>
      </c>
      <c r="E101" s="350">
        <v>593.90000000000009</v>
      </c>
      <c r="F101" s="350">
        <v>588.1</v>
      </c>
      <c r="G101" s="350">
        <v>580.90000000000009</v>
      </c>
      <c r="H101" s="350">
        <v>606.90000000000009</v>
      </c>
      <c r="I101" s="350">
        <v>614.10000000000014</v>
      </c>
      <c r="J101" s="350">
        <v>619.90000000000009</v>
      </c>
      <c r="K101" s="349">
        <v>608.29999999999995</v>
      </c>
      <c r="L101" s="349">
        <v>595.29999999999995</v>
      </c>
      <c r="M101" s="349">
        <v>0.62209000000000003</v>
      </c>
      <c r="N101" s="1"/>
      <c r="O101" s="1"/>
    </row>
    <row r="102" spans="1:15" ht="12.75" customHeight="1">
      <c r="A102" s="30">
        <v>92</v>
      </c>
      <c r="B102" s="378" t="s">
        <v>338</v>
      </c>
      <c r="C102" s="349">
        <v>796.75</v>
      </c>
      <c r="D102" s="350">
        <v>798.85</v>
      </c>
      <c r="E102" s="350">
        <v>783.7</v>
      </c>
      <c r="F102" s="350">
        <v>770.65</v>
      </c>
      <c r="G102" s="350">
        <v>755.5</v>
      </c>
      <c r="H102" s="350">
        <v>811.90000000000009</v>
      </c>
      <c r="I102" s="350">
        <v>827.05</v>
      </c>
      <c r="J102" s="350">
        <v>840.10000000000014</v>
      </c>
      <c r="K102" s="349">
        <v>814</v>
      </c>
      <c r="L102" s="349">
        <v>785.8</v>
      </c>
      <c r="M102" s="349">
        <v>1.9353400000000001</v>
      </c>
      <c r="N102" s="1"/>
      <c r="O102" s="1"/>
    </row>
    <row r="103" spans="1:15" ht="12.75" customHeight="1">
      <c r="A103" s="30">
        <v>93</v>
      </c>
      <c r="B103" s="378" t="s">
        <v>339</v>
      </c>
      <c r="C103" s="349">
        <v>4254.05</v>
      </c>
      <c r="D103" s="350">
        <v>4283.55</v>
      </c>
      <c r="E103" s="350">
        <v>4195.5</v>
      </c>
      <c r="F103" s="350">
        <v>4136.95</v>
      </c>
      <c r="G103" s="350">
        <v>4048.8999999999996</v>
      </c>
      <c r="H103" s="350">
        <v>4342.1000000000004</v>
      </c>
      <c r="I103" s="350">
        <v>4430.1500000000015</v>
      </c>
      <c r="J103" s="350">
        <v>4488.7000000000007</v>
      </c>
      <c r="K103" s="349">
        <v>4371.6000000000004</v>
      </c>
      <c r="L103" s="349">
        <v>4225</v>
      </c>
      <c r="M103" s="349">
        <v>3.4119999999999998E-2</v>
      </c>
      <c r="N103" s="1"/>
      <c r="O103" s="1"/>
    </row>
    <row r="104" spans="1:15" ht="12.75" customHeight="1">
      <c r="A104" s="30">
        <v>94</v>
      </c>
      <c r="B104" s="378" t="s">
        <v>249</v>
      </c>
      <c r="C104" s="349">
        <v>79.849999999999994</v>
      </c>
      <c r="D104" s="350">
        <v>79.600000000000009</v>
      </c>
      <c r="E104" s="350">
        <v>78.800000000000011</v>
      </c>
      <c r="F104" s="350">
        <v>77.75</v>
      </c>
      <c r="G104" s="350">
        <v>76.95</v>
      </c>
      <c r="H104" s="350">
        <v>80.65000000000002</v>
      </c>
      <c r="I104" s="350">
        <v>81.45</v>
      </c>
      <c r="J104" s="350">
        <v>82.500000000000028</v>
      </c>
      <c r="K104" s="349">
        <v>80.400000000000006</v>
      </c>
      <c r="L104" s="349">
        <v>78.55</v>
      </c>
      <c r="M104" s="349">
        <v>12.00258</v>
      </c>
      <c r="N104" s="1"/>
      <c r="O104" s="1"/>
    </row>
    <row r="105" spans="1:15" ht="12.75" customHeight="1">
      <c r="A105" s="30">
        <v>95</v>
      </c>
      <c r="B105" s="378" t="s">
        <v>332</v>
      </c>
      <c r="C105" s="349">
        <v>591.25</v>
      </c>
      <c r="D105" s="350">
        <v>592.7833333333333</v>
      </c>
      <c r="E105" s="350">
        <v>588.56666666666661</v>
      </c>
      <c r="F105" s="350">
        <v>585.88333333333333</v>
      </c>
      <c r="G105" s="350">
        <v>581.66666666666663</v>
      </c>
      <c r="H105" s="350">
        <v>595.46666666666658</v>
      </c>
      <c r="I105" s="350">
        <v>599.68333333333328</v>
      </c>
      <c r="J105" s="350">
        <v>602.36666666666656</v>
      </c>
      <c r="K105" s="349">
        <v>597</v>
      </c>
      <c r="L105" s="349">
        <v>590.1</v>
      </c>
      <c r="M105" s="349">
        <v>1.78783</v>
      </c>
      <c r="N105" s="1"/>
      <c r="O105" s="1"/>
    </row>
    <row r="106" spans="1:15" ht="12.75" customHeight="1">
      <c r="A106" s="30">
        <v>96</v>
      </c>
      <c r="B106" s="378" t="s">
        <v>833</v>
      </c>
      <c r="C106" s="349">
        <v>177.15</v>
      </c>
      <c r="D106" s="350">
        <v>176.38333333333333</v>
      </c>
      <c r="E106" s="350">
        <v>172.36666666666665</v>
      </c>
      <c r="F106" s="350">
        <v>167.58333333333331</v>
      </c>
      <c r="G106" s="350">
        <v>163.56666666666663</v>
      </c>
      <c r="H106" s="350">
        <v>181.16666666666666</v>
      </c>
      <c r="I106" s="350">
        <v>185.18333333333331</v>
      </c>
      <c r="J106" s="350">
        <v>189.96666666666667</v>
      </c>
      <c r="K106" s="349">
        <v>180.4</v>
      </c>
      <c r="L106" s="349">
        <v>171.6</v>
      </c>
      <c r="M106" s="349">
        <v>12.87162</v>
      </c>
      <c r="N106" s="1"/>
      <c r="O106" s="1"/>
    </row>
    <row r="107" spans="1:15" ht="12.75" customHeight="1">
      <c r="A107" s="30">
        <v>97</v>
      </c>
      <c r="B107" s="378" t="s">
        <v>340</v>
      </c>
      <c r="C107" s="349">
        <v>251.85</v>
      </c>
      <c r="D107" s="350">
        <v>249.6</v>
      </c>
      <c r="E107" s="350">
        <v>244.29999999999998</v>
      </c>
      <c r="F107" s="350">
        <v>236.75</v>
      </c>
      <c r="G107" s="350">
        <v>231.45</v>
      </c>
      <c r="H107" s="350">
        <v>257.14999999999998</v>
      </c>
      <c r="I107" s="350">
        <v>262.45</v>
      </c>
      <c r="J107" s="350">
        <v>270</v>
      </c>
      <c r="K107" s="349">
        <v>254.9</v>
      </c>
      <c r="L107" s="349">
        <v>242.05</v>
      </c>
      <c r="M107" s="349">
        <v>2.97167</v>
      </c>
      <c r="N107" s="1"/>
      <c r="O107" s="1"/>
    </row>
    <row r="108" spans="1:15" ht="12.75" customHeight="1">
      <c r="A108" s="30">
        <v>98</v>
      </c>
      <c r="B108" s="378" t="s">
        <v>341</v>
      </c>
      <c r="C108" s="349">
        <v>383.4</v>
      </c>
      <c r="D108" s="350">
        <v>385.45</v>
      </c>
      <c r="E108" s="350">
        <v>377.95</v>
      </c>
      <c r="F108" s="350">
        <v>372.5</v>
      </c>
      <c r="G108" s="350">
        <v>365</v>
      </c>
      <c r="H108" s="350">
        <v>390.9</v>
      </c>
      <c r="I108" s="350">
        <v>398.4</v>
      </c>
      <c r="J108" s="350">
        <v>403.84999999999997</v>
      </c>
      <c r="K108" s="349">
        <v>392.95</v>
      </c>
      <c r="L108" s="349">
        <v>380</v>
      </c>
      <c r="M108" s="349">
        <v>21.447220000000002</v>
      </c>
      <c r="N108" s="1"/>
      <c r="O108" s="1"/>
    </row>
    <row r="109" spans="1:15" ht="12.75" customHeight="1">
      <c r="A109" s="30">
        <v>99</v>
      </c>
      <c r="B109" s="378" t="s">
        <v>84</v>
      </c>
      <c r="C109" s="349">
        <v>673.1</v>
      </c>
      <c r="D109" s="350">
        <v>675.53333333333342</v>
      </c>
      <c r="E109" s="350">
        <v>667.61666666666679</v>
      </c>
      <c r="F109" s="350">
        <v>662.13333333333333</v>
      </c>
      <c r="G109" s="350">
        <v>654.2166666666667</v>
      </c>
      <c r="H109" s="350">
        <v>681.01666666666688</v>
      </c>
      <c r="I109" s="350">
        <v>688.93333333333362</v>
      </c>
      <c r="J109" s="350">
        <v>694.41666666666697</v>
      </c>
      <c r="K109" s="349">
        <v>683.45</v>
      </c>
      <c r="L109" s="349">
        <v>670.05</v>
      </c>
      <c r="M109" s="349">
        <v>10.748620000000001</v>
      </c>
      <c r="N109" s="1"/>
      <c r="O109" s="1"/>
    </row>
    <row r="110" spans="1:15" ht="12.75" customHeight="1">
      <c r="A110" s="30">
        <v>100</v>
      </c>
      <c r="B110" s="378" t="s">
        <v>342</v>
      </c>
      <c r="C110" s="349">
        <v>665</v>
      </c>
      <c r="D110" s="350">
        <v>670.15</v>
      </c>
      <c r="E110" s="350">
        <v>655.5</v>
      </c>
      <c r="F110" s="350">
        <v>646</v>
      </c>
      <c r="G110" s="350">
        <v>631.35</v>
      </c>
      <c r="H110" s="350">
        <v>679.65</v>
      </c>
      <c r="I110" s="350">
        <v>694.29999999999984</v>
      </c>
      <c r="J110" s="350">
        <v>703.8</v>
      </c>
      <c r="K110" s="349">
        <v>684.8</v>
      </c>
      <c r="L110" s="349">
        <v>660.65</v>
      </c>
      <c r="M110" s="349">
        <v>0.13299</v>
      </c>
      <c r="N110" s="1"/>
      <c r="O110" s="1"/>
    </row>
    <row r="111" spans="1:15" ht="12.75" customHeight="1">
      <c r="A111" s="30">
        <v>101</v>
      </c>
      <c r="B111" s="378" t="s">
        <v>85</v>
      </c>
      <c r="C111" s="349">
        <v>909.1</v>
      </c>
      <c r="D111" s="350">
        <v>914</v>
      </c>
      <c r="E111" s="350">
        <v>898.15</v>
      </c>
      <c r="F111" s="350">
        <v>887.19999999999993</v>
      </c>
      <c r="G111" s="350">
        <v>871.34999999999991</v>
      </c>
      <c r="H111" s="350">
        <v>924.95</v>
      </c>
      <c r="I111" s="350">
        <v>940.8</v>
      </c>
      <c r="J111" s="350">
        <v>951.75000000000011</v>
      </c>
      <c r="K111" s="349">
        <v>929.85</v>
      </c>
      <c r="L111" s="349">
        <v>903.05</v>
      </c>
      <c r="M111" s="349">
        <v>36.43338</v>
      </c>
      <c r="N111" s="1"/>
      <c r="O111" s="1"/>
    </row>
    <row r="112" spans="1:15" ht="12.75" customHeight="1">
      <c r="A112" s="30">
        <v>102</v>
      </c>
      <c r="B112" s="378" t="s">
        <v>86</v>
      </c>
      <c r="C112" s="349">
        <v>167.3</v>
      </c>
      <c r="D112" s="350">
        <v>166.04999999999998</v>
      </c>
      <c r="E112" s="350">
        <v>163.84999999999997</v>
      </c>
      <c r="F112" s="350">
        <v>160.39999999999998</v>
      </c>
      <c r="G112" s="350">
        <v>158.19999999999996</v>
      </c>
      <c r="H112" s="350">
        <v>169.49999999999997</v>
      </c>
      <c r="I112" s="350">
        <v>171.69999999999996</v>
      </c>
      <c r="J112" s="350">
        <v>175.14999999999998</v>
      </c>
      <c r="K112" s="349">
        <v>168.25</v>
      </c>
      <c r="L112" s="349">
        <v>162.6</v>
      </c>
      <c r="M112" s="349">
        <v>237.40696</v>
      </c>
      <c r="N112" s="1"/>
      <c r="O112" s="1"/>
    </row>
    <row r="113" spans="1:15" ht="12.75" customHeight="1">
      <c r="A113" s="30">
        <v>103</v>
      </c>
      <c r="B113" s="378" t="s">
        <v>343</v>
      </c>
      <c r="C113" s="349">
        <v>313</v>
      </c>
      <c r="D113" s="350">
        <v>312.84999999999997</v>
      </c>
      <c r="E113" s="350">
        <v>311.69999999999993</v>
      </c>
      <c r="F113" s="350">
        <v>310.39999999999998</v>
      </c>
      <c r="G113" s="350">
        <v>309.24999999999994</v>
      </c>
      <c r="H113" s="350">
        <v>314.14999999999992</v>
      </c>
      <c r="I113" s="350">
        <v>315.2999999999999</v>
      </c>
      <c r="J113" s="350">
        <v>316.59999999999991</v>
      </c>
      <c r="K113" s="349">
        <v>314</v>
      </c>
      <c r="L113" s="349">
        <v>311.55</v>
      </c>
      <c r="M113" s="349">
        <v>1.2044699999999999</v>
      </c>
      <c r="N113" s="1"/>
      <c r="O113" s="1"/>
    </row>
    <row r="114" spans="1:15" ht="12.75" customHeight="1">
      <c r="A114" s="30">
        <v>104</v>
      </c>
      <c r="B114" s="378" t="s">
        <v>88</v>
      </c>
      <c r="C114" s="349">
        <v>4320.45</v>
      </c>
      <c r="D114" s="350">
        <v>4348.4833333333336</v>
      </c>
      <c r="E114" s="350">
        <v>4277.0166666666673</v>
      </c>
      <c r="F114" s="350">
        <v>4233.5833333333339</v>
      </c>
      <c r="G114" s="350">
        <v>4162.1166666666677</v>
      </c>
      <c r="H114" s="350">
        <v>4391.916666666667</v>
      </c>
      <c r="I114" s="350">
        <v>4463.3833333333341</v>
      </c>
      <c r="J114" s="350">
        <v>4506.8166666666666</v>
      </c>
      <c r="K114" s="349">
        <v>4419.95</v>
      </c>
      <c r="L114" s="349">
        <v>4305.05</v>
      </c>
      <c r="M114" s="349">
        <v>2.1736</v>
      </c>
      <c r="N114" s="1"/>
      <c r="O114" s="1"/>
    </row>
    <row r="115" spans="1:15" ht="12.75" customHeight="1">
      <c r="A115" s="30">
        <v>105</v>
      </c>
      <c r="B115" s="378" t="s">
        <v>89</v>
      </c>
      <c r="C115" s="349">
        <v>1410.45</v>
      </c>
      <c r="D115" s="350">
        <v>1413.6500000000003</v>
      </c>
      <c r="E115" s="350">
        <v>1404.1500000000005</v>
      </c>
      <c r="F115" s="350">
        <v>1397.8500000000001</v>
      </c>
      <c r="G115" s="350">
        <v>1388.3500000000004</v>
      </c>
      <c r="H115" s="350">
        <v>1419.9500000000007</v>
      </c>
      <c r="I115" s="350">
        <v>1429.4500000000003</v>
      </c>
      <c r="J115" s="350">
        <v>1435.7500000000009</v>
      </c>
      <c r="K115" s="349">
        <v>1423.15</v>
      </c>
      <c r="L115" s="349">
        <v>1407.35</v>
      </c>
      <c r="M115" s="349">
        <v>2.90096</v>
      </c>
      <c r="N115" s="1"/>
      <c r="O115" s="1"/>
    </row>
    <row r="116" spans="1:15" ht="12.75" customHeight="1">
      <c r="A116" s="30">
        <v>106</v>
      </c>
      <c r="B116" s="378" t="s">
        <v>90</v>
      </c>
      <c r="C116" s="349">
        <v>593.6</v>
      </c>
      <c r="D116" s="350">
        <v>594.43333333333339</v>
      </c>
      <c r="E116" s="350">
        <v>585.01666666666677</v>
      </c>
      <c r="F116" s="350">
        <v>576.43333333333339</v>
      </c>
      <c r="G116" s="350">
        <v>567.01666666666677</v>
      </c>
      <c r="H116" s="350">
        <v>603.01666666666677</v>
      </c>
      <c r="I116" s="350">
        <v>612.43333333333328</v>
      </c>
      <c r="J116" s="350">
        <v>621.01666666666677</v>
      </c>
      <c r="K116" s="349">
        <v>603.85</v>
      </c>
      <c r="L116" s="349">
        <v>585.85</v>
      </c>
      <c r="M116" s="349">
        <v>15.205019999999999</v>
      </c>
      <c r="N116" s="1"/>
      <c r="O116" s="1"/>
    </row>
    <row r="117" spans="1:15" ht="12.75" customHeight="1">
      <c r="A117" s="30">
        <v>107</v>
      </c>
      <c r="B117" s="378" t="s">
        <v>91</v>
      </c>
      <c r="C117" s="349">
        <v>803.65</v>
      </c>
      <c r="D117" s="350">
        <v>802.91666666666663</v>
      </c>
      <c r="E117" s="350">
        <v>791.73333333333323</v>
      </c>
      <c r="F117" s="350">
        <v>779.81666666666661</v>
      </c>
      <c r="G117" s="350">
        <v>768.63333333333321</v>
      </c>
      <c r="H117" s="350">
        <v>814.83333333333326</v>
      </c>
      <c r="I117" s="350">
        <v>826.01666666666665</v>
      </c>
      <c r="J117" s="350">
        <v>837.93333333333328</v>
      </c>
      <c r="K117" s="349">
        <v>814.1</v>
      </c>
      <c r="L117" s="349">
        <v>791</v>
      </c>
      <c r="M117" s="349">
        <v>4.4643899999999999</v>
      </c>
      <c r="N117" s="1"/>
      <c r="O117" s="1"/>
    </row>
    <row r="118" spans="1:15" ht="12.75" customHeight="1">
      <c r="A118" s="30">
        <v>108</v>
      </c>
      <c r="B118" s="378" t="s">
        <v>345</v>
      </c>
      <c r="C118" s="349">
        <v>709.25</v>
      </c>
      <c r="D118" s="350">
        <v>718.41666666666663</v>
      </c>
      <c r="E118" s="350">
        <v>692.83333333333326</v>
      </c>
      <c r="F118" s="350">
        <v>676.41666666666663</v>
      </c>
      <c r="G118" s="350">
        <v>650.83333333333326</v>
      </c>
      <c r="H118" s="350">
        <v>734.83333333333326</v>
      </c>
      <c r="I118" s="350">
        <v>760.41666666666652</v>
      </c>
      <c r="J118" s="350">
        <v>776.83333333333326</v>
      </c>
      <c r="K118" s="349">
        <v>744</v>
      </c>
      <c r="L118" s="349">
        <v>702</v>
      </c>
      <c r="M118" s="349">
        <v>0.59675</v>
      </c>
      <c r="N118" s="1"/>
      <c r="O118" s="1"/>
    </row>
    <row r="119" spans="1:15" ht="12.75" customHeight="1">
      <c r="A119" s="30">
        <v>109</v>
      </c>
      <c r="B119" s="378" t="s">
        <v>328</v>
      </c>
      <c r="C119" s="349">
        <v>2869.25</v>
      </c>
      <c r="D119" s="350">
        <v>2869.15</v>
      </c>
      <c r="E119" s="350">
        <v>2816.1000000000004</v>
      </c>
      <c r="F119" s="350">
        <v>2762.9500000000003</v>
      </c>
      <c r="G119" s="350">
        <v>2709.9000000000005</v>
      </c>
      <c r="H119" s="350">
        <v>2922.3</v>
      </c>
      <c r="I119" s="350">
        <v>2975.3500000000004</v>
      </c>
      <c r="J119" s="350">
        <v>3028.5</v>
      </c>
      <c r="K119" s="349">
        <v>2922.2</v>
      </c>
      <c r="L119" s="349">
        <v>2816</v>
      </c>
      <c r="M119" s="349">
        <v>0.64041000000000003</v>
      </c>
      <c r="N119" s="1"/>
      <c r="O119" s="1"/>
    </row>
    <row r="120" spans="1:15" ht="12.75" customHeight="1">
      <c r="A120" s="30">
        <v>110</v>
      </c>
      <c r="B120" s="378" t="s">
        <v>251</v>
      </c>
      <c r="C120" s="349">
        <v>391.3</v>
      </c>
      <c r="D120" s="350">
        <v>388.7166666666667</v>
      </c>
      <c r="E120" s="350">
        <v>383.78333333333342</v>
      </c>
      <c r="F120" s="350">
        <v>376.26666666666671</v>
      </c>
      <c r="G120" s="350">
        <v>371.33333333333343</v>
      </c>
      <c r="H120" s="350">
        <v>396.23333333333341</v>
      </c>
      <c r="I120" s="350">
        <v>401.16666666666669</v>
      </c>
      <c r="J120" s="350">
        <v>408.68333333333339</v>
      </c>
      <c r="K120" s="349">
        <v>393.65</v>
      </c>
      <c r="L120" s="349">
        <v>381.2</v>
      </c>
      <c r="M120" s="349">
        <v>22.317740000000001</v>
      </c>
      <c r="N120" s="1"/>
      <c r="O120" s="1"/>
    </row>
    <row r="121" spans="1:15" ht="12.75" customHeight="1">
      <c r="A121" s="30">
        <v>111</v>
      </c>
      <c r="B121" s="378" t="s">
        <v>329</v>
      </c>
      <c r="C121" s="349">
        <v>232.5</v>
      </c>
      <c r="D121" s="350">
        <v>238.66666666666666</v>
      </c>
      <c r="E121" s="350">
        <v>225.33333333333331</v>
      </c>
      <c r="F121" s="350">
        <v>218.16666666666666</v>
      </c>
      <c r="G121" s="350">
        <v>204.83333333333331</v>
      </c>
      <c r="H121" s="350">
        <v>245.83333333333331</v>
      </c>
      <c r="I121" s="350">
        <v>259.16666666666663</v>
      </c>
      <c r="J121" s="350">
        <v>266.33333333333331</v>
      </c>
      <c r="K121" s="349">
        <v>252</v>
      </c>
      <c r="L121" s="349">
        <v>231.5</v>
      </c>
      <c r="M121" s="349">
        <v>6.42171</v>
      </c>
      <c r="N121" s="1"/>
      <c r="O121" s="1"/>
    </row>
    <row r="122" spans="1:15" ht="12.75" customHeight="1">
      <c r="A122" s="30">
        <v>112</v>
      </c>
      <c r="B122" s="378" t="s">
        <v>92</v>
      </c>
      <c r="C122" s="349">
        <v>128.85</v>
      </c>
      <c r="D122" s="350">
        <v>129.81666666666666</v>
      </c>
      <c r="E122" s="350">
        <v>127.23333333333332</v>
      </c>
      <c r="F122" s="350">
        <v>125.61666666666665</v>
      </c>
      <c r="G122" s="350">
        <v>123.0333333333333</v>
      </c>
      <c r="H122" s="350">
        <v>131.43333333333334</v>
      </c>
      <c r="I122" s="350">
        <v>134.01666666666671</v>
      </c>
      <c r="J122" s="350">
        <v>135.63333333333335</v>
      </c>
      <c r="K122" s="349">
        <v>132.4</v>
      </c>
      <c r="L122" s="349">
        <v>128.19999999999999</v>
      </c>
      <c r="M122" s="349">
        <v>39.66263</v>
      </c>
      <c r="N122" s="1"/>
      <c r="O122" s="1"/>
    </row>
    <row r="123" spans="1:15" ht="12.75" customHeight="1">
      <c r="A123" s="30">
        <v>113</v>
      </c>
      <c r="B123" s="378" t="s">
        <v>93</v>
      </c>
      <c r="C123" s="349">
        <v>974.8</v>
      </c>
      <c r="D123" s="350">
        <v>983</v>
      </c>
      <c r="E123" s="350">
        <v>963</v>
      </c>
      <c r="F123" s="350">
        <v>951.2</v>
      </c>
      <c r="G123" s="350">
        <v>931.2</v>
      </c>
      <c r="H123" s="350">
        <v>994.8</v>
      </c>
      <c r="I123" s="350">
        <v>1014.8</v>
      </c>
      <c r="J123" s="350">
        <v>1026.5999999999999</v>
      </c>
      <c r="K123" s="349">
        <v>1003</v>
      </c>
      <c r="L123" s="349">
        <v>971.2</v>
      </c>
      <c r="M123" s="349">
        <v>14.7361</v>
      </c>
      <c r="N123" s="1"/>
      <c r="O123" s="1"/>
    </row>
    <row r="124" spans="1:15" ht="12.75" customHeight="1">
      <c r="A124" s="30">
        <v>114</v>
      </c>
      <c r="B124" s="378" t="s">
        <v>346</v>
      </c>
      <c r="C124" s="349">
        <v>872.25</v>
      </c>
      <c r="D124" s="350">
        <v>870.33333333333337</v>
      </c>
      <c r="E124" s="350">
        <v>864.11666666666679</v>
      </c>
      <c r="F124" s="350">
        <v>855.98333333333346</v>
      </c>
      <c r="G124" s="350">
        <v>849.76666666666688</v>
      </c>
      <c r="H124" s="350">
        <v>878.4666666666667</v>
      </c>
      <c r="I124" s="350">
        <v>884.68333333333317</v>
      </c>
      <c r="J124" s="350">
        <v>892.81666666666661</v>
      </c>
      <c r="K124" s="349">
        <v>876.55</v>
      </c>
      <c r="L124" s="349">
        <v>862.2</v>
      </c>
      <c r="M124" s="349">
        <v>1.58005</v>
      </c>
      <c r="N124" s="1"/>
      <c r="O124" s="1"/>
    </row>
    <row r="125" spans="1:15" ht="12.75" customHeight="1">
      <c r="A125" s="30">
        <v>115</v>
      </c>
      <c r="B125" s="378" t="s">
        <v>94</v>
      </c>
      <c r="C125" s="349">
        <v>547.79999999999995</v>
      </c>
      <c r="D125" s="350">
        <v>549.33333333333337</v>
      </c>
      <c r="E125" s="350">
        <v>543.9666666666667</v>
      </c>
      <c r="F125" s="350">
        <v>540.13333333333333</v>
      </c>
      <c r="G125" s="350">
        <v>534.76666666666665</v>
      </c>
      <c r="H125" s="350">
        <v>553.16666666666674</v>
      </c>
      <c r="I125" s="350">
        <v>558.5333333333333</v>
      </c>
      <c r="J125" s="350">
        <v>562.36666666666679</v>
      </c>
      <c r="K125" s="349">
        <v>554.70000000000005</v>
      </c>
      <c r="L125" s="349">
        <v>545.5</v>
      </c>
      <c r="M125" s="349">
        <v>13.834300000000001</v>
      </c>
      <c r="N125" s="1"/>
      <c r="O125" s="1"/>
    </row>
    <row r="126" spans="1:15" ht="12.75" customHeight="1">
      <c r="A126" s="30">
        <v>116</v>
      </c>
      <c r="B126" s="378" t="s">
        <v>252</v>
      </c>
      <c r="C126" s="349">
        <v>1789.05</v>
      </c>
      <c r="D126" s="350">
        <v>1795.55</v>
      </c>
      <c r="E126" s="350">
        <v>1754.6499999999999</v>
      </c>
      <c r="F126" s="350">
        <v>1720.25</v>
      </c>
      <c r="G126" s="350">
        <v>1679.35</v>
      </c>
      <c r="H126" s="350">
        <v>1829.9499999999998</v>
      </c>
      <c r="I126" s="350">
        <v>1870.85</v>
      </c>
      <c r="J126" s="350">
        <v>1905.2499999999998</v>
      </c>
      <c r="K126" s="349">
        <v>1836.45</v>
      </c>
      <c r="L126" s="349">
        <v>1761.15</v>
      </c>
      <c r="M126" s="349">
        <v>3.1760899999999999</v>
      </c>
      <c r="N126" s="1"/>
      <c r="O126" s="1"/>
    </row>
    <row r="127" spans="1:15" ht="12.75" customHeight="1">
      <c r="A127" s="30">
        <v>117</v>
      </c>
      <c r="B127" s="378" t="s">
        <v>351</v>
      </c>
      <c r="C127" s="349">
        <v>295.14999999999998</v>
      </c>
      <c r="D127" s="350">
        <v>299.40000000000003</v>
      </c>
      <c r="E127" s="350">
        <v>289.25000000000006</v>
      </c>
      <c r="F127" s="350">
        <v>283.35000000000002</v>
      </c>
      <c r="G127" s="350">
        <v>273.20000000000005</v>
      </c>
      <c r="H127" s="350">
        <v>305.30000000000007</v>
      </c>
      <c r="I127" s="350">
        <v>315.45000000000005</v>
      </c>
      <c r="J127" s="350">
        <v>321.35000000000008</v>
      </c>
      <c r="K127" s="349">
        <v>309.55</v>
      </c>
      <c r="L127" s="349">
        <v>293.5</v>
      </c>
      <c r="M127" s="349">
        <v>8.1434800000000003</v>
      </c>
      <c r="N127" s="1"/>
      <c r="O127" s="1"/>
    </row>
    <row r="128" spans="1:15" ht="12.75" customHeight="1">
      <c r="A128" s="30">
        <v>118</v>
      </c>
      <c r="B128" s="378" t="s">
        <v>347</v>
      </c>
      <c r="C128" s="349">
        <v>80</v>
      </c>
      <c r="D128" s="350">
        <v>80.3</v>
      </c>
      <c r="E128" s="350">
        <v>79.399999999999991</v>
      </c>
      <c r="F128" s="350">
        <v>78.8</v>
      </c>
      <c r="G128" s="350">
        <v>77.899999999999991</v>
      </c>
      <c r="H128" s="350">
        <v>80.899999999999991</v>
      </c>
      <c r="I128" s="350">
        <v>81.8</v>
      </c>
      <c r="J128" s="350">
        <v>82.399999999999991</v>
      </c>
      <c r="K128" s="349">
        <v>81.2</v>
      </c>
      <c r="L128" s="349">
        <v>79.7</v>
      </c>
      <c r="M128" s="349">
        <v>7.9531900000000002</v>
      </c>
      <c r="N128" s="1"/>
      <c r="O128" s="1"/>
    </row>
    <row r="129" spans="1:15" ht="12.75" customHeight="1">
      <c r="A129" s="30">
        <v>119</v>
      </c>
      <c r="B129" s="378" t="s">
        <v>348</v>
      </c>
      <c r="C129" s="349">
        <v>1042.2</v>
      </c>
      <c r="D129" s="350">
        <v>1055.7333333333333</v>
      </c>
      <c r="E129" s="350">
        <v>1012.6166666666668</v>
      </c>
      <c r="F129" s="350">
        <v>983.03333333333353</v>
      </c>
      <c r="G129" s="350">
        <v>939.91666666666697</v>
      </c>
      <c r="H129" s="350">
        <v>1085.3166666666666</v>
      </c>
      <c r="I129" s="350">
        <v>1128.4333333333329</v>
      </c>
      <c r="J129" s="350">
        <v>1158.0166666666664</v>
      </c>
      <c r="K129" s="349">
        <v>1098.8499999999999</v>
      </c>
      <c r="L129" s="349">
        <v>1026.1500000000001</v>
      </c>
      <c r="M129" s="349">
        <v>0.81406000000000001</v>
      </c>
      <c r="N129" s="1"/>
      <c r="O129" s="1"/>
    </row>
    <row r="130" spans="1:15" ht="12.75" customHeight="1">
      <c r="A130" s="30">
        <v>120</v>
      </c>
      <c r="B130" s="378" t="s">
        <v>95</v>
      </c>
      <c r="C130" s="349">
        <v>2061.9499999999998</v>
      </c>
      <c r="D130" s="350">
        <v>2073.6666666666665</v>
      </c>
      <c r="E130" s="350">
        <v>2044.2833333333328</v>
      </c>
      <c r="F130" s="350">
        <v>2026.6166666666663</v>
      </c>
      <c r="G130" s="350">
        <v>1997.2333333333327</v>
      </c>
      <c r="H130" s="350">
        <v>2091.333333333333</v>
      </c>
      <c r="I130" s="350">
        <v>2120.7166666666672</v>
      </c>
      <c r="J130" s="350">
        <v>2138.3833333333332</v>
      </c>
      <c r="K130" s="349">
        <v>2103.0500000000002</v>
      </c>
      <c r="L130" s="349">
        <v>2056</v>
      </c>
      <c r="M130" s="349">
        <v>3.85073</v>
      </c>
      <c r="N130" s="1"/>
      <c r="O130" s="1"/>
    </row>
    <row r="131" spans="1:15" ht="12.75" customHeight="1">
      <c r="A131" s="30">
        <v>121</v>
      </c>
      <c r="B131" s="378" t="s">
        <v>349</v>
      </c>
      <c r="C131" s="349">
        <v>272.7</v>
      </c>
      <c r="D131" s="350">
        <v>273.96666666666664</v>
      </c>
      <c r="E131" s="350">
        <v>270.0333333333333</v>
      </c>
      <c r="F131" s="350">
        <v>267.36666666666667</v>
      </c>
      <c r="G131" s="350">
        <v>263.43333333333334</v>
      </c>
      <c r="H131" s="350">
        <v>276.63333333333327</v>
      </c>
      <c r="I131" s="350">
        <v>280.56666666666655</v>
      </c>
      <c r="J131" s="350">
        <v>283.23333333333323</v>
      </c>
      <c r="K131" s="349">
        <v>277.89999999999998</v>
      </c>
      <c r="L131" s="349">
        <v>271.3</v>
      </c>
      <c r="M131" s="349">
        <v>16.110600000000002</v>
      </c>
      <c r="N131" s="1"/>
      <c r="O131" s="1"/>
    </row>
    <row r="132" spans="1:15" ht="12.75" customHeight="1">
      <c r="A132" s="30">
        <v>122</v>
      </c>
      <c r="B132" s="378" t="s">
        <v>253</v>
      </c>
      <c r="C132" s="349">
        <v>129.25</v>
      </c>
      <c r="D132" s="350">
        <v>131.18333333333334</v>
      </c>
      <c r="E132" s="350">
        <v>126.06666666666666</v>
      </c>
      <c r="F132" s="350">
        <v>122.88333333333333</v>
      </c>
      <c r="G132" s="350">
        <v>117.76666666666665</v>
      </c>
      <c r="H132" s="350">
        <v>134.36666666666667</v>
      </c>
      <c r="I132" s="350">
        <v>139.48333333333335</v>
      </c>
      <c r="J132" s="350">
        <v>142.66666666666669</v>
      </c>
      <c r="K132" s="349">
        <v>136.30000000000001</v>
      </c>
      <c r="L132" s="349">
        <v>128</v>
      </c>
      <c r="M132" s="349">
        <v>36.539200000000001</v>
      </c>
      <c r="N132" s="1"/>
      <c r="O132" s="1"/>
    </row>
    <row r="133" spans="1:15" ht="12.75" customHeight="1">
      <c r="A133" s="30">
        <v>123</v>
      </c>
      <c r="B133" s="378" t="s">
        <v>350</v>
      </c>
      <c r="C133" s="349">
        <v>723.5</v>
      </c>
      <c r="D133" s="350">
        <v>727.65</v>
      </c>
      <c r="E133" s="350">
        <v>717.09999999999991</v>
      </c>
      <c r="F133" s="350">
        <v>710.69999999999993</v>
      </c>
      <c r="G133" s="350">
        <v>700.14999999999986</v>
      </c>
      <c r="H133" s="350">
        <v>734.05</v>
      </c>
      <c r="I133" s="350">
        <v>744.59999999999991</v>
      </c>
      <c r="J133" s="350">
        <v>751</v>
      </c>
      <c r="K133" s="349">
        <v>738.2</v>
      </c>
      <c r="L133" s="349">
        <v>721.25</v>
      </c>
      <c r="M133" s="349">
        <v>0.44796000000000002</v>
      </c>
      <c r="N133" s="1"/>
      <c r="O133" s="1"/>
    </row>
    <row r="134" spans="1:15" ht="12.75" customHeight="1">
      <c r="A134" s="30">
        <v>124</v>
      </c>
      <c r="B134" s="378" t="s">
        <v>96</v>
      </c>
      <c r="C134" s="349">
        <v>4353.3999999999996</v>
      </c>
      <c r="D134" s="350">
        <v>4373.5333333333328</v>
      </c>
      <c r="E134" s="350">
        <v>4304.8666666666659</v>
      </c>
      <c r="F134" s="350">
        <v>4256.333333333333</v>
      </c>
      <c r="G134" s="350">
        <v>4187.6666666666661</v>
      </c>
      <c r="H134" s="350">
        <v>4422.0666666666657</v>
      </c>
      <c r="I134" s="350">
        <v>4490.7333333333336</v>
      </c>
      <c r="J134" s="350">
        <v>4539.2666666666655</v>
      </c>
      <c r="K134" s="349">
        <v>4442.2</v>
      </c>
      <c r="L134" s="349">
        <v>4325</v>
      </c>
      <c r="M134" s="349">
        <v>5.8048599999999997</v>
      </c>
      <c r="N134" s="1"/>
      <c r="O134" s="1"/>
    </row>
    <row r="135" spans="1:15" ht="12.75" customHeight="1">
      <c r="A135" s="30">
        <v>125</v>
      </c>
      <c r="B135" s="378" t="s">
        <v>254</v>
      </c>
      <c r="C135" s="349">
        <v>4069.6</v>
      </c>
      <c r="D135" s="350">
        <v>4109.5666666666666</v>
      </c>
      <c r="E135" s="350">
        <v>3998.6333333333332</v>
      </c>
      <c r="F135" s="350">
        <v>3927.6666666666665</v>
      </c>
      <c r="G135" s="350">
        <v>3816.7333333333331</v>
      </c>
      <c r="H135" s="350">
        <v>4180.5333333333328</v>
      </c>
      <c r="I135" s="350">
        <v>4291.4666666666653</v>
      </c>
      <c r="J135" s="350">
        <v>4362.4333333333334</v>
      </c>
      <c r="K135" s="349">
        <v>4220.5</v>
      </c>
      <c r="L135" s="349">
        <v>4038.6</v>
      </c>
      <c r="M135" s="349">
        <v>3.4477699999999998</v>
      </c>
      <c r="N135" s="1"/>
      <c r="O135" s="1"/>
    </row>
    <row r="136" spans="1:15" ht="12.75" customHeight="1">
      <c r="A136" s="30">
        <v>126</v>
      </c>
      <c r="B136" s="378" t="s">
        <v>98</v>
      </c>
      <c r="C136" s="349">
        <v>359.65</v>
      </c>
      <c r="D136" s="350">
        <v>361.43333333333334</v>
      </c>
      <c r="E136" s="350">
        <v>355.86666666666667</v>
      </c>
      <c r="F136" s="350">
        <v>352.08333333333331</v>
      </c>
      <c r="G136" s="350">
        <v>346.51666666666665</v>
      </c>
      <c r="H136" s="350">
        <v>365.2166666666667</v>
      </c>
      <c r="I136" s="350">
        <v>370.78333333333342</v>
      </c>
      <c r="J136" s="350">
        <v>374.56666666666672</v>
      </c>
      <c r="K136" s="349">
        <v>367</v>
      </c>
      <c r="L136" s="349">
        <v>357.65</v>
      </c>
      <c r="M136" s="349">
        <v>34.704140000000002</v>
      </c>
      <c r="N136" s="1"/>
      <c r="O136" s="1"/>
    </row>
    <row r="137" spans="1:15" ht="12.75" customHeight="1">
      <c r="A137" s="30">
        <v>127</v>
      </c>
      <c r="B137" s="378" t="s">
        <v>245</v>
      </c>
      <c r="C137" s="349">
        <v>4073.1</v>
      </c>
      <c r="D137" s="350">
        <v>4083.3833333333337</v>
      </c>
      <c r="E137" s="350">
        <v>4045.7666666666673</v>
      </c>
      <c r="F137" s="350">
        <v>4018.4333333333338</v>
      </c>
      <c r="G137" s="350">
        <v>3980.8166666666675</v>
      </c>
      <c r="H137" s="350">
        <v>4110.7166666666672</v>
      </c>
      <c r="I137" s="350">
        <v>4148.333333333333</v>
      </c>
      <c r="J137" s="350">
        <v>4175.666666666667</v>
      </c>
      <c r="K137" s="349">
        <v>4121</v>
      </c>
      <c r="L137" s="349">
        <v>4056.05</v>
      </c>
      <c r="M137" s="349">
        <v>1.69496</v>
      </c>
      <c r="N137" s="1"/>
      <c r="O137" s="1"/>
    </row>
    <row r="138" spans="1:15" ht="12.75" customHeight="1">
      <c r="A138" s="30">
        <v>128</v>
      </c>
      <c r="B138" s="378" t="s">
        <v>99</v>
      </c>
      <c r="C138" s="349">
        <v>4321.1499999999996</v>
      </c>
      <c r="D138" s="350">
        <v>4309.583333333333</v>
      </c>
      <c r="E138" s="350">
        <v>4276.1666666666661</v>
      </c>
      <c r="F138" s="350">
        <v>4231.1833333333334</v>
      </c>
      <c r="G138" s="350">
        <v>4197.7666666666664</v>
      </c>
      <c r="H138" s="350">
        <v>4354.5666666666657</v>
      </c>
      <c r="I138" s="350">
        <v>4387.9833333333318</v>
      </c>
      <c r="J138" s="350">
        <v>4432.9666666666653</v>
      </c>
      <c r="K138" s="349">
        <v>4343</v>
      </c>
      <c r="L138" s="349">
        <v>4264.6000000000004</v>
      </c>
      <c r="M138" s="349">
        <v>3.58108</v>
      </c>
      <c r="N138" s="1"/>
      <c r="O138" s="1"/>
    </row>
    <row r="139" spans="1:15" ht="12.75" customHeight="1">
      <c r="A139" s="30">
        <v>129</v>
      </c>
      <c r="B139" s="378" t="s">
        <v>565</v>
      </c>
      <c r="C139" s="349">
        <v>2211.5500000000002</v>
      </c>
      <c r="D139" s="350">
        <v>2227.2999999999997</v>
      </c>
      <c r="E139" s="350">
        <v>2185.3499999999995</v>
      </c>
      <c r="F139" s="350">
        <v>2159.1499999999996</v>
      </c>
      <c r="G139" s="350">
        <v>2117.1999999999994</v>
      </c>
      <c r="H139" s="350">
        <v>2253.4999999999995</v>
      </c>
      <c r="I139" s="350">
        <v>2295.4499999999994</v>
      </c>
      <c r="J139" s="350">
        <v>2321.6499999999996</v>
      </c>
      <c r="K139" s="349">
        <v>2269.25</v>
      </c>
      <c r="L139" s="349">
        <v>2201.1</v>
      </c>
      <c r="M139" s="349">
        <v>0.26074000000000003</v>
      </c>
      <c r="N139" s="1"/>
      <c r="O139" s="1"/>
    </row>
    <row r="140" spans="1:15" ht="12.75" customHeight="1">
      <c r="A140" s="30">
        <v>130</v>
      </c>
      <c r="B140" s="378" t="s">
        <v>355</v>
      </c>
      <c r="C140" s="349">
        <v>63.35</v>
      </c>
      <c r="D140" s="350">
        <v>62.6</v>
      </c>
      <c r="E140" s="350">
        <v>61.2</v>
      </c>
      <c r="F140" s="350">
        <v>59.050000000000004</v>
      </c>
      <c r="G140" s="350">
        <v>57.650000000000006</v>
      </c>
      <c r="H140" s="350">
        <v>64.75</v>
      </c>
      <c r="I140" s="350">
        <v>66.149999999999991</v>
      </c>
      <c r="J140" s="350">
        <v>68.3</v>
      </c>
      <c r="K140" s="349">
        <v>64</v>
      </c>
      <c r="L140" s="349">
        <v>60.45</v>
      </c>
      <c r="M140" s="349">
        <v>20.48481</v>
      </c>
      <c r="N140" s="1"/>
      <c r="O140" s="1"/>
    </row>
    <row r="141" spans="1:15" ht="12.75" customHeight="1">
      <c r="A141" s="30">
        <v>131</v>
      </c>
      <c r="B141" s="378" t="s">
        <v>100</v>
      </c>
      <c r="C141" s="349">
        <v>2699.25</v>
      </c>
      <c r="D141" s="350">
        <v>2708.9833333333331</v>
      </c>
      <c r="E141" s="350">
        <v>2678.2666666666664</v>
      </c>
      <c r="F141" s="350">
        <v>2657.2833333333333</v>
      </c>
      <c r="G141" s="350">
        <v>2626.5666666666666</v>
      </c>
      <c r="H141" s="350">
        <v>2729.9666666666662</v>
      </c>
      <c r="I141" s="350">
        <v>2760.6833333333325</v>
      </c>
      <c r="J141" s="350">
        <v>2781.6666666666661</v>
      </c>
      <c r="K141" s="349">
        <v>2739.7</v>
      </c>
      <c r="L141" s="349">
        <v>2688</v>
      </c>
      <c r="M141" s="349">
        <v>3.1130399999999998</v>
      </c>
      <c r="N141" s="1"/>
      <c r="O141" s="1"/>
    </row>
    <row r="142" spans="1:15" ht="12.75" customHeight="1">
      <c r="A142" s="30">
        <v>132</v>
      </c>
      <c r="B142" s="378" t="s">
        <v>352</v>
      </c>
      <c r="C142" s="349">
        <v>411.05</v>
      </c>
      <c r="D142" s="350">
        <v>409.83333333333331</v>
      </c>
      <c r="E142" s="350">
        <v>403.51666666666665</v>
      </c>
      <c r="F142" s="350">
        <v>395.98333333333335</v>
      </c>
      <c r="G142" s="350">
        <v>389.66666666666669</v>
      </c>
      <c r="H142" s="350">
        <v>417.36666666666662</v>
      </c>
      <c r="I142" s="350">
        <v>423.68333333333334</v>
      </c>
      <c r="J142" s="350">
        <v>431.21666666666658</v>
      </c>
      <c r="K142" s="349">
        <v>416.15</v>
      </c>
      <c r="L142" s="349">
        <v>402.3</v>
      </c>
      <c r="M142" s="349">
        <v>9.5367700000000006</v>
      </c>
      <c r="N142" s="1"/>
      <c r="O142" s="1"/>
    </row>
    <row r="143" spans="1:15" ht="12.75" customHeight="1">
      <c r="A143" s="30">
        <v>133</v>
      </c>
      <c r="B143" s="378" t="s">
        <v>353</v>
      </c>
      <c r="C143" s="349">
        <v>139.4</v>
      </c>
      <c r="D143" s="350">
        <v>139.13333333333333</v>
      </c>
      <c r="E143" s="350">
        <v>137.26666666666665</v>
      </c>
      <c r="F143" s="350">
        <v>135.13333333333333</v>
      </c>
      <c r="G143" s="350">
        <v>133.26666666666665</v>
      </c>
      <c r="H143" s="350">
        <v>141.26666666666665</v>
      </c>
      <c r="I143" s="350">
        <v>143.13333333333333</v>
      </c>
      <c r="J143" s="350">
        <v>145.26666666666665</v>
      </c>
      <c r="K143" s="349">
        <v>141</v>
      </c>
      <c r="L143" s="349">
        <v>137</v>
      </c>
      <c r="M143" s="349">
        <v>2.2962799999999999</v>
      </c>
      <c r="N143" s="1"/>
      <c r="O143" s="1"/>
    </row>
    <row r="144" spans="1:15" ht="12.75" customHeight="1">
      <c r="A144" s="30">
        <v>134</v>
      </c>
      <c r="B144" s="378" t="s">
        <v>356</v>
      </c>
      <c r="C144" s="349">
        <v>393.6</v>
      </c>
      <c r="D144" s="350">
        <v>391.68333333333334</v>
      </c>
      <c r="E144" s="350">
        <v>379.36666666666667</v>
      </c>
      <c r="F144" s="350">
        <v>365.13333333333333</v>
      </c>
      <c r="G144" s="350">
        <v>352.81666666666666</v>
      </c>
      <c r="H144" s="350">
        <v>405.91666666666669</v>
      </c>
      <c r="I144" s="350">
        <v>418.23333333333341</v>
      </c>
      <c r="J144" s="350">
        <v>432.4666666666667</v>
      </c>
      <c r="K144" s="349">
        <v>404</v>
      </c>
      <c r="L144" s="349">
        <v>377.45</v>
      </c>
      <c r="M144" s="349">
        <v>15.022040000000001</v>
      </c>
      <c r="N144" s="1"/>
      <c r="O144" s="1"/>
    </row>
    <row r="145" spans="1:15" ht="12.75" customHeight="1">
      <c r="A145" s="30">
        <v>135</v>
      </c>
      <c r="B145" s="378" t="s">
        <v>255</v>
      </c>
      <c r="C145" s="349">
        <v>502.1</v>
      </c>
      <c r="D145" s="350">
        <v>500.5333333333333</v>
      </c>
      <c r="E145" s="350">
        <v>496.16666666666663</v>
      </c>
      <c r="F145" s="350">
        <v>490.23333333333335</v>
      </c>
      <c r="G145" s="350">
        <v>485.86666666666667</v>
      </c>
      <c r="H145" s="350">
        <v>506.46666666666658</v>
      </c>
      <c r="I145" s="350">
        <v>510.83333333333326</v>
      </c>
      <c r="J145" s="350">
        <v>516.76666666666654</v>
      </c>
      <c r="K145" s="349">
        <v>504.9</v>
      </c>
      <c r="L145" s="349">
        <v>494.6</v>
      </c>
      <c r="M145" s="349">
        <v>1.3885700000000001</v>
      </c>
      <c r="N145" s="1"/>
      <c r="O145" s="1"/>
    </row>
    <row r="146" spans="1:15" ht="12.75" customHeight="1">
      <c r="A146" s="30">
        <v>136</v>
      </c>
      <c r="B146" s="378" t="s">
        <v>256</v>
      </c>
      <c r="C146" s="349">
        <v>1388.95</v>
      </c>
      <c r="D146" s="350">
        <v>1390.0166666666667</v>
      </c>
      <c r="E146" s="350">
        <v>1371.9833333333333</v>
      </c>
      <c r="F146" s="350">
        <v>1355.0166666666667</v>
      </c>
      <c r="G146" s="350">
        <v>1336.9833333333333</v>
      </c>
      <c r="H146" s="350">
        <v>1406.9833333333333</v>
      </c>
      <c r="I146" s="350">
        <v>1425.0166666666667</v>
      </c>
      <c r="J146" s="350">
        <v>1441.9833333333333</v>
      </c>
      <c r="K146" s="349">
        <v>1408.05</v>
      </c>
      <c r="L146" s="349">
        <v>1373.05</v>
      </c>
      <c r="M146" s="349">
        <v>0.18808</v>
      </c>
      <c r="N146" s="1"/>
      <c r="O146" s="1"/>
    </row>
    <row r="147" spans="1:15" ht="12.75" customHeight="1">
      <c r="A147" s="30">
        <v>137</v>
      </c>
      <c r="B147" s="378" t="s">
        <v>357</v>
      </c>
      <c r="C147" s="349">
        <v>64.95</v>
      </c>
      <c r="D147" s="350">
        <v>65.45</v>
      </c>
      <c r="E147" s="350">
        <v>64.300000000000011</v>
      </c>
      <c r="F147" s="350">
        <v>63.650000000000006</v>
      </c>
      <c r="G147" s="350">
        <v>62.500000000000014</v>
      </c>
      <c r="H147" s="350">
        <v>66.100000000000009</v>
      </c>
      <c r="I147" s="350">
        <v>67.250000000000014</v>
      </c>
      <c r="J147" s="350">
        <v>67.900000000000006</v>
      </c>
      <c r="K147" s="349">
        <v>66.599999999999994</v>
      </c>
      <c r="L147" s="349">
        <v>64.8</v>
      </c>
      <c r="M147" s="349">
        <v>12.344580000000001</v>
      </c>
      <c r="N147" s="1"/>
      <c r="O147" s="1"/>
    </row>
    <row r="148" spans="1:15" ht="12.75" customHeight="1">
      <c r="A148" s="30">
        <v>138</v>
      </c>
      <c r="B148" s="378" t="s">
        <v>354</v>
      </c>
      <c r="C148" s="349">
        <v>166.9</v>
      </c>
      <c r="D148" s="350">
        <v>166.13333333333333</v>
      </c>
      <c r="E148" s="350">
        <v>163.76666666666665</v>
      </c>
      <c r="F148" s="350">
        <v>160.63333333333333</v>
      </c>
      <c r="G148" s="350">
        <v>158.26666666666665</v>
      </c>
      <c r="H148" s="350">
        <v>169.26666666666665</v>
      </c>
      <c r="I148" s="350">
        <v>171.63333333333333</v>
      </c>
      <c r="J148" s="350">
        <v>174.76666666666665</v>
      </c>
      <c r="K148" s="349">
        <v>168.5</v>
      </c>
      <c r="L148" s="349">
        <v>163</v>
      </c>
      <c r="M148" s="349">
        <v>1.5321499999999999</v>
      </c>
      <c r="N148" s="1"/>
      <c r="O148" s="1"/>
    </row>
    <row r="149" spans="1:15" ht="12.75" customHeight="1">
      <c r="A149" s="30">
        <v>139</v>
      </c>
      <c r="B149" s="378" t="s">
        <v>358</v>
      </c>
      <c r="C149" s="349">
        <v>111.95</v>
      </c>
      <c r="D149" s="350">
        <v>111.95</v>
      </c>
      <c r="E149" s="350">
        <v>110.9</v>
      </c>
      <c r="F149" s="350">
        <v>109.85000000000001</v>
      </c>
      <c r="G149" s="350">
        <v>108.80000000000001</v>
      </c>
      <c r="H149" s="350">
        <v>113</v>
      </c>
      <c r="I149" s="350">
        <v>114.04999999999998</v>
      </c>
      <c r="J149" s="350">
        <v>115.1</v>
      </c>
      <c r="K149" s="349">
        <v>113</v>
      </c>
      <c r="L149" s="349">
        <v>110.9</v>
      </c>
      <c r="M149" s="349">
        <v>5.7188299999999996</v>
      </c>
      <c r="N149" s="1"/>
      <c r="O149" s="1"/>
    </row>
    <row r="150" spans="1:15" ht="12.75" customHeight="1">
      <c r="A150" s="30">
        <v>140</v>
      </c>
      <c r="B150" s="378" t="s">
        <v>834</v>
      </c>
      <c r="C150" s="349">
        <v>53.4</v>
      </c>
      <c r="D150" s="350">
        <v>53.283333333333339</v>
      </c>
      <c r="E150" s="350">
        <v>52.816666666666677</v>
      </c>
      <c r="F150" s="350">
        <v>52.233333333333341</v>
      </c>
      <c r="G150" s="350">
        <v>51.76666666666668</v>
      </c>
      <c r="H150" s="350">
        <v>53.866666666666674</v>
      </c>
      <c r="I150" s="350">
        <v>54.333333333333329</v>
      </c>
      <c r="J150" s="350">
        <v>54.916666666666671</v>
      </c>
      <c r="K150" s="349">
        <v>53.75</v>
      </c>
      <c r="L150" s="349">
        <v>52.7</v>
      </c>
      <c r="M150" s="349">
        <v>1.75621</v>
      </c>
      <c r="N150" s="1"/>
      <c r="O150" s="1"/>
    </row>
    <row r="151" spans="1:15" ht="12.75" customHeight="1">
      <c r="A151" s="30">
        <v>141</v>
      </c>
      <c r="B151" s="378" t="s">
        <v>359</v>
      </c>
      <c r="C151" s="349">
        <v>702.55</v>
      </c>
      <c r="D151" s="350">
        <v>700.9666666666667</v>
      </c>
      <c r="E151" s="350">
        <v>694.08333333333337</v>
      </c>
      <c r="F151" s="350">
        <v>685.61666666666667</v>
      </c>
      <c r="G151" s="350">
        <v>678.73333333333335</v>
      </c>
      <c r="H151" s="350">
        <v>709.43333333333339</v>
      </c>
      <c r="I151" s="350">
        <v>716.31666666666661</v>
      </c>
      <c r="J151" s="350">
        <v>724.78333333333342</v>
      </c>
      <c r="K151" s="349">
        <v>707.85</v>
      </c>
      <c r="L151" s="349">
        <v>692.5</v>
      </c>
      <c r="M151" s="349">
        <v>1.01997</v>
      </c>
      <c r="N151" s="1"/>
      <c r="O151" s="1"/>
    </row>
    <row r="152" spans="1:15" ht="12.75" customHeight="1">
      <c r="A152" s="30">
        <v>142</v>
      </c>
      <c r="B152" s="378" t="s">
        <v>101</v>
      </c>
      <c r="C152" s="349">
        <v>1860.25</v>
      </c>
      <c r="D152" s="350">
        <v>1858.1166666666668</v>
      </c>
      <c r="E152" s="350">
        <v>1854.2333333333336</v>
      </c>
      <c r="F152" s="350">
        <v>1848.2166666666667</v>
      </c>
      <c r="G152" s="350">
        <v>1844.3333333333335</v>
      </c>
      <c r="H152" s="350">
        <v>1864.1333333333337</v>
      </c>
      <c r="I152" s="350">
        <v>1868.0166666666669</v>
      </c>
      <c r="J152" s="350">
        <v>1874.0333333333338</v>
      </c>
      <c r="K152" s="349">
        <v>1862</v>
      </c>
      <c r="L152" s="349">
        <v>1852.1</v>
      </c>
      <c r="M152" s="349">
        <v>3.6670099999999999</v>
      </c>
      <c r="N152" s="1"/>
      <c r="O152" s="1"/>
    </row>
    <row r="153" spans="1:15" ht="12.75" customHeight="1">
      <c r="A153" s="30">
        <v>143</v>
      </c>
      <c r="B153" s="378" t="s">
        <v>102</v>
      </c>
      <c r="C153" s="349">
        <v>156.44999999999999</v>
      </c>
      <c r="D153" s="350">
        <v>157.1</v>
      </c>
      <c r="E153" s="350">
        <v>155.44999999999999</v>
      </c>
      <c r="F153" s="350">
        <v>154.44999999999999</v>
      </c>
      <c r="G153" s="350">
        <v>152.79999999999998</v>
      </c>
      <c r="H153" s="350">
        <v>158.1</v>
      </c>
      <c r="I153" s="350">
        <v>159.75000000000003</v>
      </c>
      <c r="J153" s="350">
        <v>160.75</v>
      </c>
      <c r="K153" s="349">
        <v>158.75</v>
      </c>
      <c r="L153" s="349">
        <v>156.1</v>
      </c>
      <c r="M153" s="349">
        <v>14.320650000000001</v>
      </c>
      <c r="N153" s="1"/>
      <c r="O153" s="1"/>
    </row>
    <row r="154" spans="1:15" ht="12.75" customHeight="1">
      <c r="A154" s="30">
        <v>144</v>
      </c>
      <c r="B154" s="378" t="s">
        <v>835</v>
      </c>
      <c r="C154" s="349">
        <v>119.75</v>
      </c>
      <c r="D154" s="350">
        <v>120.14999999999999</v>
      </c>
      <c r="E154" s="350">
        <v>118.79999999999998</v>
      </c>
      <c r="F154" s="350">
        <v>117.85</v>
      </c>
      <c r="G154" s="350">
        <v>116.49999999999999</v>
      </c>
      <c r="H154" s="350">
        <v>121.09999999999998</v>
      </c>
      <c r="I154" s="350">
        <v>122.44999999999997</v>
      </c>
      <c r="J154" s="350">
        <v>123.39999999999998</v>
      </c>
      <c r="K154" s="349">
        <v>121.5</v>
      </c>
      <c r="L154" s="349">
        <v>119.2</v>
      </c>
      <c r="M154" s="349">
        <v>1.1123799999999999</v>
      </c>
      <c r="N154" s="1"/>
      <c r="O154" s="1"/>
    </row>
    <row r="155" spans="1:15" ht="12.75" customHeight="1">
      <c r="A155" s="30">
        <v>145</v>
      </c>
      <c r="B155" s="378" t="s">
        <v>360</v>
      </c>
      <c r="C155" s="349">
        <v>295.5</v>
      </c>
      <c r="D155" s="350">
        <v>296.61666666666667</v>
      </c>
      <c r="E155" s="350">
        <v>293.23333333333335</v>
      </c>
      <c r="F155" s="350">
        <v>290.9666666666667</v>
      </c>
      <c r="G155" s="350">
        <v>287.58333333333337</v>
      </c>
      <c r="H155" s="350">
        <v>298.88333333333333</v>
      </c>
      <c r="I155" s="350">
        <v>302.26666666666665</v>
      </c>
      <c r="J155" s="350">
        <v>304.5333333333333</v>
      </c>
      <c r="K155" s="349">
        <v>300</v>
      </c>
      <c r="L155" s="349">
        <v>294.35000000000002</v>
      </c>
      <c r="M155" s="349">
        <v>1.0689900000000001</v>
      </c>
      <c r="N155" s="1"/>
      <c r="O155" s="1"/>
    </row>
    <row r="156" spans="1:15" ht="12.75" customHeight="1">
      <c r="A156" s="30">
        <v>146</v>
      </c>
      <c r="B156" s="378" t="s">
        <v>103</v>
      </c>
      <c r="C156" s="349">
        <v>97.9</v>
      </c>
      <c r="D156" s="350">
        <v>97.933333333333337</v>
      </c>
      <c r="E156" s="350">
        <v>96.916666666666671</v>
      </c>
      <c r="F156" s="350">
        <v>95.933333333333337</v>
      </c>
      <c r="G156" s="350">
        <v>94.916666666666671</v>
      </c>
      <c r="H156" s="350">
        <v>98.916666666666671</v>
      </c>
      <c r="I156" s="350">
        <v>99.933333333333323</v>
      </c>
      <c r="J156" s="350">
        <v>100.91666666666667</v>
      </c>
      <c r="K156" s="349">
        <v>98.95</v>
      </c>
      <c r="L156" s="349">
        <v>96.95</v>
      </c>
      <c r="M156" s="349">
        <v>100.75699</v>
      </c>
      <c r="N156" s="1"/>
      <c r="O156" s="1"/>
    </row>
    <row r="157" spans="1:15" ht="12.75" customHeight="1">
      <c r="A157" s="30">
        <v>147</v>
      </c>
      <c r="B157" s="378" t="s">
        <v>362</v>
      </c>
      <c r="C157" s="349">
        <v>467.8</v>
      </c>
      <c r="D157" s="350">
        <v>471.16666666666669</v>
      </c>
      <c r="E157" s="350">
        <v>462.68333333333339</v>
      </c>
      <c r="F157" s="350">
        <v>457.56666666666672</v>
      </c>
      <c r="G157" s="350">
        <v>449.08333333333343</v>
      </c>
      <c r="H157" s="350">
        <v>476.28333333333336</v>
      </c>
      <c r="I157" s="350">
        <v>484.76666666666659</v>
      </c>
      <c r="J157" s="350">
        <v>489.88333333333333</v>
      </c>
      <c r="K157" s="349">
        <v>479.65</v>
      </c>
      <c r="L157" s="349">
        <v>466.05</v>
      </c>
      <c r="M157" s="349">
        <v>0.57630000000000003</v>
      </c>
      <c r="N157" s="1"/>
      <c r="O157" s="1"/>
    </row>
    <row r="158" spans="1:15" ht="12.75" customHeight="1">
      <c r="A158" s="30">
        <v>148</v>
      </c>
      <c r="B158" s="378" t="s">
        <v>361</v>
      </c>
      <c r="C158" s="349">
        <v>3993</v>
      </c>
      <c r="D158" s="350">
        <v>3978.2000000000003</v>
      </c>
      <c r="E158" s="350">
        <v>3933.4000000000005</v>
      </c>
      <c r="F158" s="350">
        <v>3873.8</v>
      </c>
      <c r="G158" s="350">
        <v>3829.0000000000005</v>
      </c>
      <c r="H158" s="350">
        <v>4037.8000000000006</v>
      </c>
      <c r="I158" s="350">
        <v>4082.6000000000008</v>
      </c>
      <c r="J158" s="350">
        <v>4142.2000000000007</v>
      </c>
      <c r="K158" s="349">
        <v>4023</v>
      </c>
      <c r="L158" s="349">
        <v>3918.6</v>
      </c>
      <c r="M158" s="349">
        <v>0.18190999999999999</v>
      </c>
      <c r="N158" s="1"/>
      <c r="O158" s="1"/>
    </row>
    <row r="159" spans="1:15" ht="12.75" customHeight="1">
      <c r="A159" s="30">
        <v>149</v>
      </c>
      <c r="B159" s="378" t="s">
        <v>363</v>
      </c>
      <c r="C159" s="349">
        <v>160.55000000000001</v>
      </c>
      <c r="D159" s="350">
        <v>161.78333333333333</v>
      </c>
      <c r="E159" s="350">
        <v>158.71666666666667</v>
      </c>
      <c r="F159" s="350">
        <v>156.88333333333333</v>
      </c>
      <c r="G159" s="350">
        <v>153.81666666666666</v>
      </c>
      <c r="H159" s="350">
        <v>163.61666666666667</v>
      </c>
      <c r="I159" s="350">
        <v>166.68333333333334</v>
      </c>
      <c r="J159" s="350">
        <v>168.51666666666668</v>
      </c>
      <c r="K159" s="349">
        <v>164.85</v>
      </c>
      <c r="L159" s="349">
        <v>159.94999999999999</v>
      </c>
      <c r="M159" s="349">
        <v>4.1186400000000001</v>
      </c>
      <c r="N159" s="1"/>
      <c r="O159" s="1"/>
    </row>
    <row r="160" spans="1:15" ht="12.75" customHeight="1">
      <c r="A160" s="30">
        <v>150</v>
      </c>
      <c r="B160" s="378" t="s">
        <v>380</v>
      </c>
      <c r="C160" s="349">
        <v>2709.8</v>
      </c>
      <c r="D160" s="350">
        <v>2746.9333333333329</v>
      </c>
      <c r="E160" s="350">
        <v>2663.8666666666659</v>
      </c>
      <c r="F160" s="350">
        <v>2617.9333333333329</v>
      </c>
      <c r="G160" s="350">
        <v>2534.8666666666659</v>
      </c>
      <c r="H160" s="350">
        <v>2792.8666666666659</v>
      </c>
      <c r="I160" s="350">
        <v>2875.9333333333325</v>
      </c>
      <c r="J160" s="350">
        <v>2921.8666666666659</v>
      </c>
      <c r="K160" s="349">
        <v>2830</v>
      </c>
      <c r="L160" s="349">
        <v>2701</v>
      </c>
      <c r="M160" s="349">
        <v>0.16236999999999999</v>
      </c>
      <c r="N160" s="1"/>
      <c r="O160" s="1"/>
    </row>
    <row r="161" spans="1:15" ht="12.75" customHeight="1">
      <c r="A161" s="30">
        <v>151</v>
      </c>
      <c r="B161" s="378" t="s">
        <v>257</v>
      </c>
      <c r="C161" s="349">
        <v>261.14999999999998</v>
      </c>
      <c r="D161" s="350">
        <v>261.84999999999997</v>
      </c>
      <c r="E161" s="350">
        <v>259.29999999999995</v>
      </c>
      <c r="F161" s="350">
        <v>257.45</v>
      </c>
      <c r="G161" s="350">
        <v>254.89999999999998</v>
      </c>
      <c r="H161" s="350">
        <v>263.69999999999993</v>
      </c>
      <c r="I161" s="350">
        <v>266.25</v>
      </c>
      <c r="J161" s="350">
        <v>268.09999999999991</v>
      </c>
      <c r="K161" s="349">
        <v>264.39999999999998</v>
      </c>
      <c r="L161" s="349">
        <v>260</v>
      </c>
      <c r="M161" s="349">
        <v>6.5841200000000004</v>
      </c>
      <c r="N161" s="1"/>
      <c r="O161" s="1"/>
    </row>
    <row r="162" spans="1:15" ht="12.75" customHeight="1">
      <c r="A162" s="30">
        <v>152</v>
      </c>
      <c r="B162" s="378" t="s">
        <v>366</v>
      </c>
      <c r="C162" s="349">
        <v>46.85</v>
      </c>
      <c r="D162" s="350">
        <v>46.933333333333337</v>
      </c>
      <c r="E162" s="350">
        <v>46.566666666666677</v>
      </c>
      <c r="F162" s="350">
        <v>46.283333333333339</v>
      </c>
      <c r="G162" s="350">
        <v>45.916666666666679</v>
      </c>
      <c r="H162" s="350">
        <v>47.216666666666676</v>
      </c>
      <c r="I162" s="350">
        <v>47.583333333333336</v>
      </c>
      <c r="J162" s="350">
        <v>47.866666666666674</v>
      </c>
      <c r="K162" s="349">
        <v>47.3</v>
      </c>
      <c r="L162" s="349">
        <v>46.65</v>
      </c>
      <c r="M162" s="349">
        <v>19.069299999999998</v>
      </c>
      <c r="N162" s="1"/>
      <c r="O162" s="1"/>
    </row>
    <row r="163" spans="1:15" ht="12.75" customHeight="1">
      <c r="A163" s="30">
        <v>153</v>
      </c>
      <c r="B163" s="378" t="s">
        <v>364</v>
      </c>
      <c r="C163" s="349">
        <v>127.35</v>
      </c>
      <c r="D163" s="350">
        <v>128.58333333333334</v>
      </c>
      <c r="E163" s="350">
        <v>125.66666666666669</v>
      </c>
      <c r="F163" s="350">
        <v>123.98333333333335</v>
      </c>
      <c r="G163" s="350">
        <v>121.06666666666669</v>
      </c>
      <c r="H163" s="350">
        <v>130.26666666666668</v>
      </c>
      <c r="I163" s="350">
        <v>133.18333333333337</v>
      </c>
      <c r="J163" s="350">
        <v>134.86666666666667</v>
      </c>
      <c r="K163" s="349">
        <v>131.5</v>
      </c>
      <c r="L163" s="349">
        <v>126.9</v>
      </c>
      <c r="M163" s="349">
        <v>56.870890000000003</v>
      </c>
      <c r="N163" s="1"/>
      <c r="O163" s="1"/>
    </row>
    <row r="164" spans="1:15" ht="12.75" customHeight="1">
      <c r="A164" s="30">
        <v>154</v>
      </c>
      <c r="B164" s="378" t="s">
        <v>379</v>
      </c>
      <c r="C164" s="349">
        <v>186.2</v>
      </c>
      <c r="D164" s="350">
        <v>187.38333333333333</v>
      </c>
      <c r="E164" s="350">
        <v>182.81666666666666</v>
      </c>
      <c r="F164" s="350">
        <v>179.43333333333334</v>
      </c>
      <c r="G164" s="350">
        <v>174.86666666666667</v>
      </c>
      <c r="H164" s="350">
        <v>190.76666666666665</v>
      </c>
      <c r="I164" s="350">
        <v>195.33333333333331</v>
      </c>
      <c r="J164" s="350">
        <v>198.71666666666664</v>
      </c>
      <c r="K164" s="349">
        <v>191.95</v>
      </c>
      <c r="L164" s="349">
        <v>184</v>
      </c>
      <c r="M164" s="349">
        <v>2.7015199999999999</v>
      </c>
      <c r="N164" s="1"/>
      <c r="O164" s="1"/>
    </row>
    <row r="165" spans="1:15" ht="12.75" customHeight="1">
      <c r="A165" s="30">
        <v>155</v>
      </c>
      <c r="B165" s="378" t="s">
        <v>104</v>
      </c>
      <c r="C165" s="349">
        <v>140.85</v>
      </c>
      <c r="D165" s="350">
        <v>140.20000000000002</v>
      </c>
      <c r="E165" s="350">
        <v>139.00000000000003</v>
      </c>
      <c r="F165" s="350">
        <v>137.15</v>
      </c>
      <c r="G165" s="350">
        <v>135.95000000000002</v>
      </c>
      <c r="H165" s="350">
        <v>142.05000000000004</v>
      </c>
      <c r="I165" s="350">
        <v>143.25000000000003</v>
      </c>
      <c r="J165" s="350">
        <v>145.10000000000005</v>
      </c>
      <c r="K165" s="349">
        <v>141.4</v>
      </c>
      <c r="L165" s="349">
        <v>138.35</v>
      </c>
      <c r="M165" s="349">
        <v>61.442959999999999</v>
      </c>
      <c r="N165" s="1"/>
      <c r="O165" s="1"/>
    </row>
    <row r="166" spans="1:15" ht="12.75" customHeight="1">
      <c r="A166" s="30">
        <v>156</v>
      </c>
      <c r="B166" s="378" t="s">
        <v>368</v>
      </c>
      <c r="C166" s="349">
        <v>2955.8</v>
      </c>
      <c r="D166" s="350">
        <v>2956.7666666666664</v>
      </c>
      <c r="E166" s="350">
        <v>2913.5333333333328</v>
      </c>
      <c r="F166" s="350">
        <v>2871.2666666666664</v>
      </c>
      <c r="G166" s="350">
        <v>2828.0333333333328</v>
      </c>
      <c r="H166" s="350">
        <v>2999.0333333333328</v>
      </c>
      <c r="I166" s="350">
        <v>3042.2666666666664</v>
      </c>
      <c r="J166" s="350">
        <v>3084.5333333333328</v>
      </c>
      <c r="K166" s="349">
        <v>3000</v>
      </c>
      <c r="L166" s="349">
        <v>2914.5</v>
      </c>
      <c r="M166" s="349">
        <v>0.11491999999999999</v>
      </c>
      <c r="N166" s="1"/>
      <c r="O166" s="1"/>
    </row>
    <row r="167" spans="1:15" ht="12.75" customHeight="1">
      <c r="A167" s="30">
        <v>157</v>
      </c>
      <c r="B167" s="378" t="s">
        <v>369</v>
      </c>
      <c r="C167" s="349">
        <v>2956.75</v>
      </c>
      <c r="D167" s="350">
        <v>2967.0833333333335</v>
      </c>
      <c r="E167" s="350">
        <v>2924.666666666667</v>
      </c>
      <c r="F167" s="350">
        <v>2892.5833333333335</v>
      </c>
      <c r="G167" s="350">
        <v>2850.166666666667</v>
      </c>
      <c r="H167" s="350">
        <v>2999.166666666667</v>
      </c>
      <c r="I167" s="350">
        <v>3041.5833333333339</v>
      </c>
      <c r="J167" s="350">
        <v>3073.666666666667</v>
      </c>
      <c r="K167" s="349">
        <v>3009.5</v>
      </c>
      <c r="L167" s="349">
        <v>2935</v>
      </c>
      <c r="M167" s="349">
        <v>0.10607999999999999</v>
      </c>
      <c r="N167" s="1"/>
      <c r="O167" s="1"/>
    </row>
    <row r="168" spans="1:15" ht="12.75" customHeight="1">
      <c r="A168" s="30">
        <v>158</v>
      </c>
      <c r="B168" s="378" t="s">
        <v>375</v>
      </c>
      <c r="C168" s="349">
        <v>317</v>
      </c>
      <c r="D168" s="350">
        <v>315.73333333333335</v>
      </c>
      <c r="E168" s="350">
        <v>313.2166666666667</v>
      </c>
      <c r="F168" s="350">
        <v>309.43333333333334</v>
      </c>
      <c r="G168" s="350">
        <v>306.91666666666669</v>
      </c>
      <c r="H168" s="350">
        <v>319.51666666666671</v>
      </c>
      <c r="I168" s="350">
        <v>322.03333333333336</v>
      </c>
      <c r="J168" s="350">
        <v>325.81666666666672</v>
      </c>
      <c r="K168" s="349">
        <v>318.25</v>
      </c>
      <c r="L168" s="349">
        <v>311.95</v>
      </c>
      <c r="M168" s="349">
        <v>0.80391999999999997</v>
      </c>
      <c r="N168" s="1"/>
      <c r="O168" s="1"/>
    </row>
    <row r="169" spans="1:15" ht="12.75" customHeight="1">
      <c r="A169" s="30">
        <v>159</v>
      </c>
      <c r="B169" s="378" t="s">
        <v>370</v>
      </c>
      <c r="C169" s="349">
        <v>129.19999999999999</v>
      </c>
      <c r="D169" s="350">
        <v>129.91666666666666</v>
      </c>
      <c r="E169" s="350">
        <v>128.2833333333333</v>
      </c>
      <c r="F169" s="350">
        <v>127.36666666666665</v>
      </c>
      <c r="G169" s="350">
        <v>125.73333333333329</v>
      </c>
      <c r="H169" s="350">
        <v>130.83333333333331</v>
      </c>
      <c r="I169" s="350">
        <v>132.4666666666667</v>
      </c>
      <c r="J169" s="350">
        <v>133.38333333333333</v>
      </c>
      <c r="K169" s="349">
        <v>131.55000000000001</v>
      </c>
      <c r="L169" s="349">
        <v>129</v>
      </c>
      <c r="M169" s="349">
        <v>2.0463</v>
      </c>
      <c r="N169" s="1"/>
      <c r="O169" s="1"/>
    </row>
    <row r="170" spans="1:15" ht="12.75" customHeight="1">
      <c r="A170" s="30">
        <v>160</v>
      </c>
      <c r="B170" s="378" t="s">
        <v>371</v>
      </c>
      <c r="C170" s="349">
        <v>5103.1000000000004</v>
      </c>
      <c r="D170" s="350">
        <v>5109.5666666666666</v>
      </c>
      <c r="E170" s="350">
        <v>5076.5333333333328</v>
      </c>
      <c r="F170" s="350">
        <v>5049.9666666666662</v>
      </c>
      <c r="G170" s="350">
        <v>5016.9333333333325</v>
      </c>
      <c r="H170" s="350">
        <v>5136.1333333333332</v>
      </c>
      <c r="I170" s="350">
        <v>5169.1666666666679</v>
      </c>
      <c r="J170" s="350">
        <v>5195.7333333333336</v>
      </c>
      <c r="K170" s="349">
        <v>5142.6000000000004</v>
      </c>
      <c r="L170" s="349">
        <v>5083</v>
      </c>
      <c r="M170" s="349">
        <v>4.598E-2</v>
      </c>
      <c r="N170" s="1"/>
      <c r="O170" s="1"/>
    </row>
    <row r="171" spans="1:15" ht="12.75" customHeight="1">
      <c r="A171" s="30">
        <v>161</v>
      </c>
      <c r="B171" s="378" t="s">
        <v>258</v>
      </c>
      <c r="C171" s="349">
        <v>3217.5</v>
      </c>
      <c r="D171" s="350">
        <v>3262.5666666666671</v>
      </c>
      <c r="E171" s="350">
        <v>3144.9333333333343</v>
      </c>
      <c r="F171" s="350">
        <v>3072.3666666666672</v>
      </c>
      <c r="G171" s="350">
        <v>2954.7333333333345</v>
      </c>
      <c r="H171" s="350">
        <v>3335.1333333333341</v>
      </c>
      <c r="I171" s="350">
        <v>3452.7666666666664</v>
      </c>
      <c r="J171" s="350">
        <v>3525.3333333333339</v>
      </c>
      <c r="K171" s="349">
        <v>3380.2</v>
      </c>
      <c r="L171" s="349">
        <v>3190</v>
      </c>
      <c r="M171" s="349">
        <v>3.8970699999999998</v>
      </c>
      <c r="N171" s="1"/>
      <c r="O171" s="1"/>
    </row>
    <row r="172" spans="1:15" ht="12.75" customHeight="1">
      <c r="A172" s="30">
        <v>162</v>
      </c>
      <c r="B172" s="378" t="s">
        <v>372</v>
      </c>
      <c r="C172" s="349">
        <v>1567.6</v>
      </c>
      <c r="D172" s="350">
        <v>1564.1666666666667</v>
      </c>
      <c r="E172" s="350">
        <v>1551.3833333333334</v>
      </c>
      <c r="F172" s="350">
        <v>1535.1666666666667</v>
      </c>
      <c r="G172" s="350">
        <v>1522.3833333333334</v>
      </c>
      <c r="H172" s="350">
        <v>1580.3833333333334</v>
      </c>
      <c r="I172" s="350">
        <v>1593.1666666666667</v>
      </c>
      <c r="J172" s="350">
        <v>1609.3833333333334</v>
      </c>
      <c r="K172" s="349">
        <v>1576.95</v>
      </c>
      <c r="L172" s="349">
        <v>1547.95</v>
      </c>
      <c r="M172" s="349">
        <v>0.2041</v>
      </c>
      <c r="N172" s="1"/>
      <c r="O172" s="1"/>
    </row>
    <row r="173" spans="1:15" ht="12.75" customHeight="1">
      <c r="A173" s="30">
        <v>163</v>
      </c>
      <c r="B173" s="378" t="s">
        <v>105</v>
      </c>
      <c r="C173" s="349">
        <v>470.3</v>
      </c>
      <c r="D173" s="350">
        <v>473.2833333333333</v>
      </c>
      <c r="E173" s="350">
        <v>466.01666666666659</v>
      </c>
      <c r="F173" s="350">
        <v>461.73333333333329</v>
      </c>
      <c r="G173" s="350">
        <v>454.46666666666658</v>
      </c>
      <c r="H173" s="350">
        <v>477.56666666666661</v>
      </c>
      <c r="I173" s="350">
        <v>484.83333333333326</v>
      </c>
      <c r="J173" s="350">
        <v>489.11666666666662</v>
      </c>
      <c r="K173" s="349">
        <v>480.55</v>
      </c>
      <c r="L173" s="349">
        <v>469</v>
      </c>
      <c r="M173" s="349">
        <v>8.6978600000000004</v>
      </c>
      <c r="N173" s="1"/>
      <c r="O173" s="1"/>
    </row>
    <row r="174" spans="1:15" ht="12.75" customHeight="1">
      <c r="A174" s="30">
        <v>164</v>
      </c>
      <c r="B174" s="378" t="s">
        <v>367</v>
      </c>
      <c r="C174" s="349">
        <v>4499.3500000000004</v>
      </c>
      <c r="D174" s="350">
        <v>4536.8</v>
      </c>
      <c r="E174" s="350">
        <v>4443.6500000000005</v>
      </c>
      <c r="F174" s="350">
        <v>4387.9500000000007</v>
      </c>
      <c r="G174" s="350">
        <v>4294.8000000000011</v>
      </c>
      <c r="H174" s="350">
        <v>4592.5</v>
      </c>
      <c r="I174" s="350">
        <v>4685.6499999999996</v>
      </c>
      <c r="J174" s="350">
        <v>4741.3499999999995</v>
      </c>
      <c r="K174" s="349">
        <v>4629.95</v>
      </c>
      <c r="L174" s="349">
        <v>4481.1000000000004</v>
      </c>
      <c r="M174" s="349">
        <v>0.18536</v>
      </c>
      <c r="N174" s="1"/>
      <c r="O174" s="1"/>
    </row>
    <row r="175" spans="1:15" ht="12.75" customHeight="1">
      <c r="A175" s="30">
        <v>165</v>
      </c>
      <c r="B175" s="378" t="s">
        <v>107</v>
      </c>
      <c r="C175" s="349">
        <v>39.950000000000003</v>
      </c>
      <c r="D175" s="350">
        <v>40.18333333333333</v>
      </c>
      <c r="E175" s="350">
        <v>39.566666666666663</v>
      </c>
      <c r="F175" s="350">
        <v>39.18333333333333</v>
      </c>
      <c r="G175" s="350">
        <v>38.566666666666663</v>
      </c>
      <c r="H175" s="350">
        <v>40.566666666666663</v>
      </c>
      <c r="I175" s="350">
        <v>41.183333333333323</v>
      </c>
      <c r="J175" s="350">
        <v>41.566666666666663</v>
      </c>
      <c r="K175" s="349">
        <v>40.799999999999997</v>
      </c>
      <c r="L175" s="349">
        <v>39.799999999999997</v>
      </c>
      <c r="M175" s="349">
        <v>81.22542</v>
      </c>
      <c r="N175" s="1"/>
      <c r="O175" s="1"/>
    </row>
    <row r="176" spans="1:15" ht="12.75" customHeight="1">
      <c r="A176" s="30">
        <v>166</v>
      </c>
      <c r="B176" s="378" t="s">
        <v>381</v>
      </c>
      <c r="C176" s="349">
        <v>548.20000000000005</v>
      </c>
      <c r="D176" s="350">
        <v>551.81666666666672</v>
      </c>
      <c r="E176" s="350">
        <v>541.93333333333339</v>
      </c>
      <c r="F176" s="350">
        <v>535.66666666666663</v>
      </c>
      <c r="G176" s="350">
        <v>525.7833333333333</v>
      </c>
      <c r="H176" s="350">
        <v>558.08333333333348</v>
      </c>
      <c r="I176" s="350">
        <v>567.96666666666692</v>
      </c>
      <c r="J176" s="350">
        <v>574.23333333333358</v>
      </c>
      <c r="K176" s="349">
        <v>561.70000000000005</v>
      </c>
      <c r="L176" s="349">
        <v>545.54999999999995</v>
      </c>
      <c r="M176" s="349">
        <v>12.88655</v>
      </c>
      <c r="N176" s="1"/>
      <c r="O176" s="1"/>
    </row>
    <row r="177" spans="1:15" ht="12.75" customHeight="1">
      <c r="A177" s="30">
        <v>167</v>
      </c>
      <c r="B177" s="378" t="s">
        <v>373</v>
      </c>
      <c r="C177" s="349">
        <v>1062.5999999999999</v>
      </c>
      <c r="D177" s="350">
        <v>1066.1166666666666</v>
      </c>
      <c r="E177" s="350">
        <v>1056.4833333333331</v>
      </c>
      <c r="F177" s="350">
        <v>1050.3666666666666</v>
      </c>
      <c r="G177" s="350">
        <v>1040.7333333333331</v>
      </c>
      <c r="H177" s="350">
        <v>1072.2333333333331</v>
      </c>
      <c r="I177" s="350">
        <v>1081.8666666666668</v>
      </c>
      <c r="J177" s="350">
        <v>1087.9833333333331</v>
      </c>
      <c r="K177" s="349">
        <v>1075.75</v>
      </c>
      <c r="L177" s="349">
        <v>1060</v>
      </c>
      <c r="M177" s="349">
        <v>0.105</v>
      </c>
      <c r="N177" s="1"/>
      <c r="O177" s="1"/>
    </row>
    <row r="178" spans="1:15" ht="12.75" customHeight="1">
      <c r="A178" s="30">
        <v>168</v>
      </c>
      <c r="B178" s="378" t="s">
        <v>259</v>
      </c>
      <c r="C178" s="349">
        <v>488.1</v>
      </c>
      <c r="D178" s="350">
        <v>487.5333333333333</v>
      </c>
      <c r="E178" s="350">
        <v>482.56666666666661</v>
      </c>
      <c r="F178" s="350">
        <v>477.0333333333333</v>
      </c>
      <c r="G178" s="350">
        <v>472.06666666666661</v>
      </c>
      <c r="H178" s="350">
        <v>493.06666666666661</v>
      </c>
      <c r="I178" s="350">
        <v>498.0333333333333</v>
      </c>
      <c r="J178" s="350">
        <v>503.56666666666661</v>
      </c>
      <c r="K178" s="349">
        <v>492.5</v>
      </c>
      <c r="L178" s="349">
        <v>482</v>
      </c>
      <c r="M178" s="349">
        <v>0.63902000000000003</v>
      </c>
      <c r="N178" s="1"/>
      <c r="O178" s="1"/>
    </row>
    <row r="179" spans="1:15" ht="12.75" customHeight="1">
      <c r="A179" s="30">
        <v>169</v>
      </c>
      <c r="B179" s="378" t="s">
        <v>108</v>
      </c>
      <c r="C179" s="349">
        <v>825.4</v>
      </c>
      <c r="D179" s="350">
        <v>818.7166666666667</v>
      </c>
      <c r="E179" s="350">
        <v>800.53333333333342</v>
      </c>
      <c r="F179" s="350">
        <v>775.66666666666674</v>
      </c>
      <c r="G179" s="350">
        <v>757.48333333333346</v>
      </c>
      <c r="H179" s="350">
        <v>843.58333333333337</v>
      </c>
      <c r="I179" s="350">
        <v>861.76666666666677</v>
      </c>
      <c r="J179" s="350">
        <v>886.63333333333333</v>
      </c>
      <c r="K179" s="349">
        <v>836.9</v>
      </c>
      <c r="L179" s="349">
        <v>793.85</v>
      </c>
      <c r="M179" s="349">
        <v>3.7601300000000002</v>
      </c>
      <c r="N179" s="1"/>
      <c r="O179" s="1"/>
    </row>
    <row r="180" spans="1:15" ht="12.75" customHeight="1">
      <c r="A180" s="30">
        <v>170</v>
      </c>
      <c r="B180" s="378" t="s">
        <v>260</v>
      </c>
      <c r="C180" s="349">
        <v>525.5</v>
      </c>
      <c r="D180" s="350">
        <v>533.0333333333333</v>
      </c>
      <c r="E180" s="350">
        <v>512.06666666666661</v>
      </c>
      <c r="F180" s="350">
        <v>498.63333333333333</v>
      </c>
      <c r="G180" s="350">
        <v>477.66666666666663</v>
      </c>
      <c r="H180" s="350">
        <v>546.46666666666658</v>
      </c>
      <c r="I180" s="350">
        <v>567.43333333333328</v>
      </c>
      <c r="J180" s="350">
        <v>580.86666666666656</v>
      </c>
      <c r="K180" s="349">
        <v>554</v>
      </c>
      <c r="L180" s="349">
        <v>519.6</v>
      </c>
      <c r="M180" s="349">
        <v>2.7430599999999998</v>
      </c>
      <c r="N180" s="1"/>
      <c r="O180" s="1"/>
    </row>
    <row r="181" spans="1:15" ht="12.75" customHeight="1">
      <c r="A181" s="30">
        <v>171</v>
      </c>
      <c r="B181" s="378" t="s">
        <v>109</v>
      </c>
      <c r="C181" s="349">
        <v>1569</v>
      </c>
      <c r="D181" s="350">
        <v>1582.7333333333333</v>
      </c>
      <c r="E181" s="350">
        <v>1548.8166666666666</v>
      </c>
      <c r="F181" s="350">
        <v>1528.6333333333332</v>
      </c>
      <c r="G181" s="350">
        <v>1494.7166666666665</v>
      </c>
      <c r="H181" s="350">
        <v>1602.9166666666667</v>
      </c>
      <c r="I181" s="350">
        <v>1636.8333333333333</v>
      </c>
      <c r="J181" s="350">
        <v>1657.0166666666669</v>
      </c>
      <c r="K181" s="349">
        <v>1616.65</v>
      </c>
      <c r="L181" s="349">
        <v>1562.55</v>
      </c>
      <c r="M181" s="349">
        <v>9.2988599999999995</v>
      </c>
      <c r="N181" s="1"/>
      <c r="O181" s="1"/>
    </row>
    <row r="182" spans="1:15" ht="12.75" customHeight="1">
      <c r="A182" s="30">
        <v>172</v>
      </c>
      <c r="B182" s="378" t="s">
        <v>382</v>
      </c>
      <c r="C182" s="349">
        <v>93.35</v>
      </c>
      <c r="D182" s="350">
        <v>92.95</v>
      </c>
      <c r="E182" s="350">
        <v>91.4</v>
      </c>
      <c r="F182" s="350">
        <v>89.45</v>
      </c>
      <c r="G182" s="350">
        <v>87.9</v>
      </c>
      <c r="H182" s="350">
        <v>94.9</v>
      </c>
      <c r="I182" s="350">
        <v>96.449999999999989</v>
      </c>
      <c r="J182" s="350">
        <v>98.4</v>
      </c>
      <c r="K182" s="349">
        <v>94.5</v>
      </c>
      <c r="L182" s="349">
        <v>91</v>
      </c>
      <c r="M182" s="349">
        <v>3.3153600000000001</v>
      </c>
      <c r="N182" s="1"/>
      <c r="O182" s="1"/>
    </row>
    <row r="183" spans="1:15" ht="12.75" customHeight="1">
      <c r="A183" s="30">
        <v>173</v>
      </c>
      <c r="B183" s="378" t="s">
        <v>110</v>
      </c>
      <c r="C183" s="349">
        <v>302.95</v>
      </c>
      <c r="D183" s="350">
        <v>303.51666666666665</v>
      </c>
      <c r="E183" s="350">
        <v>300.98333333333329</v>
      </c>
      <c r="F183" s="350">
        <v>299.01666666666665</v>
      </c>
      <c r="G183" s="350">
        <v>296.48333333333329</v>
      </c>
      <c r="H183" s="350">
        <v>305.48333333333329</v>
      </c>
      <c r="I183" s="350">
        <v>308.01666666666659</v>
      </c>
      <c r="J183" s="350">
        <v>309.98333333333329</v>
      </c>
      <c r="K183" s="349">
        <v>306.05</v>
      </c>
      <c r="L183" s="349">
        <v>301.55</v>
      </c>
      <c r="M183" s="349">
        <v>3.4247299999999998</v>
      </c>
      <c r="N183" s="1"/>
      <c r="O183" s="1"/>
    </row>
    <row r="184" spans="1:15" ht="12.75" customHeight="1">
      <c r="A184" s="30">
        <v>174</v>
      </c>
      <c r="B184" s="378" t="s">
        <v>374</v>
      </c>
      <c r="C184" s="349">
        <v>489.4</v>
      </c>
      <c r="D184" s="350">
        <v>493.16666666666669</v>
      </c>
      <c r="E184" s="350">
        <v>483.33333333333337</v>
      </c>
      <c r="F184" s="350">
        <v>477.26666666666671</v>
      </c>
      <c r="G184" s="350">
        <v>467.43333333333339</v>
      </c>
      <c r="H184" s="350">
        <v>499.23333333333335</v>
      </c>
      <c r="I184" s="350">
        <v>509.06666666666672</v>
      </c>
      <c r="J184" s="350">
        <v>515.13333333333333</v>
      </c>
      <c r="K184" s="349">
        <v>503</v>
      </c>
      <c r="L184" s="349">
        <v>487.1</v>
      </c>
      <c r="M184" s="349">
        <v>4.9921499999999996</v>
      </c>
      <c r="N184" s="1"/>
      <c r="O184" s="1"/>
    </row>
    <row r="185" spans="1:15" ht="12.75" customHeight="1">
      <c r="A185" s="30">
        <v>175</v>
      </c>
      <c r="B185" s="378" t="s">
        <v>111</v>
      </c>
      <c r="C185" s="349">
        <v>1722.75</v>
      </c>
      <c r="D185" s="350">
        <v>1720.2166666666665</v>
      </c>
      <c r="E185" s="350">
        <v>1700.5333333333328</v>
      </c>
      <c r="F185" s="350">
        <v>1678.3166666666664</v>
      </c>
      <c r="G185" s="350">
        <v>1658.6333333333328</v>
      </c>
      <c r="H185" s="350">
        <v>1742.4333333333329</v>
      </c>
      <c r="I185" s="350">
        <v>1762.1166666666668</v>
      </c>
      <c r="J185" s="350">
        <v>1784.333333333333</v>
      </c>
      <c r="K185" s="349">
        <v>1739.9</v>
      </c>
      <c r="L185" s="349">
        <v>1698</v>
      </c>
      <c r="M185" s="349">
        <v>12.00407</v>
      </c>
      <c r="N185" s="1"/>
      <c r="O185" s="1"/>
    </row>
    <row r="186" spans="1:15" ht="12.75" customHeight="1">
      <c r="A186" s="30">
        <v>176</v>
      </c>
      <c r="B186" s="378" t="s">
        <v>376</v>
      </c>
      <c r="C186" s="349">
        <v>183.15</v>
      </c>
      <c r="D186" s="350">
        <v>184.43333333333331</v>
      </c>
      <c r="E186" s="350">
        <v>179.36666666666662</v>
      </c>
      <c r="F186" s="350">
        <v>175.58333333333331</v>
      </c>
      <c r="G186" s="350">
        <v>170.51666666666662</v>
      </c>
      <c r="H186" s="350">
        <v>188.21666666666661</v>
      </c>
      <c r="I186" s="350">
        <v>193.28333333333327</v>
      </c>
      <c r="J186" s="350">
        <v>197.06666666666661</v>
      </c>
      <c r="K186" s="349">
        <v>189.5</v>
      </c>
      <c r="L186" s="349">
        <v>180.65</v>
      </c>
      <c r="M186" s="349">
        <v>25.947130000000001</v>
      </c>
      <c r="N186" s="1"/>
      <c r="O186" s="1"/>
    </row>
    <row r="187" spans="1:15" ht="12.75" customHeight="1">
      <c r="A187" s="30">
        <v>177</v>
      </c>
      <c r="B187" s="378" t="s">
        <v>377</v>
      </c>
      <c r="C187" s="349">
        <v>1557.4</v>
      </c>
      <c r="D187" s="350">
        <v>1555.3166666666666</v>
      </c>
      <c r="E187" s="350">
        <v>1532.0833333333333</v>
      </c>
      <c r="F187" s="350">
        <v>1506.7666666666667</v>
      </c>
      <c r="G187" s="350">
        <v>1483.5333333333333</v>
      </c>
      <c r="H187" s="350">
        <v>1580.6333333333332</v>
      </c>
      <c r="I187" s="350">
        <v>1603.8666666666668</v>
      </c>
      <c r="J187" s="350">
        <v>1629.1833333333332</v>
      </c>
      <c r="K187" s="349">
        <v>1578.55</v>
      </c>
      <c r="L187" s="349">
        <v>1530</v>
      </c>
      <c r="M187" s="349">
        <v>2.11286</v>
      </c>
      <c r="N187" s="1"/>
      <c r="O187" s="1"/>
    </row>
    <row r="188" spans="1:15" ht="12.75" customHeight="1">
      <c r="A188" s="30">
        <v>178</v>
      </c>
      <c r="B188" s="378" t="s">
        <v>383</v>
      </c>
      <c r="C188" s="349">
        <v>129.9</v>
      </c>
      <c r="D188" s="350">
        <v>130.88333333333333</v>
      </c>
      <c r="E188" s="350">
        <v>127.91666666666666</v>
      </c>
      <c r="F188" s="350">
        <v>125.93333333333334</v>
      </c>
      <c r="G188" s="350">
        <v>122.96666666666667</v>
      </c>
      <c r="H188" s="350">
        <v>132.86666666666665</v>
      </c>
      <c r="I188" s="350">
        <v>135.83333333333334</v>
      </c>
      <c r="J188" s="350">
        <v>137.81666666666663</v>
      </c>
      <c r="K188" s="349">
        <v>133.85</v>
      </c>
      <c r="L188" s="349">
        <v>128.9</v>
      </c>
      <c r="M188" s="349">
        <v>9.0444600000000008</v>
      </c>
      <c r="N188" s="1"/>
      <c r="O188" s="1"/>
    </row>
    <row r="189" spans="1:15" ht="12.75" customHeight="1">
      <c r="A189" s="30">
        <v>179</v>
      </c>
      <c r="B189" s="378" t="s">
        <v>261</v>
      </c>
      <c r="C189" s="349">
        <v>287.85000000000002</v>
      </c>
      <c r="D189" s="350">
        <v>288.45</v>
      </c>
      <c r="E189" s="350">
        <v>285.04999999999995</v>
      </c>
      <c r="F189" s="350">
        <v>282.24999999999994</v>
      </c>
      <c r="G189" s="350">
        <v>278.84999999999991</v>
      </c>
      <c r="H189" s="350">
        <v>291.25</v>
      </c>
      <c r="I189" s="350">
        <v>294.64999999999998</v>
      </c>
      <c r="J189" s="350">
        <v>297.45000000000005</v>
      </c>
      <c r="K189" s="349">
        <v>291.85000000000002</v>
      </c>
      <c r="L189" s="349">
        <v>285.64999999999998</v>
      </c>
      <c r="M189" s="349">
        <v>2.7404299999999999</v>
      </c>
      <c r="N189" s="1"/>
      <c r="O189" s="1"/>
    </row>
    <row r="190" spans="1:15" ht="12.75" customHeight="1">
      <c r="A190" s="30">
        <v>180</v>
      </c>
      <c r="B190" s="378" t="s">
        <v>378</v>
      </c>
      <c r="C190" s="349">
        <v>699.65</v>
      </c>
      <c r="D190" s="350">
        <v>704.35</v>
      </c>
      <c r="E190" s="350">
        <v>690.5</v>
      </c>
      <c r="F190" s="350">
        <v>681.35</v>
      </c>
      <c r="G190" s="350">
        <v>667.5</v>
      </c>
      <c r="H190" s="350">
        <v>713.5</v>
      </c>
      <c r="I190" s="350">
        <v>727.35000000000014</v>
      </c>
      <c r="J190" s="350">
        <v>736.5</v>
      </c>
      <c r="K190" s="349">
        <v>718.2</v>
      </c>
      <c r="L190" s="349">
        <v>695.2</v>
      </c>
      <c r="M190" s="349">
        <v>1.78121</v>
      </c>
      <c r="N190" s="1"/>
      <c r="O190" s="1"/>
    </row>
    <row r="191" spans="1:15" ht="12.75" customHeight="1">
      <c r="A191" s="30">
        <v>181</v>
      </c>
      <c r="B191" s="378" t="s">
        <v>112</v>
      </c>
      <c r="C191" s="349">
        <v>664.05</v>
      </c>
      <c r="D191" s="350">
        <v>661.43333333333328</v>
      </c>
      <c r="E191" s="350">
        <v>654.16666666666652</v>
      </c>
      <c r="F191" s="350">
        <v>644.28333333333319</v>
      </c>
      <c r="G191" s="350">
        <v>637.01666666666642</v>
      </c>
      <c r="H191" s="350">
        <v>671.31666666666661</v>
      </c>
      <c r="I191" s="350">
        <v>678.58333333333326</v>
      </c>
      <c r="J191" s="350">
        <v>688.4666666666667</v>
      </c>
      <c r="K191" s="349">
        <v>668.7</v>
      </c>
      <c r="L191" s="349">
        <v>651.54999999999995</v>
      </c>
      <c r="M191" s="349">
        <v>4.9209399999999999</v>
      </c>
      <c r="N191" s="1"/>
      <c r="O191" s="1"/>
    </row>
    <row r="192" spans="1:15" ht="12.75" customHeight="1">
      <c r="A192" s="30">
        <v>182</v>
      </c>
      <c r="B192" s="378" t="s">
        <v>262</v>
      </c>
      <c r="C192" s="349">
        <v>1345.95</v>
      </c>
      <c r="D192" s="350">
        <v>1353.8166666666666</v>
      </c>
      <c r="E192" s="350">
        <v>1332.6333333333332</v>
      </c>
      <c r="F192" s="350">
        <v>1319.3166666666666</v>
      </c>
      <c r="G192" s="350">
        <v>1298.1333333333332</v>
      </c>
      <c r="H192" s="350">
        <v>1367.1333333333332</v>
      </c>
      <c r="I192" s="350">
        <v>1388.3166666666666</v>
      </c>
      <c r="J192" s="350">
        <v>1401.6333333333332</v>
      </c>
      <c r="K192" s="349">
        <v>1375</v>
      </c>
      <c r="L192" s="349">
        <v>1340.5</v>
      </c>
      <c r="M192" s="349">
        <v>6.1508799999999999</v>
      </c>
      <c r="N192" s="1"/>
      <c r="O192" s="1"/>
    </row>
    <row r="193" spans="1:15" ht="12.75" customHeight="1">
      <c r="A193" s="30">
        <v>183</v>
      </c>
      <c r="B193" s="378" t="s">
        <v>387</v>
      </c>
      <c r="C193" s="349">
        <v>1041.8499999999999</v>
      </c>
      <c r="D193" s="350">
        <v>1042.25</v>
      </c>
      <c r="E193" s="350">
        <v>1034.5999999999999</v>
      </c>
      <c r="F193" s="350">
        <v>1027.3499999999999</v>
      </c>
      <c r="G193" s="350">
        <v>1019.6999999999998</v>
      </c>
      <c r="H193" s="350">
        <v>1049.5</v>
      </c>
      <c r="I193" s="350">
        <v>1057.1500000000001</v>
      </c>
      <c r="J193" s="350">
        <v>1064.4000000000001</v>
      </c>
      <c r="K193" s="349">
        <v>1049.9000000000001</v>
      </c>
      <c r="L193" s="349">
        <v>1035</v>
      </c>
      <c r="M193" s="349">
        <v>1.2364599999999999</v>
      </c>
      <c r="N193" s="1"/>
      <c r="O193" s="1"/>
    </row>
    <row r="194" spans="1:15" ht="12.75" customHeight="1">
      <c r="A194" s="30">
        <v>184</v>
      </c>
      <c r="B194" s="378" t="s">
        <v>836</v>
      </c>
      <c r="C194" s="349">
        <v>19.55</v>
      </c>
      <c r="D194" s="350">
        <v>19.683333333333334</v>
      </c>
      <c r="E194" s="350">
        <v>19.366666666666667</v>
      </c>
      <c r="F194" s="350">
        <v>19.183333333333334</v>
      </c>
      <c r="G194" s="350">
        <v>18.866666666666667</v>
      </c>
      <c r="H194" s="350">
        <v>19.866666666666667</v>
      </c>
      <c r="I194" s="350">
        <v>20.183333333333337</v>
      </c>
      <c r="J194" s="350">
        <v>20.366666666666667</v>
      </c>
      <c r="K194" s="349">
        <v>20</v>
      </c>
      <c r="L194" s="349">
        <v>19.5</v>
      </c>
      <c r="M194" s="349">
        <v>50.001080000000002</v>
      </c>
      <c r="N194" s="1"/>
      <c r="O194" s="1"/>
    </row>
    <row r="195" spans="1:15" ht="12.75" customHeight="1">
      <c r="A195" s="30">
        <v>185</v>
      </c>
      <c r="B195" s="378" t="s">
        <v>388</v>
      </c>
      <c r="C195" s="349">
        <v>1112.6500000000001</v>
      </c>
      <c r="D195" s="350">
        <v>1117.3000000000002</v>
      </c>
      <c r="E195" s="350">
        <v>1093.6500000000003</v>
      </c>
      <c r="F195" s="350">
        <v>1074.6500000000001</v>
      </c>
      <c r="G195" s="350">
        <v>1051.0000000000002</v>
      </c>
      <c r="H195" s="350">
        <v>1136.3000000000004</v>
      </c>
      <c r="I195" s="350">
        <v>1159.95</v>
      </c>
      <c r="J195" s="350">
        <v>1178.9500000000005</v>
      </c>
      <c r="K195" s="349">
        <v>1140.95</v>
      </c>
      <c r="L195" s="349">
        <v>1098.3</v>
      </c>
      <c r="M195" s="349">
        <v>0.24187</v>
      </c>
      <c r="N195" s="1"/>
      <c r="O195" s="1"/>
    </row>
    <row r="196" spans="1:15" ht="12.75" customHeight="1">
      <c r="A196" s="30">
        <v>186</v>
      </c>
      <c r="B196" s="378" t="s">
        <v>113</v>
      </c>
      <c r="C196" s="349">
        <v>1201.3</v>
      </c>
      <c r="D196" s="350">
        <v>1201.2666666666667</v>
      </c>
      <c r="E196" s="350">
        <v>1191.0833333333333</v>
      </c>
      <c r="F196" s="350">
        <v>1180.8666666666666</v>
      </c>
      <c r="G196" s="350">
        <v>1170.6833333333332</v>
      </c>
      <c r="H196" s="350">
        <v>1211.4833333333333</v>
      </c>
      <c r="I196" s="350">
        <v>1221.6666666666667</v>
      </c>
      <c r="J196" s="350">
        <v>1231.8833333333334</v>
      </c>
      <c r="K196" s="349">
        <v>1211.45</v>
      </c>
      <c r="L196" s="349">
        <v>1191.05</v>
      </c>
      <c r="M196" s="349">
        <v>6.3274400000000002</v>
      </c>
      <c r="N196" s="1"/>
      <c r="O196" s="1"/>
    </row>
    <row r="197" spans="1:15" ht="12.75" customHeight="1">
      <c r="A197" s="30">
        <v>187</v>
      </c>
      <c r="B197" s="378" t="s">
        <v>114</v>
      </c>
      <c r="C197" s="349">
        <v>1165</v>
      </c>
      <c r="D197" s="350">
        <v>1161.7333333333333</v>
      </c>
      <c r="E197" s="350">
        <v>1153.3666666666668</v>
      </c>
      <c r="F197" s="350">
        <v>1141.7333333333333</v>
      </c>
      <c r="G197" s="350">
        <v>1133.3666666666668</v>
      </c>
      <c r="H197" s="350">
        <v>1173.3666666666668</v>
      </c>
      <c r="I197" s="350">
        <v>1181.7333333333331</v>
      </c>
      <c r="J197" s="350">
        <v>1193.3666666666668</v>
      </c>
      <c r="K197" s="349">
        <v>1170.0999999999999</v>
      </c>
      <c r="L197" s="349">
        <v>1150.0999999999999</v>
      </c>
      <c r="M197" s="349">
        <v>21.666899999999998</v>
      </c>
      <c r="N197" s="1"/>
      <c r="O197" s="1"/>
    </row>
    <row r="198" spans="1:15" ht="12.75" customHeight="1">
      <c r="A198" s="30">
        <v>188</v>
      </c>
      <c r="B198" s="378" t="s">
        <v>115</v>
      </c>
      <c r="C198" s="349">
        <v>2441.15</v>
      </c>
      <c r="D198" s="350">
        <v>2431.5166666666664</v>
      </c>
      <c r="E198" s="350">
        <v>2412.0333333333328</v>
      </c>
      <c r="F198" s="350">
        <v>2382.9166666666665</v>
      </c>
      <c r="G198" s="350">
        <v>2363.4333333333329</v>
      </c>
      <c r="H198" s="350">
        <v>2460.6333333333328</v>
      </c>
      <c r="I198" s="350">
        <v>2480.1166666666663</v>
      </c>
      <c r="J198" s="350">
        <v>2509.2333333333327</v>
      </c>
      <c r="K198" s="349">
        <v>2451</v>
      </c>
      <c r="L198" s="349">
        <v>2402.4</v>
      </c>
      <c r="M198" s="349">
        <v>37.259630000000001</v>
      </c>
      <c r="N198" s="1"/>
      <c r="O198" s="1"/>
    </row>
    <row r="199" spans="1:15" ht="12.75" customHeight="1">
      <c r="A199" s="30">
        <v>189</v>
      </c>
      <c r="B199" s="378" t="s">
        <v>116</v>
      </c>
      <c r="C199" s="349">
        <v>2199.25</v>
      </c>
      <c r="D199" s="350">
        <v>2198.0499999999997</v>
      </c>
      <c r="E199" s="350">
        <v>2182.1999999999994</v>
      </c>
      <c r="F199" s="350">
        <v>2165.1499999999996</v>
      </c>
      <c r="G199" s="350">
        <v>2149.2999999999993</v>
      </c>
      <c r="H199" s="350">
        <v>2215.0999999999995</v>
      </c>
      <c r="I199" s="350">
        <v>2230.9499999999998</v>
      </c>
      <c r="J199" s="350">
        <v>2247.9999999999995</v>
      </c>
      <c r="K199" s="349">
        <v>2213.9</v>
      </c>
      <c r="L199" s="349">
        <v>2181</v>
      </c>
      <c r="M199" s="349">
        <v>1.3933899999999999</v>
      </c>
      <c r="N199" s="1"/>
      <c r="O199" s="1"/>
    </row>
    <row r="200" spans="1:15" ht="12.75" customHeight="1">
      <c r="A200" s="30">
        <v>190</v>
      </c>
      <c r="B200" s="378" t="s">
        <v>117</v>
      </c>
      <c r="C200" s="349">
        <v>1512.35</v>
      </c>
      <c r="D200" s="350">
        <v>1506.6000000000001</v>
      </c>
      <c r="E200" s="350">
        <v>1496.2000000000003</v>
      </c>
      <c r="F200" s="350">
        <v>1480.0500000000002</v>
      </c>
      <c r="G200" s="350">
        <v>1469.6500000000003</v>
      </c>
      <c r="H200" s="350">
        <v>1522.7500000000002</v>
      </c>
      <c r="I200" s="350">
        <v>1533.1500000000003</v>
      </c>
      <c r="J200" s="350">
        <v>1549.3000000000002</v>
      </c>
      <c r="K200" s="349">
        <v>1517</v>
      </c>
      <c r="L200" s="349">
        <v>1490.45</v>
      </c>
      <c r="M200" s="349">
        <v>38.980640000000001</v>
      </c>
      <c r="N200" s="1"/>
      <c r="O200" s="1"/>
    </row>
    <row r="201" spans="1:15" ht="12.75" customHeight="1">
      <c r="A201" s="30">
        <v>191</v>
      </c>
      <c r="B201" s="378" t="s">
        <v>118</v>
      </c>
      <c r="C201" s="349">
        <v>590.95000000000005</v>
      </c>
      <c r="D201" s="350">
        <v>591.9666666666667</v>
      </c>
      <c r="E201" s="350">
        <v>586.43333333333339</v>
      </c>
      <c r="F201" s="350">
        <v>581.91666666666674</v>
      </c>
      <c r="G201" s="350">
        <v>576.38333333333344</v>
      </c>
      <c r="H201" s="350">
        <v>596.48333333333335</v>
      </c>
      <c r="I201" s="350">
        <v>602.01666666666665</v>
      </c>
      <c r="J201" s="350">
        <v>606.5333333333333</v>
      </c>
      <c r="K201" s="349">
        <v>597.5</v>
      </c>
      <c r="L201" s="349">
        <v>587.45000000000005</v>
      </c>
      <c r="M201" s="349">
        <v>26.136890000000001</v>
      </c>
      <c r="N201" s="1"/>
      <c r="O201" s="1"/>
    </row>
    <row r="202" spans="1:15" ht="12.75" customHeight="1">
      <c r="A202" s="30">
        <v>192</v>
      </c>
      <c r="B202" s="378" t="s">
        <v>385</v>
      </c>
      <c r="C202" s="349">
        <v>1324.05</v>
      </c>
      <c r="D202" s="350">
        <v>1337.3500000000001</v>
      </c>
      <c r="E202" s="350">
        <v>1306.7000000000003</v>
      </c>
      <c r="F202" s="350">
        <v>1289.3500000000001</v>
      </c>
      <c r="G202" s="350">
        <v>1258.7000000000003</v>
      </c>
      <c r="H202" s="350">
        <v>1354.7000000000003</v>
      </c>
      <c r="I202" s="350">
        <v>1385.3500000000004</v>
      </c>
      <c r="J202" s="350">
        <v>1402.7000000000003</v>
      </c>
      <c r="K202" s="349">
        <v>1368</v>
      </c>
      <c r="L202" s="349">
        <v>1320</v>
      </c>
      <c r="M202" s="349">
        <v>2.08501</v>
      </c>
      <c r="N202" s="1"/>
      <c r="O202" s="1"/>
    </row>
    <row r="203" spans="1:15" ht="12.75" customHeight="1">
      <c r="A203" s="30">
        <v>193</v>
      </c>
      <c r="B203" s="378" t="s">
        <v>389</v>
      </c>
      <c r="C203" s="349">
        <v>204.4</v>
      </c>
      <c r="D203" s="350">
        <v>204.38333333333333</v>
      </c>
      <c r="E203" s="350">
        <v>199.36666666666665</v>
      </c>
      <c r="F203" s="350">
        <v>194.33333333333331</v>
      </c>
      <c r="G203" s="350">
        <v>189.31666666666663</v>
      </c>
      <c r="H203" s="350">
        <v>209.41666666666666</v>
      </c>
      <c r="I203" s="350">
        <v>214.43333333333331</v>
      </c>
      <c r="J203" s="350">
        <v>219.46666666666667</v>
      </c>
      <c r="K203" s="349">
        <v>209.4</v>
      </c>
      <c r="L203" s="349">
        <v>199.35</v>
      </c>
      <c r="M203" s="349">
        <v>1.3644799999999999</v>
      </c>
      <c r="N203" s="1"/>
      <c r="O203" s="1"/>
    </row>
    <row r="204" spans="1:15" ht="12.75" customHeight="1">
      <c r="A204" s="30">
        <v>194</v>
      </c>
      <c r="B204" s="378" t="s">
        <v>390</v>
      </c>
      <c r="C204" s="349">
        <v>120.25</v>
      </c>
      <c r="D204" s="350">
        <v>120.7</v>
      </c>
      <c r="E204" s="350">
        <v>119.2</v>
      </c>
      <c r="F204" s="350">
        <v>118.15</v>
      </c>
      <c r="G204" s="350">
        <v>116.65</v>
      </c>
      <c r="H204" s="350">
        <v>121.75</v>
      </c>
      <c r="I204" s="350">
        <v>123.25</v>
      </c>
      <c r="J204" s="350">
        <v>124.3</v>
      </c>
      <c r="K204" s="349">
        <v>122.2</v>
      </c>
      <c r="L204" s="349">
        <v>119.65</v>
      </c>
      <c r="M204" s="349">
        <v>4.5269300000000001</v>
      </c>
      <c r="N204" s="1"/>
      <c r="O204" s="1"/>
    </row>
    <row r="205" spans="1:15" ht="12.75" customHeight="1">
      <c r="A205" s="30">
        <v>195</v>
      </c>
      <c r="B205" s="378" t="s">
        <v>119</v>
      </c>
      <c r="C205" s="349">
        <v>2774.05</v>
      </c>
      <c r="D205" s="350">
        <v>2780.3333333333335</v>
      </c>
      <c r="E205" s="350">
        <v>2742.666666666667</v>
      </c>
      <c r="F205" s="350">
        <v>2711.2833333333333</v>
      </c>
      <c r="G205" s="350">
        <v>2673.6166666666668</v>
      </c>
      <c r="H205" s="350">
        <v>2811.7166666666672</v>
      </c>
      <c r="I205" s="350">
        <v>2849.3833333333341</v>
      </c>
      <c r="J205" s="350">
        <v>2880.7666666666673</v>
      </c>
      <c r="K205" s="349">
        <v>2818</v>
      </c>
      <c r="L205" s="349">
        <v>2748.95</v>
      </c>
      <c r="M205" s="349">
        <v>6.6275399999999998</v>
      </c>
      <c r="N205" s="1"/>
      <c r="O205" s="1"/>
    </row>
    <row r="206" spans="1:15" ht="12.75" customHeight="1">
      <c r="A206" s="30">
        <v>196</v>
      </c>
      <c r="B206" s="378" t="s">
        <v>386</v>
      </c>
      <c r="C206" s="349">
        <v>75.849999999999994</v>
      </c>
      <c r="D206" s="350">
        <v>76.233333333333334</v>
      </c>
      <c r="E206" s="350">
        <v>74.666666666666671</v>
      </c>
      <c r="F206" s="350">
        <v>73.483333333333334</v>
      </c>
      <c r="G206" s="350">
        <v>71.916666666666671</v>
      </c>
      <c r="H206" s="350">
        <v>77.416666666666671</v>
      </c>
      <c r="I206" s="350">
        <v>78.983333333333334</v>
      </c>
      <c r="J206" s="350">
        <v>80.166666666666671</v>
      </c>
      <c r="K206" s="349">
        <v>77.8</v>
      </c>
      <c r="L206" s="349">
        <v>75.05</v>
      </c>
      <c r="M206" s="349">
        <v>64.488860000000003</v>
      </c>
      <c r="N206" s="1"/>
      <c r="O206" s="1"/>
    </row>
    <row r="207" spans="1:15" ht="12.75" customHeight="1">
      <c r="A207" s="30">
        <v>197</v>
      </c>
      <c r="B207" s="378" t="s">
        <v>837</v>
      </c>
      <c r="C207" s="349">
        <v>2671.9</v>
      </c>
      <c r="D207" s="350">
        <v>2708.15</v>
      </c>
      <c r="E207" s="350">
        <v>2596.3000000000002</v>
      </c>
      <c r="F207" s="350">
        <v>2520.7000000000003</v>
      </c>
      <c r="G207" s="350">
        <v>2408.8500000000004</v>
      </c>
      <c r="H207" s="350">
        <v>2783.75</v>
      </c>
      <c r="I207" s="350">
        <v>2895.5999999999995</v>
      </c>
      <c r="J207" s="350">
        <v>2971.2</v>
      </c>
      <c r="K207" s="349">
        <v>2820</v>
      </c>
      <c r="L207" s="349">
        <v>2632.55</v>
      </c>
      <c r="M207" s="349">
        <v>1.0974999999999999</v>
      </c>
      <c r="N207" s="1"/>
      <c r="O207" s="1"/>
    </row>
    <row r="208" spans="1:15" ht="12.75" customHeight="1">
      <c r="A208" s="30">
        <v>198</v>
      </c>
      <c r="B208" s="378" t="s">
        <v>825</v>
      </c>
      <c r="C208" s="349">
        <v>387.2</v>
      </c>
      <c r="D208" s="350">
        <v>387.91666666666669</v>
      </c>
      <c r="E208" s="350">
        <v>380.88333333333338</v>
      </c>
      <c r="F208" s="350">
        <v>374.56666666666672</v>
      </c>
      <c r="G208" s="350">
        <v>367.53333333333342</v>
      </c>
      <c r="H208" s="350">
        <v>394.23333333333335</v>
      </c>
      <c r="I208" s="350">
        <v>401.26666666666665</v>
      </c>
      <c r="J208" s="350">
        <v>407.58333333333331</v>
      </c>
      <c r="K208" s="349">
        <v>394.95</v>
      </c>
      <c r="L208" s="349">
        <v>381.6</v>
      </c>
      <c r="M208" s="349">
        <v>2.0732599999999999</v>
      </c>
      <c r="N208" s="1"/>
      <c r="O208" s="1"/>
    </row>
    <row r="209" spans="1:15" ht="12.75" customHeight="1">
      <c r="A209" s="30">
        <v>199</v>
      </c>
      <c r="B209" s="378" t="s">
        <v>121</v>
      </c>
      <c r="C209" s="349">
        <v>529.6</v>
      </c>
      <c r="D209" s="350">
        <v>531.80000000000007</v>
      </c>
      <c r="E209" s="350">
        <v>525.80000000000018</v>
      </c>
      <c r="F209" s="350">
        <v>522.00000000000011</v>
      </c>
      <c r="G209" s="350">
        <v>516.00000000000023</v>
      </c>
      <c r="H209" s="350">
        <v>535.60000000000014</v>
      </c>
      <c r="I209" s="350">
        <v>541.59999999999991</v>
      </c>
      <c r="J209" s="350">
        <v>545.40000000000009</v>
      </c>
      <c r="K209" s="349">
        <v>537.79999999999995</v>
      </c>
      <c r="L209" s="349">
        <v>528</v>
      </c>
      <c r="M209" s="349">
        <v>33.442689999999999</v>
      </c>
      <c r="N209" s="1"/>
      <c r="O209" s="1"/>
    </row>
    <row r="210" spans="1:15" ht="12.75" customHeight="1">
      <c r="A210" s="30">
        <v>200</v>
      </c>
      <c r="B210" s="378" t="s">
        <v>391</v>
      </c>
      <c r="C210" s="349">
        <v>123.15</v>
      </c>
      <c r="D210" s="350">
        <v>124.58333333333333</v>
      </c>
      <c r="E210" s="350">
        <v>121.36666666666666</v>
      </c>
      <c r="F210" s="350">
        <v>119.58333333333333</v>
      </c>
      <c r="G210" s="350">
        <v>116.36666666666666</v>
      </c>
      <c r="H210" s="350">
        <v>126.36666666666666</v>
      </c>
      <c r="I210" s="350">
        <v>129.58333333333331</v>
      </c>
      <c r="J210" s="350">
        <v>131.36666666666667</v>
      </c>
      <c r="K210" s="349">
        <v>127.8</v>
      </c>
      <c r="L210" s="349">
        <v>122.8</v>
      </c>
      <c r="M210" s="349">
        <v>45.239879999999999</v>
      </c>
      <c r="N210" s="1"/>
      <c r="O210" s="1"/>
    </row>
    <row r="211" spans="1:15" ht="12.75" customHeight="1">
      <c r="A211" s="30">
        <v>201</v>
      </c>
      <c r="B211" s="378" t="s">
        <v>122</v>
      </c>
      <c r="C211" s="349">
        <v>298.75</v>
      </c>
      <c r="D211" s="350">
        <v>300.66666666666669</v>
      </c>
      <c r="E211" s="350">
        <v>295.68333333333339</v>
      </c>
      <c r="F211" s="350">
        <v>292.61666666666673</v>
      </c>
      <c r="G211" s="350">
        <v>287.63333333333344</v>
      </c>
      <c r="H211" s="350">
        <v>303.73333333333335</v>
      </c>
      <c r="I211" s="350">
        <v>308.71666666666658</v>
      </c>
      <c r="J211" s="350">
        <v>311.7833333333333</v>
      </c>
      <c r="K211" s="349">
        <v>305.64999999999998</v>
      </c>
      <c r="L211" s="349">
        <v>297.60000000000002</v>
      </c>
      <c r="M211" s="349">
        <v>24.013179999999998</v>
      </c>
      <c r="N211" s="1"/>
      <c r="O211" s="1"/>
    </row>
    <row r="212" spans="1:15" ht="12.75" customHeight="1">
      <c r="A212" s="30">
        <v>202</v>
      </c>
      <c r="B212" s="378" t="s">
        <v>123</v>
      </c>
      <c r="C212" s="349">
        <v>2312.5500000000002</v>
      </c>
      <c r="D212" s="350">
        <v>2311.4500000000003</v>
      </c>
      <c r="E212" s="350">
        <v>2295.1000000000004</v>
      </c>
      <c r="F212" s="350">
        <v>2277.65</v>
      </c>
      <c r="G212" s="350">
        <v>2261.3000000000002</v>
      </c>
      <c r="H212" s="350">
        <v>2328.9000000000005</v>
      </c>
      <c r="I212" s="350">
        <v>2345.25</v>
      </c>
      <c r="J212" s="350">
        <v>2362.7000000000007</v>
      </c>
      <c r="K212" s="349">
        <v>2327.8000000000002</v>
      </c>
      <c r="L212" s="349">
        <v>2294</v>
      </c>
      <c r="M212" s="349">
        <v>8.9071300000000004</v>
      </c>
      <c r="N212" s="1"/>
      <c r="O212" s="1"/>
    </row>
    <row r="213" spans="1:15" ht="12.75" customHeight="1">
      <c r="A213" s="30">
        <v>203</v>
      </c>
      <c r="B213" s="378" t="s">
        <v>263</v>
      </c>
      <c r="C213" s="349">
        <v>317.25</v>
      </c>
      <c r="D213" s="350">
        <v>317.58333333333331</v>
      </c>
      <c r="E213" s="350">
        <v>315.66666666666663</v>
      </c>
      <c r="F213" s="350">
        <v>314.08333333333331</v>
      </c>
      <c r="G213" s="350">
        <v>312.16666666666663</v>
      </c>
      <c r="H213" s="350">
        <v>319.16666666666663</v>
      </c>
      <c r="I213" s="350">
        <v>321.08333333333326</v>
      </c>
      <c r="J213" s="350">
        <v>322.66666666666663</v>
      </c>
      <c r="K213" s="349">
        <v>319.5</v>
      </c>
      <c r="L213" s="349">
        <v>316</v>
      </c>
      <c r="M213" s="349">
        <v>2.3166199999999999</v>
      </c>
      <c r="N213" s="1"/>
      <c r="O213" s="1"/>
    </row>
    <row r="214" spans="1:15" ht="12.75" customHeight="1">
      <c r="A214" s="30">
        <v>204</v>
      </c>
      <c r="B214" s="378" t="s">
        <v>838</v>
      </c>
      <c r="C214" s="349">
        <v>719.55</v>
      </c>
      <c r="D214" s="350">
        <v>722.30000000000007</v>
      </c>
      <c r="E214" s="350">
        <v>714.60000000000014</v>
      </c>
      <c r="F214" s="350">
        <v>709.65000000000009</v>
      </c>
      <c r="G214" s="350">
        <v>701.95000000000016</v>
      </c>
      <c r="H214" s="350">
        <v>727.25000000000011</v>
      </c>
      <c r="I214" s="350">
        <v>734.95000000000016</v>
      </c>
      <c r="J214" s="350">
        <v>739.90000000000009</v>
      </c>
      <c r="K214" s="349">
        <v>730</v>
      </c>
      <c r="L214" s="349">
        <v>717.35</v>
      </c>
      <c r="M214" s="349">
        <v>0.24668999999999999</v>
      </c>
      <c r="N214" s="1"/>
      <c r="O214" s="1"/>
    </row>
    <row r="215" spans="1:15" ht="12.75" customHeight="1">
      <c r="A215" s="30">
        <v>205</v>
      </c>
      <c r="B215" s="378" t="s">
        <v>392</v>
      </c>
      <c r="C215" s="349">
        <v>40565.4</v>
      </c>
      <c r="D215" s="350">
        <v>40915.866666666661</v>
      </c>
      <c r="E215" s="350">
        <v>39801.733333333323</v>
      </c>
      <c r="F215" s="350">
        <v>39038.066666666658</v>
      </c>
      <c r="G215" s="350">
        <v>37923.93333333332</v>
      </c>
      <c r="H215" s="350">
        <v>41679.533333333326</v>
      </c>
      <c r="I215" s="350">
        <v>42793.666666666672</v>
      </c>
      <c r="J215" s="350">
        <v>43557.333333333328</v>
      </c>
      <c r="K215" s="349">
        <v>42030</v>
      </c>
      <c r="L215" s="349">
        <v>40152.199999999997</v>
      </c>
      <c r="M215" s="349">
        <v>5.8430000000000003E-2</v>
      </c>
      <c r="N215" s="1"/>
      <c r="O215" s="1"/>
    </row>
    <row r="216" spans="1:15" ht="12.75" customHeight="1">
      <c r="A216" s="30">
        <v>206</v>
      </c>
      <c r="B216" s="378" t="s">
        <v>393</v>
      </c>
      <c r="C216" s="349">
        <v>36.049999999999997</v>
      </c>
      <c r="D216" s="350">
        <v>36.216666666666661</v>
      </c>
      <c r="E216" s="350">
        <v>35.783333333333324</v>
      </c>
      <c r="F216" s="350">
        <v>35.516666666666666</v>
      </c>
      <c r="G216" s="350">
        <v>35.083333333333329</v>
      </c>
      <c r="H216" s="350">
        <v>36.48333333333332</v>
      </c>
      <c r="I216" s="350">
        <v>36.916666666666657</v>
      </c>
      <c r="J216" s="350">
        <v>37.183333333333316</v>
      </c>
      <c r="K216" s="349">
        <v>36.65</v>
      </c>
      <c r="L216" s="349">
        <v>35.950000000000003</v>
      </c>
      <c r="M216" s="349">
        <v>13.522220000000001</v>
      </c>
      <c r="N216" s="1"/>
      <c r="O216" s="1"/>
    </row>
    <row r="217" spans="1:15" ht="12.75" customHeight="1">
      <c r="A217" s="30">
        <v>207</v>
      </c>
      <c r="B217" s="378" t="s">
        <v>405</v>
      </c>
      <c r="C217" s="349">
        <v>121.2</v>
      </c>
      <c r="D217" s="350">
        <v>122.23333333333335</v>
      </c>
      <c r="E217" s="350">
        <v>119.56666666666669</v>
      </c>
      <c r="F217" s="350">
        <v>117.93333333333334</v>
      </c>
      <c r="G217" s="350">
        <v>115.26666666666668</v>
      </c>
      <c r="H217" s="350">
        <v>123.8666666666667</v>
      </c>
      <c r="I217" s="350">
        <v>126.53333333333336</v>
      </c>
      <c r="J217" s="350">
        <v>128.16666666666671</v>
      </c>
      <c r="K217" s="349">
        <v>124.9</v>
      </c>
      <c r="L217" s="349">
        <v>120.6</v>
      </c>
      <c r="M217" s="349">
        <v>55.623469999999998</v>
      </c>
      <c r="N217" s="1"/>
      <c r="O217" s="1"/>
    </row>
    <row r="218" spans="1:15" ht="12.75" customHeight="1">
      <c r="A218" s="30">
        <v>208</v>
      </c>
      <c r="B218" s="378" t="s">
        <v>124</v>
      </c>
      <c r="C218" s="349">
        <v>184.5</v>
      </c>
      <c r="D218" s="350">
        <v>185.79999999999998</v>
      </c>
      <c r="E218" s="350">
        <v>182.44999999999996</v>
      </c>
      <c r="F218" s="350">
        <v>180.39999999999998</v>
      </c>
      <c r="G218" s="350">
        <v>177.04999999999995</v>
      </c>
      <c r="H218" s="350">
        <v>187.84999999999997</v>
      </c>
      <c r="I218" s="350">
        <v>191.2</v>
      </c>
      <c r="J218" s="350">
        <v>193.24999999999997</v>
      </c>
      <c r="K218" s="349">
        <v>189.15</v>
      </c>
      <c r="L218" s="349">
        <v>183.75</v>
      </c>
      <c r="M218" s="349">
        <v>43.296259999999997</v>
      </c>
      <c r="N218" s="1"/>
      <c r="O218" s="1"/>
    </row>
    <row r="219" spans="1:15" ht="12.75" customHeight="1">
      <c r="A219" s="30">
        <v>209</v>
      </c>
      <c r="B219" s="378" t="s">
        <v>125</v>
      </c>
      <c r="C219" s="349">
        <v>748.9</v>
      </c>
      <c r="D219" s="350">
        <v>750.41666666666663</v>
      </c>
      <c r="E219" s="350">
        <v>744.0333333333333</v>
      </c>
      <c r="F219" s="350">
        <v>739.16666666666663</v>
      </c>
      <c r="G219" s="350">
        <v>732.7833333333333</v>
      </c>
      <c r="H219" s="350">
        <v>755.2833333333333</v>
      </c>
      <c r="I219" s="350">
        <v>761.66666666666674</v>
      </c>
      <c r="J219" s="350">
        <v>766.5333333333333</v>
      </c>
      <c r="K219" s="349">
        <v>756.8</v>
      </c>
      <c r="L219" s="349">
        <v>745.55</v>
      </c>
      <c r="M219" s="349">
        <v>89.455669999999998</v>
      </c>
      <c r="N219" s="1"/>
      <c r="O219" s="1"/>
    </row>
    <row r="220" spans="1:15" ht="12.75" customHeight="1">
      <c r="A220" s="30">
        <v>210</v>
      </c>
      <c r="B220" s="378" t="s">
        <v>126</v>
      </c>
      <c r="C220" s="349">
        <v>1282.5999999999999</v>
      </c>
      <c r="D220" s="350">
        <v>1286.6666666666667</v>
      </c>
      <c r="E220" s="350">
        <v>1270.9333333333334</v>
      </c>
      <c r="F220" s="350">
        <v>1259.2666666666667</v>
      </c>
      <c r="G220" s="350">
        <v>1243.5333333333333</v>
      </c>
      <c r="H220" s="350">
        <v>1298.3333333333335</v>
      </c>
      <c r="I220" s="350">
        <v>1314.0666666666666</v>
      </c>
      <c r="J220" s="350">
        <v>1325.7333333333336</v>
      </c>
      <c r="K220" s="349">
        <v>1302.4000000000001</v>
      </c>
      <c r="L220" s="349">
        <v>1275</v>
      </c>
      <c r="M220" s="349">
        <v>3.9194</v>
      </c>
      <c r="N220" s="1"/>
      <c r="O220" s="1"/>
    </row>
    <row r="221" spans="1:15" ht="12.75" customHeight="1">
      <c r="A221" s="30">
        <v>211</v>
      </c>
      <c r="B221" s="378" t="s">
        <v>127</v>
      </c>
      <c r="C221" s="349">
        <v>525.20000000000005</v>
      </c>
      <c r="D221" s="350">
        <v>522.4</v>
      </c>
      <c r="E221" s="350">
        <v>515.04999999999995</v>
      </c>
      <c r="F221" s="350">
        <v>504.9</v>
      </c>
      <c r="G221" s="350">
        <v>497.54999999999995</v>
      </c>
      <c r="H221" s="350">
        <v>532.54999999999995</v>
      </c>
      <c r="I221" s="350">
        <v>539.90000000000009</v>
      </c>
      <c r="J221" s="350">
        <v>550.04999999999995</v>
      </c>
      <c r="K221" s="349">
        <v>529.75</v>
      </c>
      <c r="L221" s="349">
        <v>512.25</v>
      </c>
      <c r="M221" s="349">
        <v>30.515229999999999</v>
      </c>
      <c r="N221" s="1"/>
      <c r="O221" s="1"/>
    </row>
    <row r="222" spans="1:15" ht="12.75" customHeight="1">
      <c r="A222" s="30">
        <v>212</v>
      </c>
      <c r="B222" s="378" t="s">
        <v>409</v>
      </c>
      <c r="C222" s="349">
        <v>194.3</v>
      </c>
      <c r="D222" s="350">
        <v>196.23333333333335</v>
      </c>
      <c r="E222" s="350">
        <v>191.4666666666667</v>
      </c>
      <c r="F222" s="350">
        <v>188.63333333333335</v>
      </c>
      <c r="G222" s="350">
        <v>183.8666666666667</v>
      </c>
      <c r="H222" s="350">
        <v>199.06666666666669</v>
      </c>
      <c r="I222" s="350">
        <v>203.83333333333334</v>
      </c>
      <c r="J222" s="350">
        <v>206.66666666666669</v>
      </c>
      <c r="K222" s="349">
        <v>201</v>
      </c>
      <c r="L222" s="349">
        <v>193.4</v>
      </c>
      <c r="M222" s="349">
        <v>1.8945099999999999</v>
      </c>
      <c r="N222" s="1"/>
      <c r="O222" s="1"/>
    </row>
    <row r="223" spans="1:15" ht="12.75" customHeight="1">
      <c r="A223" s="30">
        <v>213</v>
      </c>
      <c r="B223" s="378" t="s">
        <v>395</v>
      </c>
      <c r="C223" s="349">
        <v>47.3</v>
      </c>
      <c r="D223" s="350">
        <v>47.5</v>
      </c>
      <c r="E223" s="350">
        <v>46.85</v>
      </c>
      <c r="F223" s="350">
        <v>46.4</v>
      </c>
      <c r="G223" s="350">
        <v>45.75</v>
      </c>
      <c r="H223" s="350">
        <v>47.95</v>
      </c>
      <c r="I223" s="350">
        <v>48.600000000000009</v>
      </c>
      <c r="J223" s="350">
        <v>49.050000000000004</v>
      </c>
      <c r="K223" s="349">
        <v>48.15</v>
      </c>
      <c r="L223" s="349">
        <v>47.05</v>
      </c>
      <c r="M223" s="349">
        <v>46.312269999999998</v>
      </c>
      <c r="N223" s="1"/>
      <c r="O223" s="1"/>
    </row>
    <row r="224" spans="1:15" ht="12.75" customHeight="1">
      <c r="A224" s="30">
        <v>214</v>
      </c>
      <c r="B224" s="378" t="s">
        <v>128</v>
      </c>
      <c r="C224" s="349">
        <v>10.65</v>
      </c>
      <c r="D224" s="350">
        <v>10.716666666666667</v>
      </c>
      <c r="E224" s="350">
        <v>10.433333333333334</v>
      </c>
      <c r="F224" s="350">
        <v>10.216666666666667</v>
      </c>
      <c r="G224" s="350">
        <v>9.9333333333333336</v>
      </c>
      <c r="H224" s="350">
        <v>10.933333333333334</v>
      </c>
      <c r="I224" s="350">
        <v>11.216666666666669</v>
      </c>
      <c r="J224" s="350">
        <v>11.433333333333334</v>
      </c>
      <c r="K224" s="349">
        <v>11</v>
      </c>
      <c r="L224" s="349">
        <v>10.5</v>
      </c>
      <c r="M224" s="349">
        <v>1845.1148499999999</v>
      </c>
      <c r="N224" s="1"/>
      <c r="O224" s="1"/>
    </row>
    <row r="225" spans="1:15" ht="12.75" customHeight="1">
      <c r="A225" s="30">
        <v>215</v>
      </c>
      <c r="B225" s="378" t="s">
        <v>396</v>
      </c>
      <c r="C225" s="349">
        <v>59.7</v>
      </c>
      <c r="D225" s="350">
        <v>59.933333333333337</v>
      </c>
      <c r="E225" s="350">
        <v>59.116666666666674</v>
      </c>
      <c r="F225" s="350">
        <v>58.533333333333339</v>
      </c>
      <c r="G225" s="350">
        <v>57.716666666666676</v>
      </c>
      <c r="H225" s="350">
        <v>60.516666666666673</v>
      </c>
      <c r="I225" s="350">
        <v>61.333333333333336</v>
      </c>
      <c r="J225" s="350">
        <v>61.916666666666671</v>
      </c>
      <c r="K225" s="349">
        <v>60.75</v>
      </c>
      <c r="L225" s="349">
        <v>59.35</v>
      </c>
      <c r="M225" s="349">
        <v>65.921459999999996</v>
      </c>
      <c r="N225" s="1"/>
      <c r="O225" s="1"/>
    </row>
    <row r="226" spans="1:15" ht="12.75" customHeight="1">
      <c r="A226" s="30">
        <v>216</v>
      </c>
      <c r="B226" s="378" t="s">
        <v>129</v>
      </c>
      <c r="C226" s="349">
        <v>44.4</v>
      </c>
      <c r="D226" s="350">
        <v>44.633333333333326</v>
      </c>
      <c r="E226" s="350">
        <v>44.066666666666649</v>
      </c>
      <c r="F226" s="350">
        <v>43.73333333333332</v>
      </c>
      <c r="G226" s="350">
        <v>43.166666666666643</v>
      </c>
      <c r="H226" s="350">
        <v>44.966666666666654</v>
      </c>
      <c r="I226" s="350">
        <v>45.533333333333331</v>
      </c>
      <c r="J226" s="350">
        <v>45.86666666666666</v>
      </c>
      <c r="K226" s="349">
        <v>45.2</v>
      </c>
      <c r="L226" s="349">
        <v>44.3</v>
      </c>
      <c r="M226" s="349">
        <v>130.86363</v>
      </c>
      <c r="N226" s="1"/>
      <c r="O226" s="1"/>
    </row>
    <row r="227" spans="1:15" ht="12.75" customHeight="1">
      <c r="A227" s="30">
        <v>217</v>
      </c>
      <c r="B227" s="378" t="s">
        <v>407</v>
      </c>
      <c r="C227" s="349">
        <v>217.55</v>
      </c>
      <c r="D227" s="350">
        <v>218.31666666666669</v>
      </c>
      <c r="E227" s="350">
        <v>215.33333333333337</v>
      </c>
      <c r="F227" s="350">
        <v>213.11666666666667</v>
      </c>
      <c r="G227" s="350">
        <v>210.13333333333335</v>
      </c>
      <c r="H227" s="350">
        <v>220.53333333333339</v>
      </c>
      <c r="I227" s="350">
        <v>223.51666666666668</v>
      </c>
      <c r="J227" s="350">
        <v>225.73333333333341</v>
      </c>
      <c r="K227" s="349">
        <v>221.3</v>
      </c>
      <c r="L227" s="349">
        <v>216.1</v>
      </c>
      <c r="M227" s="349">
        <v>89.501840000000001</v>
      </c>
      <c r="N227" s="1"/>
      <c r="O227" s="1"/>
    </row>
    <row r="228" spans="1:15" ht="12.75" customHeight="1">
      <c r="A228" s="30">
        <v>218</v>
      </c>
      <c r="B228" s="378" t="s">
        <v>397</v>
      </c>
      <c r="C228" s="349">
        <v>935.3</v>
      </c>
      <c r="D228" s="350">
        <v>938.15</v>
      </c>
      <c r="E228" s="350">
        <v>923.15</v>
      </c>
      <c r="F228" s="350">
        <v>911</v>
      </c>
      <c r="G228" s="350">
        <v>896</v>
      </c>
      <c r="H228" s="350">
        <v>950.3</v>
      </c>
      <c r="I228" s="350">
        <v>965.3</v>
      </c>
      <c r="J228" s="350">
        <v>977.44999999999993</v>
      </c>
      <c r="K228" s="349">
        <v>953.15</v>
      </c>
      <c r="L228" s="349">
        <v>926</v>
      </c>
      <c r="M228" s="349">
        <v>7.5620000000000007E-2</v>
      </c>
      <c r="N228" s="1"/>
      <c r="O228" s="1"/>
    </row>
    <row r="229" spans="1:15" ht="12.75" customHeight="1">
      <c r="A229" s="30">
        <v>219</v>
      </c>
      <c r="B229" s="378" t="s">
        <v>130</v>
      </c>
      <c r="C229" s="349">
        <v>377.95</v>
      </c>
      <c r="D229" s="350">
        <v>377.81666666666666</v>
      </c>
      <c r="E229" s="350">
        <v>374.63333333333333</v>
      </c>
      <c r="F229" s="350">
        <v>371.31666666666666</v>
      </c>
      <c r="G229" s="350">
        <v>368.13333333333333</v>
      </c>
      <c r="H229" s="350">
        <v>381.13333333333333</v>
      </c>
      <c r="I229" s="350">
        <v>384.31666666666661</v>
      </c>
      <c r="J229" s="350">
        <v>387.63333333333333</v>
      </c>
      <c r="K229" s="349">
        <v>381</v>
      </c>
      <c r="L229" s="349">
        <v>374.5</v>
      </c>
      <c r="M229" s="349">
        <v>20.37415</v>
      </c>
      <c r="N229" s="1"/>
      <c r="O229" s="1"/>
    </row>
    <row r="230" spans="1:15" ht="12.75" customHeight="1">
      <c r="A230" s="30">
        <v>220</v>
      </c>
      <c r="B230" s="378" t="s">
        <v>398</v>
      </c>
      <c r="C230" s="349">
        <v>319.3</v>
      </c>
      <c r="D230" s="350">
        <v>319.33333333333331</v>
      </c>
      <c r="E230" s="350">
        <v>315.46666666666664</v>
      </c>
      <c r="F230" s="350">
        <v>311.63333333333333</v>
      </c>
      <c r="G230" s="350">
        <v>307.76666666666665</v>
      </c>
      <c r="H230" s="350">
        <v>323.16666666666663</v>
      </c>
      <c r="I230" s="350">
        <v>327.0333333333333</v>
      </c>
      <c r="J230" s="350">
        <v>330.86666666666662</v>
      </c>
      <c r="K230" s="349">
        <v>323.2</v>
      </c>
      <c r="L230" s="349">
        <v>315.5</v>
      </c>
      <c r="M230" s="349">
        <v>2.5505300000000002</v>
      </c>
      <c r="N230" s="1"/>
      <c r="O230" s="1"/>
    </row>
    <row r="231" spans="1:15" ht="12.75" customHeight="1">
      <c r="A231" s="30">
        <v>221</v>
      </c>
      <c r="B231" s="378" t="s">
        <v>399</v>
      </c>
      <c r="C231" s="349">
        <v>1603.45</v>
      </c>
      <c r="D231" s="350">
        <v>1595.3666666666668</v>
      </c>
      <c r="E231" s="350">
        <v>1568.0833333333335</v>
      </c>
      <c r="F231" s="350">
        <v>1532.7166666666667</v>
      </c>
      <c r="G231" s="350">
        <v>1505.4333333333334</v>
      </c>
      <c r="H231" s="350">
        <v>1630.7333333333336</v>
      </c>
      <c r="I231" s="350">
        <v>1658.0166666666669</v>
      </c>
      <c r="J231" s="350">
        <v>1693.3833333333337</v>
      </c>
      <c r="K231" s="349">
        <v>1622.65</v>
      </c>
      <c r="L231" s="349">
        <v>1560</v>
      </c>
      <c r="M231" s="349">
        <v>0.52656000000000003</v>
      </c>
      <c r="N231" s="1"/>
      <c r="O231" s="1"/>
    </row>
    <row r="232" spans="1:15" ht="12.75" customHeight="1">
      <c r="A232" s="30">
        <v>222</v>
      </c>
      <c r="B232" s="378" t="s">
        <v>131</v>
      </c>
      <c r="C232" s="349">
        <v>207.05</v>
      </c>
      <c r="D232" s="350">
        <v>207.93333333333337</v>
      </c>
      <c r="E232" s="350">
        <v>205.46666666666673</v>
      </c>
      <c r="F232" s="350">
        <v>203.88333333333335</v>
      </c>
      <c r="G232" s="350">
        <v>201.41666666666671</v>
      </c>
      <c r="H232" s="350">
        <v>209.51666666666674</v>
      </c>
      <c r="I232" s="350">
        <v>211.98333333333338</v>
      </c>
      <c r="J232" s="350">
        <v>213.56666666666675</v>
      </c>
      <c r="K232" s="349">
        <v>210.4</v>
      </c>
      <c r="L232" s="349">
        <v>206.35</v>
      </c>
      <c r="M232" s="349">
        <v>22.002680000000002</v>
      </c>
      <c r="N232" s="1"/>
      <c r="O232" s="1"/>
    </row>
    <row r="233" spans="1:15" ht="12.75" customHeight="1">
      <c r="A233" s="30">
        <v>223</v>
      </c>
      <c r="B233" s="378" t="s">
        <v>404</v>
      </c>
      <c r="C233" s="349">
        <v>212.45</v>
      </c>
      <c r="D233" s="350">
        <v>211.08333333333334</v>
      </c>
      <c r="E233" s="350">
        <v>204.66666666666669</v>
      </c>
      <c r="F233" s="350">
        <v>196.88333333333335</v>
      </c>
      <c r="G233" s="350">
        <v>190.4666666666667</v>
      </c>
      <c r="H233" s="350">
        <v>218.86666666666667</v>
      </c>
      <c r="I233" s="350">
        <v>225.28333333333336</v>
      </c>
      <c r="J233" s="350">
        <v>233.06666666666666</v>
      </c>
      <c r="K233" s="349">
        <v>217.5</v>
      </c>
      <c r="L233" s="349">
        <v>203.3</v>
      </c>
      <c r="M233" s="349">
        <v>80.785510000000002</v>
      </c>
      <c r="N233" s="1"/>
      <c r="O233" s="1"/>
    </row>
    <row r="234" spans="1:15" ht="12.75" customHeight="1">
      <c r="A234" s="30">
        <v>224</v>
      </c>
      <c r="B234" s="378" t="s">
        <v>265</v>
      </c>
      <c r="C234" s="349">
        <v>4835.05</v>
      </c>
      <c r="D234" s="350">
        <v>4898.3999999999996</v>
      </c>
      <c r="E234" s="350">
        <v>4746.7999999999993</v>
      </c>
      <c r="F234" s="350">
        <v>4658.5499999999993</v>
      </c>
      <c r="G234" s="350">
        <v>4506.9499999999989</v>
      </c>
      <c r="H234" s="350">
        <v>4986.6499999999996</v>
      </c>
      <c r="I234" s="350">
        <v>5138.25</v>
      </c>
      <c r="J234" s="350">
        <v>5226.5</v>
      </c>
      <c r="K234" s="349">
        <v>5050</v>
      </c>
      <c r="L234" s="349">
        <v>4810.1499999999996</v>
      </c>
      <c r="M234" s="349">
        <v>2.36144</v>
      </c>
      <c r="N234" s="1"/>
      <c r="O234" s="1"/>
    </row>
    <row r="235" spans="1:15" ht="12.75" customHeight="1">
      <c r="A235" s="30">
        <v>225</v>
      </c>
      <c r="B235" s="378" t="s">
        <v>406</v>
      </c>
      <c r="C235" s="349">
        <v>152.05000000000001</v>
      </c>
      <c r="D235" s="350">
        <v>151.81666666666669</v>
      </c>
      <c r="E235" s="350">
        <v>150.33333333333337</v>
      </c>
      <c r="F235" s="350">
        <v>148.61666666666667</v>
      </c>
      <c r="G235" s="350">
        <v>147.13333333333335</v>
      </c>
      <c r="H235" s="350">
        <v>153.53333333333339</v>
      </c>
      <c r="I235" s="350">
        <v>155.01666666666668</v>
      </c>
      <c r="J235" s="350">
        <v>156.73333333333341</v>
      </c>
      <c r="K235" s="349">
        <v>153.30000000000001</v>
      </c>
      <c r="L235" s="349">
        <v>150.1</v>
      </c>
      <c r="M235" s="349">
        <v>14.064349999999999</v>
      </c>
      <c r="N235" s="1"/>
      <c r="O235" s="1"/>
    </row>
    <row r="236" spans="1:15" ht="12.75" customHeight="1">
      <c r="A236" s="30">
        <v>226</v>
      </c>
      <c r="B236" s="378" t="s">
        <v>132</v>
      </c>
      <c r="C236" s="349">
        <v>2116.6</v>
      </c>
      <c r="D236" s="350">
        <v>2125.2000000000003</v>
      </c>
      <c r="E236" s="350">
        <v>2082.4000000000005</v>
      </c>
      <c r="F236" s="350">
        <v>2048.2000000000003</v>
      </c>
      <c r="G236" s="350">
        <v>2005.4000000000005</v>
      </c>
      <c r="H236" s="350">
        <v>2159.4000000000005</v>
      </c>
      <c r="I236" s="350">
        <v>2202.2000000000007</v>
      </c>
      <c r="J236" s="350">
        <v>2236.4000000000005</v>
      </c>
      <c r="K236" s="349">
        <v>2168</v>
      </c>
      <c r="L236" s="349">
        <v>2091</v>
      </c>
      <c r="M236" s="349">
        <v>9.5179600000000004</v>
      </c>
      <c r="N236" s="1"/>
      <c r="O236" s="1"/>
    </row>
    <row r="237" spans="1:15" ht="12.75" customHeight="1">
      <c r="A237" s="30">
        <v>227</v>
      </c>
      <c r="B237" s="378" t="s">
        <v>839</v>
      </c>
      <c r="C237" s="349">
        <v>1760.2</v>
      </c>
      <c r="D237" s="350">
        <v>1768.4833333333333</v>
      </c>
      <c r="E237" s="350">
        <v>1741.7166666666667</v>
      </c>
      <c r="F237" s="350">
        <v>1723.2333333333333</v>
      </c>
      <c r="G237" s="350">
        <v>1696.4666666666667</v>
      </c>
      <c r="H237" s="350">
        <v>1786.9666666666667</v>
      </c>
      <c r="I237" s="350">
        <v>1813.7333333333336</v>
      </c>
      <c r="J237" s="350">
        <v>1832.2166666666667</v>
      </c>
      <c r="K237" s="349">
        <v>1795.25</v>
      </c>
      <c r="L237" s="349">
        <v>1750</v>
      </c>
      <c r="M237" s="349">
        <v>0.38214999999999999</v>
      </c>
      <c r="N237" s="1"/>
      <c r="O237" s="1"/>
    </row>
    <row r="238" spans="1:15" ht="12.75" customHeight="1">
      <c r="A238" s="30">
        <v>228</v>
      </c>
      <c r="B238" s="378" t="s">
        <v>410</v>
      </c>
      <c r="C238" s="349">
        <v>381.1</v>
      </c>
      <c r="D238" s="350">
        <v>379.48333333333329</v>
      </c>
      <c r="E238" s="350">
        <v>376.76666666666659</v>
      </c>
      <c r="F238" s="350">
        <v>372.43333333333328</v>
      </c>
      <c r="G238" s="350">
        <v>369.71666666666658</v>
      </c>
      <c r="H238" s="350">
        <v>383.81666666666661</v>
      </c>
      <c r="I238" s="350">
        <v>386.5333333333333</v>
      </c>
      <c r="J238" s="350">
        <v>390.86666666666662</v>
      </c>
      <c r="K238" s="349">
        <v>382.2</v>
      </c>
      <c r="L238" s="349">
        <v>375.15</v>
      </c>
      <c r="M238" s="349">
        <v>0.72946999999999995</v>
      </c>
      <c r="N238" s="1"/>
      <c r="O238" s="1"/>
    </row>
    <row r="239" spans="1:15" ht="12.75" customHeight="1">
      <c r="A239" s="30">
        <v>229</v>
      </c>
      <c r="B239" s="378" t="s">
        <v>133</v>
      </c>
      <c r="C239" s="349">
        <v>955.35</v>
      </c>
      <c r="D239" s="350">
        <v>956.65</v>
      </c>
      <c r="E239" s="350">
        <v>947.3</v>
      </c>
      <c r="F239" s="350">
        <v>939.25</v>
      </c>
      <c r="G239" s="350">
        <v>929.9</v>
      </c>
      <c r="H239" s="350">
        <v>964.69999999999993</v>
      </c>
      <c r="I239" s="350">
        <v>974.05000000000007</v>
      </c>
      <c r="J239" s="350">
        <v>982.09999999999991</v>
      </c>
      <c r="K239" s="349">
        <v>966</v>
      </c>
      <c r="L239" s="349">
        <v>948.6</v>
      </c>
      <c r="M239" s="349">
        <v>24.17043</v>
      </c>
      <c r="N239" s="1"/>
      <c r="O239" s="1"/>
    </row>
    <row r="240" spans="1:15" ht="12.75" customHeight="1">
      <c r="A240" s="30">
        <v>230</v>
      </c>
      <c r="B240" s="378" t="s">
        <v>134</v>
      </c>
      <c r="C240" s="349">
        <v>252.9</v>
      </c>
      <c r="D240" s="350">
        <v>253.7166666666667</v>
      </c>
      <c r="E240" s="350">
        <v>250.73333333333341</v>
      </c>
      <c r="F240" s="350">
        <v>248.56666666666672</v>
      </c>
      <c r="G240" s="350">
        <v>245.58333333333343</v>
      </c>
      <c r="H240" s="350">
        <v>255.88333333333338</v>
      </c>
      <c r="I240" s="350">
        <v>258.86666666666667</v>
      </c>
      <c r="J240" s="350">
        <v>261.03333333333336</v>
      </c>
      <c r="K240" s="349">
        <v>256.7</v>
      </c>
      <c r="L240" s="349">
        <v>251.55</v>
      </c>
      <c r="M240" s="349">
        <v>23.773900000000001</v>
      </c>
      <c r="N240" s="1"/>
      <c r="O240" s="1"/>
    </row>
    <row r="241" spans="1:15" ht="12.75" customHeight="1">
      <c r="A241" s="30">
        <v>231</v>
      </c>
      <c r="B241" s="378" t="s">
        <v>411</v>
      </c>
      <c r="C241" s="349">
        <v>40.65</v>
      </c>
      <c r="D241" s="350">
        <v>40.766666666666659</v>
      </c>
      <c r="E241" s="350">
        <v>40.23333333333332</v>
      </c>
      <c r="F241" s="350">
        <v>39.816666666666663</v>
      </c>
      <c r="G241" s="350">
        <v>39.283333333333324</v>
      </c>
      <c r="H241" s="350">
        <v>41.183333333333316</v>
      </c>
      <c r="I241" s="350">
        <v>41.716666666666661</v>
      </c>
      <c r="J241" s="350">
        <v>42.133333333333312</v>
      </c>
      <c r="K241" s="349">
        <v>41.3</v>
      </c>
      <c r="L241" s="349">
        <v>40.35</v>
      </c>
      <c r="M241" s="349">
        <v>13.18947</v>
      </c>
      <c r="N241" s="1"/>
      <c r="O241" s="1"/>
    </row>
    <row r="242" spans="1:15" ht="12.75" customHeight="1">
      <c r="A242" s="30">
        <v>232</v>
      </c>
      <c r="B242" s="378" t="s">
        <v>135</v>
      </c>
      <c r="C242" s="349">
        <v>1706.95</v>
      </c>
      <c r="D242" s="350">
        <v>1710.9833333333333</v>
      </c>
      <c r="E242" s="350">
        <v>1699.4666666666667</v>
      </c>
      <c r="F242" s="350">
        <v>1691.9833333333333</v>
      </c>
      <c r="G242" s="350">
        <v>1680.4666666666667</v>
      </c>
      <c r="H242" s="350">
        <v>1718.4666666666667</v>
      </c>
      <c r="I242" s="350">
        <v>1729.9833333333336</v>
      </c>
      <c r="J242" s="350">
        <v>1737.4666666666667</v>
      </c>
      <c r="K242" s="349">
        <v>1722.5</v>
      </c>
      <c r="L242" s="349">
        <v>1703.5</v>
      </c>
      <c r="M242" s="349">
        <v>56.022150000000003</v>
      </c>
      <c r="N242" s="1"/>
      <c r="O242" s="1"/>
    </row>
    <row r="243" spans="1:15" ht="12.75" customHeight="1">
      <c r="A243" s="30">
        <v>233</v>
      </c>
      <c r="B243" s="378" t="s">
        <v>412</v>
      </c>
      <c r="C243" s="349">
        <v>1414.15</v>
      </c>
      <c r="D243" s="350">
        <v>1407.2833333333335</v>
      </c>
      <c r="E243" s="350">
        <v>1379.416666666667</v>
      </c>
      <c r="F243" s="350">
        <v>1344.6833333333334</v>
      </c>
      <c r="G243" s="350">
        <v>1316.8166666666668</v>
      </c>
      <c r="H243" s="350">
        <v>1442.0166666666671</v>
      </c>
      <c r="I243" s="350">
        <v>1469.8833333333334</v>
      </c>
      <c r="J243" s="350">
        <v>1504.6166666666672</v>
      </c>
      <c r="K243" s="349">
        <v>1435.15</v>
      </c>
      <c r="L243" s="349">
        <v>1372.55</v>
      </c>
      <c r="M243" s="349">
        <v>0.15539</v>
      </c>
      <c r="N243" s="1"/>
      <c r="O243" s="1"/>
    </row>
    <row r="244" spans="1:15" ht="12.75" customHeight="1">
      <c r="A244" s="30">
        <v>234</v>
      </c>
      <c r="B244" s="378" t="s">
        <v>413</v>
      </c>
      <c r="C244" s="349">
        <v>413.25</v>
      </c>
      <c r="D244" s="350">
        <v>414.0333333333333</v>
      </c>
      <c r="E244" s="350">
        <v>409.21666666666658</v>
      </c>
      <c r="F244" s="350">
        <v>405.18333333333328</v>
      </c>
      <c r="G244" s="350">
        <v>400.36666666666656</v>
      </c>
      <c r="H244" s="350">
        <v>418.06666666666661</v>
      </c>
      <c r="I244" s="350">
        <v>422.88333333333333</v>
      </c>
      <c r="J244" s="350">
        <v>426.91666666666663</v>
      </c>
      <c r="K244" s="349">
        <v>418.85</v>
      </c>
      <c r="L244" s="349">
        <v>410</v>
      </c>
      <c r="M244" s="349">
        <v>3.83074</v>
      </c>
      <c r="N244" s="1"/>
      <c r="O244" s="1"/>
    </row>
    <row r="245" spans="1:15" ht="12.75" customHeight="1">
      <c r="A245" s="30">
        <v>235</v>
      </c>
      <c r="B245" s="378" t="s">
        <v>414</v>
      </c>
      <c r="C245" s="349">
        <v>681.15</v>
      </c>
      <c r="D245" s="350">
        <v>681.44999999999993</v>
      </c>
      <c r="E245" s="350">
        <v>663.74999999999989</v>
      </c>
      <c r="F245" s="350">
        <v>646.34999999999991</v>
      </c>
      <c r="G245" s="350">
        <v>628.64999999999986</v>
      </c>
      <c r="H245" s="350">
        <v>698.84999999999991</v>
      </c>
      <c r="I245" s="350">
        <v>716.55</v>
      </c>
      <c r="J245" s="350">
        <v>733.94999999999993</v>
      </c>
      <c r="K245" s="349">
        <v>699.15</v>
      </c>
      <c r="L245" s="349">
        <v>664.05</v>
      </c>
      <c r="M245" s="349">
        <v>2.2763399999999998</v>
      </c>
      <c r="N245" s="1"/>
      <c r="O245" s="1"/>
    </row>
    <row r="246" spans="1:15" ht="12.75" customHeight="1">
      <c r="A246" s="30">
        <v>236</v>
      </c>
      <c r="B246" s="378" t="s">
        <v>408</v>
      </c>
      <c r="C246" s="349">
        <v>19.2</v>
      </c>
      <c r="D246" s="350">
        <v>19.25</v>
      </c>
      <c r="E246" s="350">
        <v>19.05</v>
      </c>
      <c r="F246" s="350">
        <v>18.900000000000002</v>
      </c>
      <c r="G246" s="350">
        <v>18.700000000000003</v>
      </c>
      <c r="H246" s="350">
        <v>19.399999999999999</v>
      </c>
      <c r="I246" s="350">
        <v>19.600000000000001</v>
      </c>
      <c r="J246" s="350">
        <v>19.749999999999996</v>
      </c>
      <c r="K246" s="349">
        <v>19.45</v>
      </c>
      <c r="L246" s="349">
        <v>19.100000000000001</v>
      </c>
      <c r="M246" s="349">
        <v>14.072469999999999</v>
      </c>
      <c r="N246" s="1"/>
      <c r="O246" s="1"/>
    </row>
    <row r="247" spans="1:15" ht="12.75" customHeight="1">
      <c r="A247" s="30">
        <v>237</v>
      </c>
      <c r="B247" s="378" t="s">
        <v>136</v>
      </c>
      <c r="C247" s="349">
        <v>121.15</v>
      </c>
      <c r="D247" s="350">
        <v>121.34999999999998</v>
      </c>
      <c r="E247" s="350">
        <v>120.39999999999996</v>
      </c>
      <c r="F247" s="350">
        <v>119.64999999999998</v>
      </c>
      <c r="G247" s="350">
        <v>118.69999999999996</v>
      </c>
      <c r="H247" s="350">
        <v>122.09999999999997</v>
      </c>
      <c r="I247" s="350">
        <v>123.04999999999998</v>
      </c>
      <c r="J247" s="350">
        <v>123.79999999999997</v>
      </c>
      <c r="K247" s="349">
        <v>122.3</v>
      </c>
      <c r="L247" s="349">
        <v>120.6</v>
      </c>
      <c r="M247" s="349">
        <v>53.190440000000002</v>
      </c>
      <c r="N247" s="1"/>
      <c r="O247" s="1"/>
    </row>
    <row r="248" spans="1:15" ht="12.75" customHeight="1">
      <c r="A248" s="30">
        <v>238</v>
      </c>
      <c r="B248" s="378" t="s">
        <v>400</v>
      </c>
      <c r="C248" s="349">
        <v>381.1</v>
      </c>
      <c r="D248" s="350">
        <v>382.5333333333333</v>
      </c>
      <c r="E248" s="350">
        <v>378.56666666666661</v>
      </c>
      <c r="F248" s="350">
        <v>376.0333333333333</v>
      </c>
      <c r="G248" s="350">
        <v>372.06666666666661</v>
      </c>
      <c r="H248" s="350">
        <v>385.06666666666661</v>
      </c>
      <c r="I248" s="350">
        <v>389.0333333333333</v>
      </c>
      <c r="J248" s="350">
        <v>391.56666666666661</v>
      </c>
      <c r="K248" s="349">
        <v>386.5</v>
      </c>
      <c r="L248" s="349">
        <v>380</v>
      </c>
      <c r="M248" s="349">
        <v>1.0413399999999999</v>
      </c>
      <c r="N248" s="1"/>
      <c r="O248" s="1"/>
    </row>
    <row r="249" spans="1:15" ht="12.75" customHeight="1">
      <c r="A249" s="30">
        <v>239</v>
      </c>
      <c r="B249" s="378" t="s">
        <v>266</v>
      </c>
      <c r="C249" s="349">
        <v>979.85</v>
      </c>
      <c r="D249" s="350">
        <v>973.4666666666667</v>
      </c>
      <c r="E249" s="350">
        <v>960.73333333333335</v>
      </c>
      <c r="F249" s="350">
        <v>941.61666666666667</v>
      </c>
      <c r="G249" s="350">
        <v>928.88333333333333</v>
      </c>
      <c r="H249" s="350">
        <v>992.58333333333337</v>
      </c>
      <c r="I249" s="350">
        <v>1005.3166666666667</v>
      </c>
      <c r="J249" s="350">
        <v>1024.4333333333334</v>
      </c>
      <c r="K249" s="349">
        <v>986.2</v>
      </c>
      <c r="L249" s="349">
        <v>954.35</v>
      </c>
      <c r="M249" s="349">
        <v>7.2517800000000001</v>
      </c>
      <c r="N249" s="1"/>
      <c r="O249" s="1"/>
    </row>
    <row r="250" spans="1:15" ht="12.75" customHeight="1">
      <c r="A250" s="30">
        <v>240</v>
      </c>
      <c r="B250" s="378" t="s">
        <v>401</v>
      </c>
      <c r="C250" s="349">
        <v>256.10000000000002</v>
      </c>
      <c r="D250" s="350">
        <v>258.3</v>
      </c>
      <c r="E250" s="350">
        <v>250.90000000000003</v>
      </c>
      <c r="F250" s="350">
        <v>245.70000000000002</v>
      </c>
      <c r="G250" s="350">
        <v>238.30000000000004</v>
      </c>
      <c r="H250" s="350">
        <v>263.5</v>
      </c>
      <c r="I250" s="350">
        <v>270.89999999999998</v>
      </c>
      <c r="J250" s="350">
        <v>276.10000000000002</v>
      </c>
      <c r="K250" s="349">
        <v>265.7</v>
      </c>
      <c r="L250" s="349">
        <v>253.1</v>
      </c>
      <c r="M250" s="349">
        <v>19.88165</v>
      </c>
      <c r="N250" s="1"/>
      <c r="O250" s="1"/>
    </row>
    <row r="251" spans="1:15" ht="12.75" customHeight="1">
      <c r="A251" s="30">
        <v>241</v>
      </c>
      <c r="B251" s="378" t="s">
        <v>402</v>
      </c>
      <c r="C251" s="349">
        <v>42.95</v>
      </c>
      <c r="D251" s="350">
        <v>42.983333333333327</v>
      </c>
      <c r="E251" s="350">
        <v>42.766666666666652</v>
      </c>
      <c r="F251" s="350">
        <v>42.583333333333321</v>
      </c>
      <c r="G251" s="350">
        <v>42.366666666666646</v>
      </c>
      <c r="H251" s="350">
        <v>43.166666666666657</v>
      </c>
      <c r="I251" s="350">
        <v>43.38333333333334</v>
      </c>
      <c r="J251" s="350">
        <v>43.566666666666663</v>
      </c>
      <c r="K251" s="349">
        <v>43.2</v>
      </c>
      <c r="L251" s="349">
        <v>42.8</v>
      </c>
      <c r="M251" s="349">
        <v>8.53857</v>
      </c>
      <c r="N251" s="1"/>
      <c r="O251" s="1"/>
    </row>
    <row r="252" spans="1:15" ht="12.75" customHeight="1">
      <c r="A252" s="30">
        <v>242</v>
      </c>
      <c r="B252" s="378" t="s">
        <v>137</v>
      </c>
      <c r="C252" s="349">
        <v>816.35</v>
      </c>
      <c r="D252" s="350">
        <v>818.9</v>
      </c>
      <c r="E252" s="350">
        <v>810.5</v>
      </c>
      <c r="F252" s="350">
        <v>804.65</v>
      </c>
      <c r="G252" s="350">
        <v>796.25</v>
      </c>
      <c r="H252" s="350">
        <v>824.75</v>
      </c>
      <c r="I252" s="350">
        <v>833.14999999999986</v>
      </c>
      <c r="J252" s="350">
        <v>839</v>
      </c>
      <c r="K252" s="349">
        <v>827.3</v>
      </c>
      <c r="L252" s="349">
        <v>813.05</v>
      </c>
      <c r="M252" s="349">
        <v>19.050059999999998</v>
      </c>
      <c r="N252" s="1"/>
      <c r="O252" s="1"/>
    </row>
    <row r="253" spans="1:15" ht="12.75" customHeight="1">
      <c r="A253" s="30">
        <v>243</v>
      </c>
      <c r="B253" s="378" t="s">
        <v>832</v>
      </c>
      <c r="C253" s="349">
        <v>22.25</v>
      </c>
      <c r="D253" s="350">
        <v>22.3</v>
      </c>
      <c r="E253" s="350">
        <v>22.150000000000002</v>
      </c>
      <c r="F253" s="350">
        <v>22.05</v>
      </c>
      <c r="G253" s="350">
        <v>21.900000000000002</v>
      </c>
      <c r="H253" s="350">
        <v>22.400000000000002</v>
      </c>
      <c r="I253" s="350">
        <v>22.55</v>
      </c>
      <c r="J253" s="350">
        <v>22.650000000000002</v>
      </c>
      <c r="K253" s="349">
        <v>22.45</v>
      </c>
      <c r="L253" s="349">
        <v>22.2</v>
      </c>
      <c r="M253" s="349">
        <v>39.706099999999999</v>
      </c>
      <c r="N253" s="1"/>
      <c r="O253" s="1"/>
    </row>
    <row r="254" spans="1:15" ht="12.75" customHeight="1">
      <c r="A254" s="30">
        <v>244</v>
      </c>
      <c r="B254" s="378" t="s">
        <v>264</v>
      </c>
      <c r="C254" s="349">
        <v>695.6</v>
      </c>
      <c r="D254" s="350">
        <v>698.61666666666679</v>
      </c>
      <c r="E254" s="350">
        <v>688.18333333333362</v>
      </c>
      <c r="F254" s="350">
        <v>680.76666666666688</v>
      </c>
      <c r="G254" s="350">
        <v>670.33333333333371</v>
      </c>
      <c r="H254" s="350">
        <v>706.03333333333353</v>
      </c>
      <c r="I254" s="350">
        <v>716.4666666666667</v>
      </c>
      <c r="J254" s="350">
        <v>723.88333333333344</v>
      </c>
      <c r="K254" s="349">
        <v>709.05</v>
      </c>
      <c r="L254" s="349">
        <v>691.2</v>
      </c>
      <c r="M254" s="349">
        <v>1.31907</v>
      </c>
      <c r="N254" s="1"/>
      <c r="O254" s="1"/>
    </row>
    <row r="255" spans="1:15" ht="12.75" customHeight="1">
      <c r="A255" s="30">
        <v>245</v>
      </c>
      <c r="B255" s="378" t="s">
        <v>138</v>
      </c>
      <c r="C255" s="349">
        <v>221.9</v>
      </c>
      <c r="D255" s="350">
        <v>222.28333333333333</v>
      </c>
      <c r="E255" s="350">
        <v>221.11666666666667</v>
      </c>
      <c r="F255" s="350">
        <v>220.33333333333334</v>
      </c>
      <c r="G255" s="350">
        <v>219.16666666666669</v>
      </c>
      <c r="H255" s="350">
        <v>223.06666666666666</v>
      </c>
      <c r="I255" s="350">
        <v>224.23333333333335</v>
      </c>
      <c r="J255" s="350">
        <v>225.01666666666665</v>
      </c>
      <c r="K255" s="349">
        <v>223.45</v>
      </c>
      <c r="L255" s="349">
        <v>221.5</v>
      </c>
      <c r="M255" s="349">
        <v>86.709469999999996</v>
      </c>
      <c r="N255" s="1"/>
      <c r="O255" s="1"/>
    </row>
    <row r="256" spans="1:15" ht="12.75" customHeight="1">
      <c r="A256" s="30">
        <v>246</v>
      </c>
      <c r="B256" s="378" t="s">
        <v>403</v>
      </c>
      <c r="C256" s="349">
        <v>108.45</v>
      </c>
      <c r="D256" s="350">
        <v>109.08333333333333</v>
      </c>
      <c r="E256" s="350">
        <v>107.36666666666666</v>
      </c>
      <c r="F256" s="350">
        <v>106.28333333333333</v>
      </c>
      <c r="G256" s="350">
        <v>104.56666666666666</v>
      </c>
      <c r="H256" s="350">
        <v>110.16666666666666</v>
      </c>
      <c r="I256" s="350">
        <v>111.88333333333333</v>
      </c>
      <c r="J256" s="350">
        <v>112.96666666666665</v>
      </c>
      <c r="K256" s="349">
        <v>110.8</v>
      </c>
      <c r="L256" s="349">
        <v>108</v>
      </c>
      <c r="M256" s="349">
        <v>3.8246500000000001</v>
      </c>
      <c r="N256" s="1"/>
      <c r="O256" s="1"/>
    </row>
    <row r="257" spans="1:15" ht="12.75" customHeight="1">
      <c r="A257" s="30">
        <v>247</v>
      </c>
      <c r="B257" s="378" t="s">
        <v>421</v>
      </c>
      <c r="C257" s="349">
        <v>102.95</v>
      </c>
      <c r="D257" s="350">
        <v>102.8</v>
      </c>
      <c r="E257" s="350">
        <v>101.64999999999999</v>
      </c>
      <c r="F257" s="350">
        <v>100.35</v>
      </c>
      <c r="G257" s="350">
        <v>99.199999999999989</v>
      </c>
      <c r="H257" s="350">
        <v>104.1</v>
      </c>
      <c r="I257" s="350">
        <v>105.25</v>
      </c>
      <c r="J257" s="350">
        <v>106.55</v>
      </c>
      <c r="K257" s="349">
        <v>103.95</v>
      </c>
      <c r="L257" s="349">
        <v>101.5</v>
      </c>
      <c r="M257" s="349">
        <v>4.2132300000000003</v>
      </c>
      <c r="N257" s="1"/>
      <c r="O257" s="1"/>
    </row>
    <row r="258" spans="1:15" ht="12.75" customHeight="1">
      <c r="A258" s="30">
        <v>248</v>
      </c>
      <c r="B258" s="378" t="s">
        <v>415</v>
      </c>
      <c r="C258" s="349">
        <v>1619.7</v>
      </c>
      <c r="D258" s="350">
        <v>1627.9666666666665</v>
      </c>
      <c r="E258" s="350">
        <v>1606.7333333333329</v>
      </c>
      <c r="F258" s="350">
        <v>1593.7666666666664</v>
      </c>
      <c r="G258" s="350">
        <v>1572.5333333333328</v>
      </c>
      <c r="H258" s="350">
        <v>1640.9333333333329</v>
      </c>
      <c r="I258" s="350">
        <v>1662.1666666666665</v>
      </c>
      <c r="J258" s="350">
        <v>1675.133333333333</v>
      </c>
      <c r="K258" s="349">
        <v>1649.2</v>
      </c>
      <c r="L258" s="349">
        <v>1615</v>
      </c>
      <c r="M258" s="349">
        <v>0.4617</v>
      </c>
      <c r="N258" s="1"/>
      <c r="O258" s="1"/>
    </row>
    <row r="259" spans="1:15" ht="12.75" customHeight="1">
      <c r="A259" s="30">
        <v>249</v>
      </c>
      <c r="B259" s="378" t="s">
        <v>425</v>
      </c>
      <c r="C259" s="349">
        <v>1816.7</v>
      </c>
      <c r="D259" s="350">
        <v>1826.6166666666668</v>
      </c>
      <c r="E259" s="350">
        <v>1801.9833333333336</v>
      </c>
      <c r="F259" s="350">
        <v>1787.2666666666669</v>
      </c>
      <c r="G259" s="350">
        <v>1762.6333333333337</v>
      </c>
      <c r="H259" s="350">
        <v>1841.3333333333335</v>
      </c>
      <c r="I259" s="350">
        <v>1865.9666666666667</v>
      </c>
      <c r="J259" s="350">
        <v>1880.6833333333334</v>
      </c>
      <c r="K259" s="349">
        <v>1851.25</v>
      </c>
      <c r="L259" s="349">
        <v>1811.9</v>
      </c>
      <c r="M259" s="349">
        <v>4.3189999999999999E-2</v>
      </c>
      <c r="N259" s="1"/>
      <c r="O259" s="1"/>
    </row>
    <row r="260" spans="1:15" ht="12.75" customHeight="1">
      <c r="A260" s="30">
        <v>250</v>
      </c>
      <c r="B260" s="378" t="s">
        <v>422</v>
      </c>
      <c r="C260" s="349">
        <v>93.05</v>
      </c>
      <c r="D260" s="350">
        <v>93.649999999999991</v>
      </c>
      <c r="E260" s="350">
        <v>91.999999999999986</v>
      </c>
      <c r="F260" s="350">
        <v>90.949999999999989</v>
      </c>
      <c r="G260" s="350">
        <v>89.299999999999983</v>
      </c>
      <c r="H260" s="350">
        <v>94.699999999999989</v>
      </c>
      <c r="I260" s="350">
        <v>96.35</v>
      </c>
      <c r="J260" s="350">
        <v>97.399999999999991</v>
      </c>
      <c r="K260" s="349">
        <v>95.3</v>
      </c>
      <c r="L260" s="349">
        <v>92.6</v>
      </c>
      <c r="M260" s="349">
        <v>5.2205300000000001</v>
      </c>
      <c r="N260" s="1"/>
      <c r="O260" s="1"/>
    </row>
    <row r="261" spans="1:15" ht="12.75" customHeight="1">
      <c r="A261" s="30">
        <v>251</v>
      </c>
      <c r="B261" s="378" t="s">
        <v>139</v>
      </c>
      <c r="C261" s="349">
        <v>413.15</v>
      </c>
      <c r="D261" s="350">
        <v>415.09999999999997</v>
      </c>
      <c r="E261" s="350">
        <v>409.44999999999993</v>
      </c>
      <c r="F261" s="350">
        <v>405.74999999999994</v>
      </c>
      <c r="G261" s="350">
        <v>400.09999999999991</v>
      </c>
      <c r="H261" s="350">
        <v>418.79999999999995</v>
      </c>
      <c r="I261" s="350">
        <v>424.44999999999993</v>
      </c>
      <c r="J261" s="350">
        <v>428.15</v>
      </c>
      <c r="K261" s="349">
        <v>420.75</v>
      </c>
      <c r="L261" s="349">
        <v>411.4</v>
      </c>
      <c r="M261" s="349">
        <v>36.32694</v>
      </c>
      <c r="N261" s="1"/>
      <c r="O261" s="1"/>
    </row>
    <row r="262" spans="1:15" ht="12.75" customHeight="1">
      <c r="A262" s="30">
        <v>252</v>
      </c>
      <c r="B262" s="378" t="s">
        <v>416</v>
      </c>
      <c r="C262" s="349">
        <v>2978</v>
      </c>
      <c r="D262" s="350">
        <v>2997.1166666666668</v>
      </c>
      <c r="E262" s="350">
        <v>2921.1333333333337</v>
      </c>
      <c r="F262" s="350">
        <v>2864.2666666666669</v>
      </c>
      <c r="G262" s="350">
        <v>2788.2833333333338</v>
      </c>
      <c r="H262" s="350">
        <v>3053.9833333333336</v>
      </c>
      <c r="I262" s="350">
        <v>3129.9666666666672</v>
      </c>
      <c r="J262" s="350">
        <v>3186.8333333333335</v>
      </c>
      <c r="K262" s="349">
        <v>3073.1</v>
      </c>
      <c r="L262" s="349">
        <v>2940.25</v>
      </c>
      <c r="M262" s="349">
        <v>0.92683000000000004</v>
      </c>
      <c r="N262" s="1"/>
      <c r="O262" s="1"/>
    </row>
    <row r="263" spans="1:15" ht="12.75" customHeight="1">
      <c r="A263" s="30">
        <v>253</v>
      </c>
      <c r="B263" s="378" t="s">
        <v>417</v>
      </c>
      <c r="C263" s="349">
        <v>460.15</v>
      </c>
      <c r="D263" s="350">
        <v>460.63333333333338</v>
      </c>
      <c r="E263" s="350">
        <v>456.41666666666674</v>
      </c>
      <c r="F263" s="350">
        <v>452.68333333333334</v>
      </c>
      <c r="G263" s="350">
        <v>448.4666666666667</v>
      </c>
      <c r="H263" s="350">
        <v>464.36666666666679</v>
      </c>
      <c r="I263" s="350">
        <v>468.58333333333337</v>
      </c>
      <c r="J263" s="350">
        <v>472.31666666666683</v>
      </c>
      <c r="K263" s="349">
        <v>464.85</v>
      </c>
      <c r="L263" s="349">
        <v>456.9</v>
      </c>
      <c r="M263" s="349">
        <v>1.4806600000000001</v>
      </c>
      <c r="N263" s="1"/>
      <c r="O263" s="1"/>
    </row>
    <row r="264" spans="1:15" ht="12.75" customHeight="1">
      <c r="A264" s="30">
        <v>254</v>
      </c>
      <c r="B264" s="378" t="s">
        <v>418</v>
      </c>
      <c r="C264" s="349">
        <v>237.35</v>
      </c>
      <c r="D264" s="350">
        <v>237.1</v>
      </c>
      <c r="E264" s="350">
        <v>234.25</v>
      </c>
      <c r="F264" s="350">
        <v>231.15</v>
      </c>
      <c r="G264" s="350">
        <v>228.3</v>
      </c>
      <c r="H264" s="350">
        <v>240.2</v>
      </c>
      <c r="I264" s="350">
        <v>243.04999999999995</v>
      </c>
      <c r="J264" s="350">
        <v>246.14999999999998</v>
      </c>
      <c r="K264" s="349">
        <v>239.95</v>
      </c>
      <c r="L264" s="349">
        <v>234</v>
      </c>
      <c r="M264" s="349">
        <v>5.35703</v>
      </c>
      <c r="N264" s="1"/>
      <c r="O264" s="1"/>
    </row>
    <row r="265" spans="1:15" ht="12.75" customHeight="1">
      <c r="A265" s="30">
        <v>255</v>
      </c>
      <c r="B265" s="378" t="s">
        <v>419</v>
      </c>
      <c r="C265" s="349">
        <v>116.95</v>
      </c>
      <c r="D265" s="350">
        <v>117.58333333333333</v>
      </c>
      <c r="E265" s="350">
        <v>115.36666666666666</v>
      </c>
      <c r="F265" s="350">
        <v>113.78333333333333</v>
      </c>
      <c r="G265" s="350">
        <v>111.56666666666666</v>
      </c>
      <c r="H265" s="350">
        <v>119.16666666666666</v>
      </c>
      <c r="I265" s="350">
        <v>121.38333333333333</v>
      </c>
      <c r="J265" s="350">
        <v>122.96666666666665</v>
      </c>
      <c r="K265" s="349">
        <v>119.8</v>
      </c>
      <c r="L265" s="349">
        <v>116</v>
      </c>
      <c r="M265" s="349">
        <v>3.8328199999999999</v>
      </c>
      <c r="N265" s="1"/>
      <c r="O265" s="1"/>
    </row>
    <row r="266" spans="1:15" ht="12.75" customHeight="1">
      <c r="A266" s="30">
        <v>256</v>
      </c>
      <c r="B266" s="378" t="s">
        <v>420</v>
      </c>
      <c r="C266" s="349">
        <v>67.900000000000006</v>
      </c>
      <c r="D266" s="350">
        <v>68.116666666666674</v>
      </c>
      <c r="E266" s="350">
        <v>67.333333333333343</v>
      </c>
      <c r="F266" s="350">
        <v>66.766666666666666</v>
      </c>
      <c r="G266" s="350">
        <v>65.983333333333334</v>
      </c>
      <c r="H266" s="350">
        <v>68.683333333333351</v>
      </c>
      <c r="I266" s="350">
        <v>69.466666666666683</v>
      </c>
      <c r="J266" s="350">
        <v>70.03333333333336</v>
      </c>
      <c r="K266" s="349">
        <v>68.900000000000006</v>
      </c>
      <c r="L266" s="349">
        <v>67.55</v>
      </c>
      <c r="M266" s="349">
        <v>3.3341500000000002</v>
      </c>
      <c r="N266" s="1"/>
      <c r="O266" s="1"/>
    </row>
    <row r="267" spans="1:15" ht="12.75" customHeight="1">
      <c r="A267" s="30">
        <v>257</v>
      </c>
      <c r="B267" s="378" t="s">
        <v>424</v>
      </c>
      <c r="C267" s="349">
        <v>196</v>
      </c>
      <c r="D267" s="350">
        <v>197.26666666666665</v>
      </c>
      <c r="E267" s="350">
        <v>194.0333333333333</v>
      </c>
      <c r="F267" s="350">
        <v>192.06666666666666</v>
      </c>
      <c r="G267" s="350">
        <v>188.83333333333331</v>
      </c>
      <c r="H267" s="350">
        <v>199.23333333333329</v>
      </c>
      <c r="I267" s="350">
        <v>202.46666666666664</v>
      </c>
      <c r="J267" s="350">
        <v>204.43333333333328</v>
      </c>
      <c r="K267" s="349">
        <v>200.5</v>
      </c>
      <c r="L267" s="349">
        <v>195.3</v>
      </c>
      <c r="M267" s="349">
        <v>4.7798299999999996</v>
      </c>
      <c r="N267" s="1"/>
      <c r="O267" s="1"/>
    </row>
    <row r="268" spans="1:15" ht="12.75" customHeight="1">
      <c r="A268" s="30">
        <v>258</v>
      </c>
      <c r="B268" s="378" t="s">
        <v>423</v>
      </c>
      <c r="C268" s="349">
        <v>369.65</v>
      </c>
      <c r="D268" s="350">
        <v>372.7833333333333</v>
      </c>
      <c r="E268" s="350">
        <v>362.06666666666661</v>
      </c>
      <c r="F268" s="350">
        <v>354.48333333333329</v>
      </c>
      <c r="G268" s="350">
        <v>343.76666666666659</v>
      </c>
      <c r="H268" s="350">
        <v>380.36666666666662</v>
      </c>
      <c r="I268" s="350">
        <v>391.08333333333331</v>
      </c>
      <c r="J268" s="350">
        <v>398.66666666666663</v>
      </c>
      <c r="K268" s="349">
        <v>383.5</v>
      </c>
      <c r="L268" s="349">
        <v>365.2</v>
      </c>
      <c r="M268" s="349">
        <v>0.82694000000000001</v>
      </c>
      <c r="N268" s="1"/>
      <c r="O268" s="1"/>
    </row>
    <row r="269" spans="1:15" ht="12.75" customHeight="1">
      <c r="A269" s="30">
        <v>259</v>
      </c>
      <c r="B269" s="378" t="s">
        <v>267</v>
      </c>
      <c r="C269" s="349">
        <v>340.1</v>
      </c>
      <c r="D269" s="350">
        <v>336.93333333333334</v>
      </c>
      <c r="E269" s="350">
        <v>330.16666666666669</v>
      </c>
      <c r="F269" s="350">
        <v>320.23333333333335</v>
      </c>
      <c r="G269" s="350">
        <v>313.4666666666667</v>
      </c>
      <c r="H269" s="350">
        <v>346.86666666666667</v>
      </c>
      <c r="I269" s="350">
        <v>353.63333333333333</v>
      </c>
      <c r="J269" s="350">
        <v>363.56666666666666</v>
      </c>
      <c r="K269" s="349">
        <v>343.7</v>
      </c>
      <c r="L269" s="349">
        <v>327</v>
      </c>
      <c r="M269" s="349">
        <v>7.8423600000000002</v>
      </c>
      <c r="N269" s="1"/>
      <c r="O269" s="1"/>
    </row>
    <row r="270" spans="1:15" ht="12.75" customHeight="1">
      <c r="A270" s="30">
        <v>260</v>
      </c>
      <c r="B270" s="378" t="s">
        <v>140</v>
      </c>
      <c r="C270" s="349">
        <v>632.85</v>
      </c>
      <c r="D270" s="350">
        <v>635.5</v>
      </c>
      <c r="E270" s="350">
        <v>628.5</v>
      </c>
      <c r="F270" s="350">
        <v>624.15</v>
      </c>
      <c r="G270" s="350">
        <v>617.15</v>
      </c>
      <c r="H270" s="350">
        <v>639.85</v>
      </c>
      <c r="I270" s="350">
        <v>646.85</v>
      </c>
      <c r="J270" s="350">
        <v>651.20000000000005</v>
      </c>
      <c r="K270" s="349">
        <v>642.5</v>
      </c>
      <c r="L270" s="349">
        <v>631.15</v>
      </c>
      <c r="M270" s="349">
        <v>14.580690000000001</v>
      </c>
      <c r="N270" s="1"/>
      <c r="O270" s="1"/>
    </row>
    <row r="271" spans="1:15" ht="12.75" customHeight="1">
      <c r="A271" s="30">
        <v>261</v>
      </c>
      <c r="B271" s="378" t="s">
        <v>141</v>
      </c>
      <c r="C271" s="349">
        <v>2980.35</v>
      </c>
      <c r="D271" s="350">
        <v>2999.4500000000003</v>
      </c>
      <c r="E271" s="350">
        <v>2950.9000000000005</v>
      </c>
      <c r="F271" s="350">
        <v>2921.4500000000003</v>
      </c>
      <c r="G271" s="350">
        <v>2872.9000000000005</v>
      </c>
      <c r="H271" s="350">
        <v>3028.9000000000005</v>
      </c>
      <c r="I271" s="350">
        <v>3077.4500000000007</v>
      </c>
      <c r="J271" s="350">
        <v>3106.9000000000005</v>
      </c>
      <c r="K271" s="349">
        <v>3048</v>
      </c>
      <c r="L271" s="349">
        <v>2970</v>
      </c>
      <c r="M271" s="349">
        <v>7.29772</v>
      </c>
      <c r="N271" s="1"/>
      <c r="O271" s="1"/>
    </row>
    <row r="272" spans="1:15" ht="12.75" customHeight="1">
      <c r="A272" s="30">
        <v>262</v>
      </c>
      <c r="B272" s="378" t="s">
        <v>840</v>
      </c>
      <c r="C272" s="349">
        <v>520</v>
      </c>
      <c r="D272" s="350">
        <v>525.9666666666667</v>
      </c>
      <c r="E272" s="350">
        <v>512.03333333333342</v>
      </c>
      <c r="F272" s="350">
        <v>504.06666666666672</v>
      </c>
      <c r="G272" s="350">
        <v>490.13333333333344</v>
      </c>
      <c r="H272" s="350">
        <v>533.93333333333339</v>
      </c>
      <c r="I272" s="350">
        <v>547.86666666666679</v>
      </c>
      <c r="J272" s="350">
        <v>555.83333333333337</v>
      </c>
      <c r="K272" s="349">
        <v>539.9</v>
      </c>
      <c r="L272" s="349">
        <v>518</v>
      </c>
      <c r="M272" s="349">
        <v>5.4360299999999997</v>
      </c>
      <c r="N272" s="1"/>
      <c r="O272" s="1"/>
    </row>
    <row r="273" spans="1:15" ht="12.75" customHeight="1">
      <c r="A273" s="30">
        <v>263</v>
      </c>
      <c r="B273" s="378" t="s">
        <v>841</v>
      </c>
      <c r="C273" s="349">
        <v>443.75</v>
      </c>
      <c r="D273" s="350">
        <v>443.16666666666669</v>
      </c>
      <c r="E273" s="350">
        <v>437.33333333333337</v>
      </c>
      <c r="F273" s="350">
        <v>430.91666666666669</v>
      </c>
      <c r="G273" s="350">
        <v>425.08333333333337</v>
      </c>
      <c r="H273" s="350">
        <v>449.58333333333337</v>
      </c>
      <c r="I273" s="350">
        <v>455.41666666666674</v>
      </c>
      <c r="J273" s="350">
        <v>461.83333333333337</v>
      </c>
      <c r="K273" s="349">
        <v>449</v>
      </c>
      <c r="L273" s="349">
        <v>436.75</v>
      </c>
      <c r="M273" s="349">
        <v>1.2332799999999999</v>
      </c>
      <c r="N273" s="1"/>
      <c r="O273" s="1"/>
    </row>
    <row r="274" spans="1:15" ht="12.75" customHeight="1">
      <c r="A274" s="30">
        <v>264</v>
      </c>
      <c r="B274" s="378" t="s">
        <v>426</v>
      </c>
      <c r="C274" s="349">
        <v>800.6</v>
      </c>
      <c r="D274" s="350">
        <v>803.5333333333333</v>
      </c>
      <c r="E274" s="350">
        <v>789.06666666666661</v>
      </c>
      <c r="F274" s="350">
        <v>777.5333333333333</v>
      </c>
      <c r="G274" s="350">
        <v>763.06666666666661</v>
      </c>
      <c r="H274" s="350">
        <v>815.06666666666661</v>
      </c>
      <c r="I274" s="350">
        <v>829.5333333333333</v>
      </c>
      <c r="J274" s="350">
        <v>841.06666666666661</v>
      </c>
      <c r="K274" s="349">
        <v>818</v>
      </c>
      <c r="L274" s="349">
        <v>792</v>
      </c>
      <c r="M274" s="349">
        <v>4.6095499999999996</v>
      </c>
      <c r="N274" s="1"/>
      <c r="O274" s="1"/>
    </row>
    <row r="275" spans="1:15" ht="12.75" customHeight="1">
      <c r="A275" s="30">
        <v>265</v>
      </c>
      <c r="B275" s="378" t="s">
        <v>427</v>
      </c>
      <c r="C275" s="349">
        <v>138.19999999999999</v>
      </c>
      <c r="D275" s="350">
        <v>139.18333333333334</v>
      </c>
      <c r="E275" s="350">
        <v>136.56666666666666</v>
      </c>
      <c r="F275" s="350">
        <v>134.93333333333334</v>
      </c>
      <c r="G275" s="350">
        <v>132.31666666666666</v>
      </c>
      <c r="H275" s="350">
        <v>140.81666666666666</v>
      </c>
      <c r="I275" s="350">
        <v>143.43333333333334</v>
      </c>
      <c r="J275" s="350">
        <v>145.06666666666666</v>
      </c>
      <c r="K275" s="349">
        <v>141.80000000000001</v>
      </c>
      <c r="L275" s="349">
        <v>137.55000000000001</v>
      </c>
      <c r="M275" s="349">
        <v>3.8745599999999998</v>
      </c>
      <c r="N275" s="1"/>
      <c r="O275" s="1"/>
    </row>
    <row r="276" spans="1:15" ht="12.75" customHeight="1">
      <c r="A276" s="30">
        <v>266</v>
      </c>
      <c r="B276" s="378" t="s">
        <v>434</v>
      </c>
      <c r="C276" s="349">
        <v>1261.0999999999999</v>
      </c>
      <c r="D276" s="350">
        <v>1261.5666666666666</v>
      </c>
      <c r="E276" s="350">
        <v>1248.2333333333331</v>
      </c>
      <c r="F276" s="350">
        <v>1235.3666666666666</v>
      </c>
      <c r="G276" s="350">
        <v>1222.0333333333331</v>
      </c>
      <c r="H276" s="350">
        <v>1274.4333333333332</v>
      </c>
      <c r="I276" s="350">
        <v>1287.7666666666667</v>
      </c>
      <c r="J276" s="350">
        <v>1300.6333333333332</v>
      </c>
      <c r="K276" s="349">
        <v>1274.9000000000001</v>
      </c>
      <c r="L276" s="349">
        <v>1248.7</v>
      </c>
      <c r="M276" s="349">
        <v>0.35991000000000001</v>
      </c>
      <c r="N276" s="1"/>
      <c r="O276" s="1"/>
    </row>
    <row r="277" spans="1:15" ht="12.75" customHeight="1">
      <c r="A277" s="30">
        <v>267</v>
      </c>
      <c r="B277" s="378" t="s">
        <v>435</v>
      </c>
      <c r="C277" s="349">
        <v>389.05</v>
      </c>
      <c r="D277" s="350">
        <v>389.39999999999992</v>
      </c>
      <c r="E277" s="350">
        <v>385.79999999999984</v>
      </c>
      <c r="F277" s="350">
        <v>382.5499999999999</v>
      </c>
      <c r="G277" s="350">
        <v>378.94999999999982</v>
      </c>
      <c r="H277" s="350">
        <v>392.64999999999986</v>
      </c>
      <c r="I277" s="350">
        <v>396.24999999999989</v>
      </c>
      <c r="J277" s="350">
        <v>399.49999999999989</v>
      </c>
      <c r="K277" s="349">
        <v>393</v>
      </c>
      <c r="L277" s="349">
        <v>386.15</v>
      </c>
      <c r="M277" s="349">
        <v>0.41735</v>
      </c>
      <c r="N277" s="1"/>
      <c r="O277" s="1"/>
    </row>
    <row r="278" spans="1:15" ht="12.75" customHeight="1">
      <c r="A278" s="30">
        <v>268</v>
      </c>
      <c r="B278" s="378" t="s">
        <v>842</v>
      </c>
      <c r="C278" s="349">
        <v>62.3</v>
      </c>
      <c r="D278" s="350">
        <v>62.43333333333333</v>
      </c>
      <c r="E278" s="350">
        <v>61.966666666666661</v>
      </c>
      <c r="F278" s="350">
        <v>61.633333333333333</v>
      </c>
      <c r="G278" s="350">
        <v>61.166666666666664</v>
      </c>
      <c r="H278" s="350">
        <v>62.766666666666659</v>
      </c>
      <c r="I278" s="350">
        <v>63.233333333333327</v>
      </c>
      <c r="J278" s="350">
        <v>63.566666666666656</v>
      </c>
      <c r="K278" s="349">
        <v>62.9</v>
      </c>
      <c r="L278" s="349">
        <v>62.1</v>
      </c>
      <c r="M278" s="349">
        <v>4.5797999999999996</v>
      </c>
      <c r="N278" s="1"/>
      <c r="O278" s="1"/>
    </row>
    <row r="279" spans="1:15" ht="12.75" customHeight="1">
      <c r="A279" s="30">
        <v>269</v>
      </c>
      <c r="B279" s="378" t="s">
        <v>436</v>
      </c>
      <c r="C279" s="349">
        <v>494.65</v>
      </c>
      <c r="D279" s="350">
        <v>494.08333333333331</v>
      </c>
      <c r="E279" s="350">
        <v>488.16666666666663</v>
      </c>
      <c r="F279" s="350">
        <v>481.68333333333334</v>
      </c>
      <c r="G279" s="350">
        <v>475.76666666666665</v>
      </c>
      <c r="H279" s="350">
        <v>500.56666666666661</v>
      </c>
      <c r="I279" s="350">
        <v>506.48333333333323</v>
      </c>
      <c r="J279" s="350">
        <v>512.96666666666658</v>
      </c>
      <c r="K279" s="349">
        <v>500</v>
      </c>
      <c r="L279" s="349">
        <v>487.6</v>
      </c>
      <c r="M279" s="349">
        <v>2.97403</v>
      </c>
      <c r="N279" s="1"/>
      <c r="O279" s="1"/>
    </row>
    <row r="280" spans="1:15" ht="12.75" customHeight="1">
      <c r="A280" s="30">
        <v>270</v>
      </c>
      <c r="B280" s="378" t="s">
        <v>437</v>
      </c>
      <c r="C280" s="349">
        <v>51.9</v>
      </c>
      <c r="D280" s="350">
        <v>51.800000000000004</v>
      </c>
      <c r="E280" s="350">
        <v>51.000000000000007</v>
      </c>
      <c r="F280" s="350">
        <v>50.1</v>
      </c>
      <c r="G280" s="350">
        <v>49.300000000000004</v>
      </c>
      <c r="H280" s="350">
        <v>52.70000000000001</v>
      </c>
      <c r="I280" s="350">
        <v>53.500000000000007</v>
      </c>
      <c r="J280" s="350">
        <v>54.400000000000013</v>
      </c>
      <c r="K280" s="349">
        <v>52.6</v>
      </c>
      <c r="L280" s="349">
        <v>50.9</v>
      </c>
      <c r="M280" s="349">
        <v>17.320209999999999</v>
      </c>
      <c r="N280" s="1"/>
      <c r="O280" s="1"/>
    </row>
    <row r="281" spans="1:15" ht="12.75" customHeight="1">
      <c r="A281" s="30">
        <v>271</v>
      </c>
      <c r="B281" s="378" t="s">
        <v>439</v>
      </c>
      <c r="C281" s="349">
        <v>466.75</v>
      </c>
      <c r="D281" s="350">
        <v>468.63333333333338</v>
      </c>
      <c r="E281" s="350">
        <v>460.61666666666679</v>
      </c>
      <c r="F281" s="350">
        <v>454.48333333333341</v>
      </c>
      <c r="G281" s="350">
        <v>446.46666666666681</v>
      </c>
      <c r="H281" s="350">
        <v>474.76666666666677</v>
      </c>
      <c r="I281" s="350">
        <v>482.7833333333333</v>
      </c>
      <c r="J281" s="350">
        <v>488.91666666666674</v>
      </c>
      <c r="K281" s="349">
        <v>476.65</v>
      </c>
      <c r="L281" s="349">
        <v>462.5</v>
      </c>
      <c r="M281" s="349">
        <v>0.55605000000000004</v>
      </c>
      <c r="N281" s="1"/>
      <c r="O281" s="1"/>
    </row>
    <row r="282" spans="1:15" ht="12.75" customHeight="1">
      <c r="A282" s="30">
        <v>272</v>
      </c>
      <c r="B282" s="378" t="s">
        <v>429</v>
      </c>
      <c r="C282" s="349">
        <v>996.4</v>
      </c>
      <c r="D282" s="350">
        <v>999.05000000000007</v>
      </c>
      <c r="E282" s="350">
        <v>986.35000000000014</v>
      </c>
      <c r="F282" s="350">
        <v>976.30000000000007</v>
      </c>
      <c r="G282" s="350">
        <v>963.60000000000014</v>
      </c>
      <c r="H282" s="350">
        <v>1009.1000000000001</v>
      </c>
      <c r="I282" s="350">
        <v>1021.8000000000002</v>
      </c>
      <c r="J282" s="350">
        <v>1031.8500000000001</v>
      </c>
      <c r="K282" s="349">
        <v>1011.75</v>
      </c>
      <c r="L282" s="349">
        <v>989</v>
      </c>
      <c r="M282" s="349">
        <v>2.0808399999999998</v>
      </c>
      <c r="N282" s="1"/>
      <c r="O282" s="1"/>
    </row>
    <row r="283" spans="1:15" ht="12.75" customHeight="1">
      <c r="A283" s="30">
        <v>273</v>
      </c>
      <c r="B283" s="378" t="s">
        <v>430</v>
      </c>
      <c r="C283" s="349">
        <v>313.14999999999998</v>
      </c>
      <c r="D283" s="350">
        <v>311.90000000000003</v>
      </c>
      <c r="E283" s="350">
        <v>308.80000000000007</v>
      </c>
      <c r="F283" s="350">
        <v>304.45000000000005</v>
      </c>
      <c r="G283" s="350">
        <v>301.35000000000008</v>
      </c>
      <c r="H283" s="350">
        <v>316.25000000000006</v>
      </c>
      <c r="I283" s="350">
        <v>319.35000000000008</v>
      </c>
      <c r="J283" s="350">
        <v>323.70000000000005</v>
      </c>
      <c r="K283" s="349">
        <v>315</v>
      </c>
      <c r="L283" s="349">
        <v>307.55</v>
      </c>
      <c r="M283" s="349">
        <v>4.5495900000000002</v>
      </c>
      <c r="N283" s="1"/>
      <c r="O283" s="1"/>
    </row>
    <row r="284" spans="1:15" ht="12.75" customHeight="1">
      <c r="A284" s="30">
        <v>274</v>
      </c>
      <c r="B284" s="378" t="s">
        <v>142</v>
      </c>
      <c r="C284" s="349">
        <v>1826.55</v>
      </c>
      <c r="D284" s="350">
        <v>1821.1333333333332</v>
      </c>
      <c r="E284" s="350">
        <v>1811.2666666666664</v>
      </c>
      <c r="F284" s="350">
        <v>1795.9833333333331</v>
      </c>
      <c r="G284" s="350">
        <v>1786.1166666666663</v>
      </c>
      <c r="H284" s="350">
        <v>1836.4166666666665</v>
      </c>
      <c r="I284" s="350">
        <v>1846.2833333333333</v>
      </c>
      <c r="J284" s="350">
        <v>1861.5666666666666</v>
      </c>
      <c r="K284" s="349">
        <v>1831</v>
      </c>
      <c r="L284" s="349">
        <v>1805.85</v>
      </c>
      <c r="M284" s="349">
        <v>12.29668</v>
      </c>
      <c r="N284" s="1"/>
      <c r="O284" s="1"/>
    </row>
    <row r="285" spans="1:15" ht="12.75" customHeight="1">
      <c r="A285" s="30">
        <v>275</v>
      </c>
      <c r="B285" s="378" t="s">
        <v>431</v>
      </c>
      <c r="C285" s="349">
        <v>561.25</v>
      </c>
      <c r="D285" s="350">
        <v>564.43333333333339</v>
      </c>
      <c r="E285" s="350">
        <v>554.91666666666674</v>
      </c>
      <c r="F285" s="350">
        <v>548.58333333333337</v>
      </c>
      <c r="G285" s="350">
        <v>539.06666666666672</v>
      </c>
      <c r="H285" s="350">
        <v>570.76666666666677</v>
      </c>
      <c r="I285" s="350">
        <v>580.28333333333342</v>
      </c>
      <c r="J285" s="350">
        <v>586.61666666666679</v>
      </c>
      <c r="K285" s="349">
        <v>573.95000000000005</v>
      </c>
      <c r="L285" s="349">
        <v>558.1</v>
      </c>
      <c r="M285" s="349">
        <v>7.9172000000000002</v>
      </c>
      <c r="N285" s="1"/>
      <c r="O285" s="1"/>
    </row>
    <row r="286" spans="1:15" ht="12.75" customHeight="1">
      <c r="A286" s="30">
        <v>276</v>
      </c>
      <c r="B286" s="378" t="s">
        <v>428</v>
      </c>
      <c r="C286" s="349">
        <v>647.95000000000005</v>
      </c>
      <c r="D286" s="350">
        <v>653.75</v>
      </c>
      <c r="E286" s="350">
        <v>632.5</v>
      </c>
      <c r="F286" s="350">
        <v>617.04999999999995</v>
      </c>
      <c r="G286" s="350">
        <v>595.79999999999995</v>
      </c>
      <c r="H286" s="350">
        <v>669.2</v>
      </c>
      <c r="I286" s="350">
        <v>690.45</v>
      </c>
      <c r="J286" s="350">
        <v>705.90000000000009</v>
      </c>
      <c r="K286" s="349">
        <v>675</v>
      </c>
      <c r="L286" s="349">
        <v>638.29999999999995</v>
      </c>
      <c r="M286" s="349">
        <v>4.7957099999999997</v>
      </c>
      <c r="N286" s="1"/>
      <c r="O286" s="1"/>
    </row>
    <row r="287" spans="1:15" ht="12.75" customHeight="1">
      <c r="A287" s="30">
        <v>277</v>
      </c>
      <c r="B287" s="378" t="s">
        <v>432</v>
      </c>
      <c r="C287" s="349">
        <v>196.2</v>
      </c>
      <c r="D287" s="350">
        <v>194.41666666666666</v>
      </c>
      <c r="E287" s="350">
        <v>189.83333333333331</v>
      </c>
      <c r="F287" s="350">
        <v>183.46666666666667</v>
      </c>
      <c r="G287" s="350">
        <v>178.88333333333333</v>
      </c>
      <c r="H287" s="350">
        <v>200.7833333333333</v>
      </c>
      <c r="I287" s="350">
        <v>205.36666666666662</v>
      </c>
      <c r="J287" s="350">
        <v>211.73333333333329</v>
      </c>
      <c r="K287" s="349">
        <v>199</v>
      </c>
      <c r="L287" s="349">
        <v>188.05</v>
      </c>
      <c r="M287" s="349">
        <v>36.486710000000002</v>
      </c>
      <c r="N287" s="1"/>
      <c r="O287" s="1"/>
    </row>
    <row r="288" spans="1:15" ht="12.75" customHeight="1">
      <c r="A288" s="30">
        <v>278</v>
      </c>
      <c r="B288" s="378" t="s">
        <v>433</v>
      </c>
      <c r="C288" s="349">
        <v>1077.0999999999999</v>
      </c>
      <c r="D288" s="350">
        <v>1083.55</v>
      </c>
      <c r="E288" s="350">
        <v>1055.55</v>
      </c>
      <c r="F288" s="350">
        <v>1034</v>
      </c>
      <c r="G288" s="350">
        <v>1006</v>
      </c>
      <c r="H288" s="350">
        <v>1105.0999999999999</v>
      </c>
      <c r="I288" s="350">
        <v>1133.0999999999999</v>
      </c>
      <c r="J288" s="350">
        <v>1154.6499999999999</v>
      </c>
      <c r="K288" s="349">
        <v>1111.55</v>
      </c>
      <c r="L288" s="349">
        <v>1062</v>
      </c>
      <c r="M288" s="349">
        <v>0.33026</v>
      </c>
      <c r="N288" s="1"/>
      <c r="O288" s="1"/>
    </row>
    <row r="289" spans="1:15" ht="12.75" customHeight="1">
      <c r="A289" s="30">
        <v>279</v>
      </c>
      <c r="B289" s="378" t="s">
        <v>438</v>
      </c>
      <c r="C289" s="349">
        <v>510.55</v>
      </c>
      <c r="D289" s="350">
        <v>513</v>
      </c>
      <c r="E289" s="350">
        <v>505.54999999999995</v>
      </c>
      <c r="F289" s="350">
        <v>500.54999999999995</v>
      </c>
      <c r="G289" s="350">
        <v>493.09999999999991</v>
      </c>
      <c r="H289" s="350">
        <v>518</v>
      </c>
      <c r="I289" s="350">
        <v>525.45000000000005</v>
      </c>
      <c r="J289" s="350">
        <v>530.45000000000005</v>
      </c>
      <c r="K289" s="349">
        <v>520.45000000000005</v>
      </c>
      <c r="L289" s="349">
        <v>508</v>
      </c>
      <c r="M289" s="349">
        <v>0.54693000000000003</v>
      </c>
      <c r="N289" s="1"/>
      <c r="O289" s="1"/>
    </row>
    <row r="290" spans="1:15" ht="12.75" customHeight="1">
      <c r="A290" s="30">
        <v>280</v>
      </c>
      <c r="B290" s="378" t="s">
        <v>143</v>
      </c>
      <c r="C290" s="349">
        <v>71.349999999999994</v>
      </c>
      <c r="D290" s="350">
        <v>71.633333333333326</v>
      </c>
      <c r="E290" s="350">
        <v>70.966666666666654</v>
      </c>
      <c r="F290" s="350">
        <v>70.583333333333329</v>
      </c>
      <c r="G290" s="350">
        <v>69.916666666666657</v>
      </c>
      <c r="H290" s="350">
        <v>72.016666666666652</v>
      </c>
      <c r="I290" s="350">
        <v>72.683333333333337</v>
      </c>
      <c r="J290" s="350">
        <v>73.066666666666649</v>
      </c>
      <c r="K290" s="349">
        <v>72.3</v>
      </c>
      <c r="L290" s="349">
        <v>71.25</v>
      </c>
      <c r="M290" s="349">
        <v>30.023679999999999</v>
      </c>
      <c r="N290" s="1"/>
      <c r="O290" s="1"/>
    </row>
    <row r="291" spans="1:15" ht="12.75" customHeight="1">
      <c r="A291" s="30">
        <v>281</v>
      </c>
      <c r="B291" s="378" t="s">
        <v>144</v>
      </c>
      <c r="C291" s="349">
        <v>2729.55</v>
      </c>
      <c r="D291" s="350">
        <v>2714.5666666666671</v>
      </c>
      <c r="E291" s="350">
        <v>2689.1333333333341</v>
      </c>
      <c r="F291" s="350">
        <v>2648.7166666666672</v>
      </c>
      <c r="G291" s="350">
        <v>2623.2833333333342</v>
      </c>
      <c r="H291" s="350">
        <v>2754.983333333334</v>
      </c>
      <c r="I291" s="350">
        <v>2780.4166666666674</v>
      </c>
      <c r="J291" s="350">
        <v>2820.8333333333339</v>
      </c>
      <c r="K291" s="349">
        <v>2740</v>
      </c>
      <c r="L291" s="349">
        <v>2674.15</v>
      </c>
      <c r="M291" s="349">
        <v>1.31569</v>
      </c>
      <c r="N291" s="1"/>
      <c r="O291" s="1"/>
    </row>
    <row r="292" spans="1:15" ht="12.75" customHeight="1">
      <c r="A292" s="30">
        <v>282</v>
      </c>
      <c r="B292" s="378" t="s">
        <v>440</v>
      </c>
      <c r="C292" s="349">
        <v>352.45</v>
      </c>
      <c r="D292" s="350">
        <v>354.8</v>
      </c>
      <c r="E292" s="350">
        <v>348</v>
      </c>
      <c r="F292" s="350">
        <v>343.55</v>
      </c>
      <c r="G292" s="350">
        <v>336.75</v>
      </c>
      <c r="H292" s="350">
        <v>359.25</v>
      </c>
      <c r="I292" s="350">
        <v>366.05000000000007</v>
      </c>
      <c r="J292" s="350">
        <v>370.5</v>
      </c>
      <c r="K292" s="349">
        <v>361.6</v>
      </c>
      <c r="L292" s="349">
        <v>350.35</v>
      </c>
      <c r="M292" s="349">
        <v>0.97806000000000004</v>
      </c>
      <c r="N292" s="1"/>
      <c r="O292" s="1"/>
    </row>
    <row r="293" spans="1:15" ht="12.75" customHeight="1">
      <c r="A293" s="30">
        <v>283</v>
      </c>
      <c r="B293" s="378" t="s">
        <v>268</v>
      </c>
      <c r="C293" s="349">
        <v>552.04999999999995</v>
      </c>
      <c r="D293" s="350">
        <v>552.05000000000007</v>
      </c>
      <c r="E293" s="350">
        <v>547.10000000000014</v>
      </c>
      <c r="F293" s="350">
        <v>542.15000000000009</v>
      </c>
      <c r="G293" s="350">
        <v>537.20000000000016</v>
      </c>
      <c r="H293" s="350">
        <v>557.00000000000011</v>
      </c>
      <c r="I293" s="350">
        <v>561.95000000000016</v>
      </c>
      <c r="J293" s="350">
        <v>566.90000000000009</v>
      </c>
      <c r="K293" s="349">
        <v>557</v>
      </c>
      <c r="L293" s="349">
        <v>547.1</v>
      </c>
      <c r="M293" s="349">
        <v>16.12799</v>
      </c>
      <c r="N293" s="1"/>
      <c r="O293" s="1"/>
    </row>
    <row r="294" spans="1:15" ht="12.75" customHeight="1">
      <c r="A294" s="30">
        <v>284</v>
      </c>
      <c r="B294" s="378" t="s">
        <v>441</v>
      </c>
      <c r="C294" s="349">
        <v>10252.549999999999</v>
      </c>
      <c r="D294" s="350">
        <v>10374.916666666666</v>
      </c>
      <c r="E294" s="350">
        <v>10067.883333333331</v>
      </c>
      <c r="F294" s="350">
        <v>9883.2166666666653</v>
      </c>
      <c r="G294" s="350">
        <v>9576.1833333333307</v>
      </c>
      <c r="H294" s="350">
        <v>10559.583333333332</v>
      </c>
      <c r="I294" s="350">
        <v>10866.616666666669</v>
      </c>
      <c r="J294" s="350">
        <v>11051.283333333333</v>
      </c>
      <c r="K294" s="349">
        <v>10681.95</v>
      </c>
      <c r="L294" s="349">
        <v>10190.25</v>
      </c>
      <c r="M294" s="349">
        <v>5.4260000000000003E-2</v>
      </c>
      <c r="N294" s="1"/>
      <c r="O294" s="1"/>
    </row>
    <row r="295" spans="1:15" ht="12.75" customHeight="1">
      <c r="A295" s="30">
        <v>285</v>
      </c>
      <c r="B295" s="378" t="s">
        <v>442</v>
      </c>
      <c r="C295" s="349">
        <v>50.85</v>
      </c>
      <c r="D295" s="350">
        <v>51.800000000000004</v>
      </c>
      <c r="E295" s="350">
        <v>49.300000000000011</v>
      </c>
      <c r="F295" s="350">
        <v>47.750000000000007</v>
      </c>
      <c r="G295" s="350">
        <v>45.250000000000014</v>
      </c>
      <c r="H295" s="350">
        <v>53.350000000000009</v>
      </c>
      <c r="I295" s="350">
        <v>55.849999999999994</v>
      </c>
      <c r="J295" s="350">
        <v>57.400000000000006</v>
      </c>
      <c r="K295" s="349">
        <v>54.3</v>
      </c>
      <c r="L295" s="349">
        <v>50.25</v>
      </c>
      <c r="M295" s="349">
        <v>77.235510000000005</v>
      </c>
      <c r="N295" s="1"/>
      <c r="O295" s="1"/>
    </row>
    <row r="296" spans="1:15" ht="12.75" customHeight="1">
      <c r="A296" s="30">
        <v>286</v>
      </c>
      <c r="B296" s="378" t="s">
        <v>145</v>
      </c>
      <c r="C296" s="349">
        <v>374.6</v>
      </c>
      <c r="D296" s="350">
        <v>376.88333333333338</v>
      </c>
      <c r="E296" s="350">
        <v>371.26666666666677</v>
      </c>
      <c r="F296" s="350">
        <v>367.93333333333339</v>
      </c>
      <c r="G296" s="350">
        <v>362.31666666666678</v>
      </c>
      <c r="H296" s="350">
        <v>380.21666666666675</v>
      </c>
      <c r="I296" s="350">
        <v>385.83333333333343</v>
      </c>
      <c r="J296" s="350">
        <v>389.16666666666674</v>
      </c>
      <c r="K296" s="349">
        <v>382.5</v>
      </c>
      <c r="L296" s="349">
        <v>373.55</v>
      </c>
      <c r="M296" s="349">
        <v>25.36375</v>
      </c>
      <c r="N296" s="1"/>
      <c r="O296" s="1"/>
    </row>
    <row r="297" spans="1:15" ht="12.75" customHeight="1">
      <c r="A297" s="30">
        <v>287</v>
      </c>
      <c r="B297" s="378" t="s">
        <v>443</v>
      </c>
      <c r="C297" s="349">
        <v>2704.1</v>
      </c>
      <c r="D297" s="350">
        <v>2719.2999999999997</v>
      </c>
      <c r="E297" s="350">
        <v>2669.7999999999993</v>
      </c>
      <c r="F297" s="350">
        <v>2635.4999999999995</v>
      </c>
      <c r="G297" s="350">
        <v>2585.9999999999991</v>
      </c>
      <c r="H297" s="350">
        <v>2753.5999999999995</v>
      </c>
      <c r="I297" s="350">
        <v>2803.1000000000004</v>
      </c>
      <c r="J297" s="350">
        <v>2837.3999999999996</v>
      </c>
      <c r="K297" s="349">
        <v>2768.8</v>
      </c>
      <c r="L297" s="349">
        <v>2685</v>
      </c>
      <c r="M297" s="349">
        <v>0.76417000000000002</v>
      </c>
      <c r="N297" s="1"/>
      <c r="O297" s="1"/>
    </row>
    <row r="298" spans="1:15" ht="12.75" customHeight="1">
      <c r="A298" s="30">
        <v>288</v>
      </c>
      <c r="B298" s="378" t="s">
        <v>843</v>
      </c>
      <c r="C298" s="349">
        <v>1270.4000000000001</v>
      </c>
      <c r="D298" s="350">
        <v>1265.6000000000001</v>
      </c>
      <c r="E298" s="350">
        <v>1256.2000000000003</v>
      </c>
      <c r="F298" s="350">
        <v>1242.0000000000002</v>
      </c>
      <c r="G298" s="350">
        <v>1232.6000000000004</v>
      </c>
      <c r="H298" s="350">
        <v>1279.8000000000002</v>
      </c>
      <c r="I298" s="350">
        <v>1289.2000000000003</v>
      </c>
      <c r="J298" s="350">
        <v>1303.4000000000001</v>
      </c>
      <c r="K298" s="349">
        <v>1275</v>
      </c>
      <c r="L298" s="349">
        <v>1251.4000000000001</v>
      </c>
      <c r="M298" s="349">
        <v>0.59723999999999999</v>
      </c>
      <c r="N298" s="1"/>
      <c r="O298" s="1"/>
    </row>
    <row r="299" spans="1:15" ht="12.75" customHeight="1">
      <c r="A299" s="30">
        <v>289</v>
      </c>
      <c r="B299" s="378" t="s">
        <v>146</v>
      </c>
      <c r="C299" s="349">
        <v>1883.1</v>
      </c>
      <c r="D299" s="350">
        <v>1881.4166666666667</v>
      </c>
      <c r="E299" s="350">
        <v>1866.8333333333335</v>
      </c>
      <c r="F299" s="350">
        <v>1850.5666666666668</v>
      </c>
      <c r="G299" s="350">
        <v>1835.9833333333336</v>
      </c>
      <c r="H299" s="350">
        <v>1897.6833333333334</v>
      </c>
      <c r="I299" s="350">
        <v>1912.2666666666669</v>
      </c>
      <c r="J299" s="350">
        <v>1928.5333333333333</v>
      </c>
      <c r="K299" s="349">
        <v>1896</v>
      </c>
      <c r="L299" s="349">
        <v>1865.15</v>
      </c>
      <c r="M299" s="349">
        <v>19.12482</v>
      </c>
      <c r="N299" s="1"/>
      <c r="O299" s="1"/>
    </row>
    <row r="300" spans="1:15" ht="12.75" customHeight="1">
      <c r="A300" s="30">
        <v>290</v>
      </c>
      <c r="B300" s="378" t="s">
        <v>147</v>
      </c>
      <c r="C300" s="349">
        <v>5860.65</v>
      </c>
      <c r="D300" s="350">
        <v>5886.2166666666672</v>
      </c>
      <c r="E300" s="350">
        <v>5824.4333333333343</v>
      </c>
      <c r="F300" s="350">
        <v>5788.2166666666672</v>
      </c>
      <c r="G300" s="350">
        <v>5726.4333333333343</v>
      </c>
      <c r="H300" s="350">
        <v>5922.4333333333343</v>
      </c>
      <c r="I300" s="350">
        <v>5984.2166666666672</v>
      </c>
      <c r="J300" s="350">
        <v>6020.4333333333343</v>
      </c>
      <c r="K300" s="349">
        <v>5948</v>
      </c>
      <c r="L300" s="349">
        <v>5850</v>
      </c>
      <c r="M300" s="349">
        <v>1.70126</v>
      </c>
      <c r="N300" s="1"/>
      <c r="O300" s="1"/>
    </row>
    <row r="301" spans="1:15" ht="12.75" customHeight="1">
      <c r="A301" s="30">
        <v>291</v>
      </c>
      <c r="B301" s="378" t="s">
        <v>148</v>
      </c>
      <c r="C301" s="349">
        <v>4444.95</v>
      </c>
      <c r="D301" s="350">
        <v>4423.1166666666659</v>
      </c>
      <c r="E301" s="350">
        <v>4346.8333333333321</v>
      </c>
      <c r="F301" s="350">
        <v>4248.7166666666662</v>
      </c>
      <c r="G301" s="350">
        <v>4172.4333333333325</v>
      </c>
      <c r="H301" s="350">
        <v>4521.2333333333318</v>
      </c>
      <c r="I301" s="350">
        <v>4597.5166666666664</v>
      </c>
      <c r="J301" s="350">
        <v>4695.6333333333314</v>
      </c>
      <c r="K301" s="349">
        <v>4499.3999999999996</v>
      </c>
      <c r="L301" s="349">
        <v>4325</v>
      </c>
      <c r="M301" s="349">
        <v>2.2404199999999999</v>
      </c>
      <c r="N301" s="1"/>
      <c r="O301" s="1"/>
    </row>
    <row r="302" spans="1:15" ht="12.75" customHeight="1">
      <c r="A302" s="30">
        <v>292</v>
      </c>
      <c r="B302" s="378" t="s">
        <v>149</v>
      </c>
      <c r="C302" s="349">
        <v>767.75</v>
      </c>
      <c r="D302" s="350">
        <v>770.44999999999993</v>
      </c>
      <c r="E302" s="350">
        <v>762.09999999999991</v>
      </c>
      <c r="F302" s="350">
        <v>756.44999999999993</v>
      </c>
      <c r="G302" s="350">
        <v>748.09999999999991</v>
      </c>
      <c r="H302" s="350">
        <v>776.09999999999991</v>
      </c>
      <c r="I302" s="350">
        <v>784.45</v>
      </c>
      <c r="J302" s="350">
        <v>790.09999999999991</v>
      </c>
      <c r="K302" s="349">
        <v>778.8</v>
      </c>
      <c r="L302" s="349">
        <v>764.8</v>
      </c>
      <c r="M302" s="349">
        <v>14.34385</v>
      </c>
      <c r="N302" s="1"/>
      <c r="O302" s="1"/>
    </row>
    <row r="303" spans="1:15" ht="12.75" customHeight="1">
      <c r="A303" s="30">
        <v>293</v>
      </c>
      <c r="B303" s="378" t="s">
        <v>444</v>
      </c>
      <c r="C303" s="349">
        <v>2702.75</v>
      </c>
      <c r="D303" s="350">
        <v>2716.1166666666668</v>
      </c>
      <c r="E303" s="350">
        <v>2676.6333333333337</v>
      </c>
      <c r="F303" s="350">
        <v>2650.5166666666669</v>
      </c>
      <c r="G303" s="350">
        <v>2611.0333333333338</v>
      </c>
      <c r="H303" s="350">
        <v>2742.2333333333336</v>
      </c>
      <c r="I303" s="350">
        <v>2781.7166666666672</v>
      </c>
      <c r="J303" s="350">
        <v>2807.8333333333335</v>
      </c>
      <c r="K303" s="349">
        <v>2755.6</v>
      </c>
      <c r="L303" s="349">
        <v>2690</v>
      </c>
      <c r="M303" s="349">
        <v>0.21865000000000001</v>
      </c>
      <c r="N303" s="1"/>
      <c r="O303" s="1"/>
    </row>
    <row r="304" spans="1:15" ht="12.75" customHeight="1">
      <c r="A304" s="30">
        <v>294</v>
      </c>
      <c r="B304" s="378" t="s">
        <v>844</v>
      </c>
      <c r="C304" s="349">
        <v>425.6</v>
      </c>
      <c r="D304" s="350">
        <v>427.75</v>
      </c>
      <c r="E304" s="350">
        <v>420.85</v>
      </c>
      <c r="F304" s="350">
        <v>416.1</v>
      </c>
      <c r="G304" s="350">
        <v>409.20000000000005</v>
      </c>
      <c r="H304" s="350">
        <v>432.5</v>
      </c>
      <c r="I304" s="350">
        <v>439.4</v>
      </c>
      <c r="J304" s="350">
        <v>444.15</v>
      </c>
      <c r="K304" s="349">
        <v>434.65</v>
      </c>
      <c r="L304" s="349">
        <v>423</v>
      </c>
      <c r="M304" s="349">
        <v>4.4236199999999997</v>
      </c>
      <c r="N304" s="1"/>
      <c r="O304" s="1"/>
    </row>
    <row r="305" spans="1:15" ht="12.75" customHeight="1">
      <c r="A305" s="30">
        <v>295</v>
      </c>
      <c r="B305" s="378" t="s">
        <v>150</v>
      </c>
      <c r="C305" s="349">
        <v>852</v>
      </c>
      <c r="D305" s="350">
        <v>856.30000000000007</v>
      </c>
      <c r="E305" s="350">
        <v>842.85000000000014</v>
      </c>
      <c r="F305" s="350">
        <v>833.7</v>
      </c>
      <c r="G305" s="350">
        <v>820.25000000000011</v>
      </c>
      <c r="H305" s="350">
        <v>865.45000000000016</v>
      </c>
      <c r="I305" s="350">
        <v>878.9000000000002</v>
      </c>
      <c r="J305" s="350">
        <v>888.05000000000018</v>
      </c>
      <c r="K305" s="349">
        <v>869.75</v>
      </c>
      <c r="L305" s="349">
        <v>847.15</v>
      </c>
      <c r="M305" s="349">
        <v>16.168559999999999</v>
      </c>
      <c r="N305" s="1"/>
      <c r="O305" s="1"/>
    </row>
    <row r="306" spans="1:15" ht="12.75" customHeight="1">
      <c r="A306" s="30">
        <v>296</v>
      </c>
      <c r="B306" s="378" t="s">
        <v>151</v>
      </c>
      <c r="C306" s="349">
        <v>155.44999999999999</v>
      </c>
      <c r="D306" s="350">
        <v>156.63333333333333</v>
      </c>
      <c r="E306" s="350">
        <v>153.81666666666666</v>
      </c>
      <c r="F306" s="350">
        <v>152.18333333333334</v>
      </c>
      <c r="G306" s="350">
        <v>149.36666666666667</v>
      </c>
      <c r="H306" s="350">
        <v>158.26666666666665</v>
      </c>
      <c r="I306" s="350">
        <v>161.08333333333331</v>
      </c>
      <c r="J306" s="350">
        <v>162.71666666666664</v>
      </c>
      <c r="K306" s="349">
        <v>159.44999999999999</v>
      </c>
      <c r="L306" s="349">
        <v>155</v>
      </c>
      <c r="M306" s="349">
        <v>26.52561</v>
      </c>
      <c r="N306" s="1"/>
      <c r="O306" s="1"/>
    </row>
    <row r="307" spans="1:15" ht="12.75" customHeight="1">
      <c r="A307" s="30">
        <v>297</v>
      </c>
      <c r="B307" s="378" t="s">
        <v>317</v>
      </c>
      <c r="C307" s="349">
        <v>18.95</v>
      </c>
      <c r="D307" s="350">
        <v>18.933333333333334</v>
      </c>
      <c r="E307" s="350">
        <v>18.766666666666666</v>
      </c>
      <c r="F307" s="350">
        <v>18.583333333333332</v>
      </c>
      <c r="G307" s="350">
        <v>18.416666666666664</v>
      </c>
      <c r="H307" s="350">
        <v>19.116666666666667</v>
      </c>
      <c r="I307" s="350">
        <v>19.283333333333331</v>
      </c>
      <c r="J307" s="350">
        <v>19.466666666666669</v>
      </c>
      <c r="K307" s="349">
        <v>19.100000000000001</v>
      </c>
      <c r="L307" s="349">
        <v>18.75</v>
      </c>
      <c r="M307" s="349">
        <v>22.031960000000002</v>
      </c>
      <c r="N307" s="1"/>
      <c r="O307" s="1"/>
    </row>
    <row r="308" spans="1:15" ht="12.75" customHeight="1">
      <c r="A308" s="30">
        <v>298</v>
      </c>
      <c r="B308" s="378" t="s">
        <v>447</v>
      </c>
      <c r="C308" s="349">
        <v>200.45</v>
      </c>
      <c r="D308" s="350">
        <v>201.81666666666669</v>
      </c>
      <c r="E308" s="350">
        <v>198.63333333333338</v>
      </c>
      <c r="F308" s="350">
        <v>196.81666666666669</v>
      </c>
      <c r="G308" s="350">
        <v>193.63333333333338</v>
      </c>
      <c r="H308" s="350">
        <v>203.63333333333338</v>
      </c>
      <c r="I308" s="350">
        <v>206.81666666666672</v>
      </c>
      <c r="J308" s="350">
        <v>208.63333333333338</v>
      </c>
      <c r="K308" s="349">
        <v>205</v>
      </c>
      <c r="L308" s="349">
        <v>200</v>
      </c>
      <c r="M308" s="349">
        <v>0.90593999999999997</v>
      </c>
      <c r="N308" s="1"/>
      <c r="O308" s="1"/>
    </row>
    <row r="309" spans="1:15" ht="12.75" customHeight="1">
      <c r="A309" s="30">
        <v>299</v>
      </c>
      <c r="B309" s="378" t="s">
        <v>449</v>
      </c>
      <c r="C309" s="349">
        <v>421</v>
      </c>
      <c r="D309" s="350">
        <v>421.7</v>
      </c>
      <c r="E309" s="350">
        <v>411.29999999999995</v>
      </c>
      <c r="F309" s="350">
        <v>401.59999999999997</v>
      </c>
      <c r="G309" s="350">
        <v>391.19999999999993</v>
      </c>
      <c r="H309" s="350">
        <v>431.4</v>
      </c>
      <c r="I309" s="350">
        <v>441.79999999999995</v>
      </c>
      <c r="J309" s="350">
        <v>451.5</v>
      </c>
      <c r="K309" s="349">
        <v>432.1</v>
      </c>
      <c r="L309" s="349">
        <v>412</v>
      </c>
      <c r="M309" s="349">
        <v>4.7416099999999997</v>
      </c>
      <c r="N309" s="1"/>
      <c r="O309" s="1"/>
    </row>
    <row r="310" spans="1:15" ht="12.75" customHeight="1">
      <c r="A310" s="30">
        <v>300</v>
      </c>
      <c r="B310" s="378" t="s">
        <v>152</v>
      </c>
      <c r="C310" s="349">
        <v>121.6</v>
      </c>
      <c r="D310" s="350">
        <v>122.38333333333333</v>
      </c>
      <c r="E310" s="350">
        <v>119.76666666666665</v>
      </c>
      <c r="F310" s="350">
        <v>117.93333333333332</v>
      </c>
      <c r="G310" s="350">
        <v>115.31666666666665</v>
      </c>
      <c r="H310" s="350">
        <v>124.21666666666665</v>
      </c>
      <c r="I310" s="350">
        <v>126.83333333333333</v>
      </c>
      <c r="J310" s="350">
        <v>128.66666666666666</v>
      </c>
      <c r="K310" s="349">
        <v>125</v>
      </c>
      <c r="L310" s="349">
        <v>120.55</v>
      </c>
      <c r="M310" s="349">
        <v>206.12443999999999</v>
      </c>
      <c r="N310" s="1"/>
      <c r="O310" s="1"/>
    </row>
    <row r="311" spans="1:15" ht="12.75" customHeight="1">
      <c r="A311" s="30">
        <v>301</v>
      </c>
      <c r="B311" s="378" t="s">
        <v>153</v>
      </c>
      <c r="C311" s="349">
        <v>504.75</v>
      </c>
      <c r="D311" s="350">
        <v>504.0333333333333</v>
      </c>
      <c r="E311" s="350">
        <v>501.06666666666661</v>
      </c>
      <c r="F311" s="350">
        <v>497.38333333333333</v>
      </c>
      <c r="G311" s="350">
        <v>494.41666666666663</v>
      </c>
      <c r="H311" s="350">
        <v>507.71666666666658</v>
      </c>
      <c r="I311" s="350">
        <v>510.68333333333328</v>
      </c>
      <c r="J311" s="350">
        <v>514.36666666666656</v>
      </c>
      <c r="K311" s="349">
        <v>507</v>
      </c>
      <c r="L311" s="349">
        <v>500.35</v>
      </c>
      <c r="M311" s="349">
        <v>13.30397</v>
      </c>
      <c r="N311" s="1"/>
      <c r="O311" s="1"/>
    </row>
    <row r="312" spans="1:15" ht="12.75" customHeight="1">
      <c r="A312" s="30">
        <v>302</v>
      </c>
      <c r="B312" s="378" t="s">
        <v>154</v>
      </c>
      <c r="C312" s="349">
        <v>8569.1</v>
      </c>
      <c r="D312" s="350">
        <v>8578.3666666666668</v>
      </c>
      <c r="E312" s="350">
        <v>8510.7833333333328</v>
      </c>
      <c r="F312" s="350">
        <v>8452.4666666666653</v>
      </c>
      <c r="G312" s="350">
        <v>8384.8833333333314</v>
      </c>
      <c r="H312" s="350">
        <v>8636.6833333333343</v>
      </c>
      <c r="I312" s="350">
        <v>8704.2666666666664</v>
      </c>
      <c r="J312" s="350">
        <v>8762.5833333333358</v>
      </c>
      <c r="K312" s="349">
        <v>8645.9500000000007</v>
      </c>
      <c r="L312" s="349">
        <v>8520.0499999999993</v>
      </c>
      <c r="M312" s="349">
        <v>3.8527300000000002</v>
      </c>
      <c r="N312" s="1"/>
      <c r="O312" s="1"/>
    </row>
    <row r="313" spans="1:15" ht="12.75" customHeight="1">
      <c r="A313" s="30">
        <v>303</v>
      </c>
      <c r="B313" s="378" t="s">
        <v>845</v>
      </c>
      <c r="C313" s="349">
        <v>2609.65</v>
      </c>
      <c r="D313" s="350">
        <v>2604.5499999999997</v>
      </c>
      <c r="E313" s="350">
        <v>2580.0999999999995</v>
      </c>
      <c r="F313" s="350">
        <v>2550.5499999999997</v>
      </c>
      <c r="G313" s="350">
        <v>2526.0999999999995</v>
      </c>
      <c r="H313" s="350">
        <v>2634.0999999999995</v>
      </c>
      <c r="I313" s="350">
        <v>2658.5499999999993</v>
      </c>
      <c r="J313" s="350">
        <v>2688.0999999999995</v>
      </c>
      <c r="K313" s="349">
        <v>2629</v>
      </c>
      <c r="L313" s="349">
        <v>2575</v>
      </c>
      <c r="M313" s="349">
        <v>0.26416000000000001</v>
      </c>
      <c r="N313" s="1"/>
      <c r="O313" s="1"/>
    </row>
    <row r="314" spans="1:15" ht="12.75" customHeight="1">
      <c r="A314" s="30">
        <v>304</v>
      </c>
      <c r="B314" s="378" t="s">
        <v>451</v>
      </c>
      <c r="C314" s="349">
        <v>370.65</v>
      </c>
      <c r="D314" s="350">
        <v>373.2166666666667</v>
      </c>
      <c r="E314" s="350">
        <v>366.43333333333339</v>
      </c>
      <c r="F314" s="350">
        <v>362.2166666666667</v>
      </c>
      <c r="G314" s="350">
        <v>355.43333333333339</v>
      </c>
      <c r="H314" s="350">
        <v>377.43333333333339</v>
      </c>
      <c r="I314" s="350">
        <v>384.2166666666667</v>
      </c>
      <c r="J314" s="350">
        <v>388.43333333333339</v>
      </c>
      <c r="K314" s="349">
        <v>380</v>
      </c>
      <c r="L314" s="349">
        <v>369</v>
      </c>
      <c r="M314" s="349">
        <v>5.8913799999999998</v>
      </c>
      <c r="N314" s="1"/>
      <c r="O314" s="1"/>
    </row>
    <row r="315" spans="1:15" ht="12.75" customHeight="1">
      <c r="A315" s="30">
        <v>305</v>
      </c>
      <c r="B315" s="378" t="s">
        <v>452</v>
      </c>
      <c r="C315" s="349">
        <v>253.2</v>
      </c>
      <c r="D315" s="350">
        <v>254.68333333333331</v>
      </c>
      <c r="E315" s="350">
        <v>251.21666666666664</v>
      </c>
      <c r="F315" s="350">
        <v>249.23333333333332</v>
      </c>
      <c r="G315" s="350">
        <v>245.76666666666665</v>
      </c>
      <c r="H315" s="350">
        <v>256.66666666666663</v>
      </c>
      <c r="I315" s="350">
        <v>260.13333333333327</v>
      </c>
      <c r="J315" s="350">
        <v>262.11666666666662</v>
      </c>
      <c r="K315" s="349">
        <v>258.14999999999998</v>
      </c>
      <c r="L315" s="349">
        <v>252.7</v>
      </c>
      <c r="M315" s="349">
        <v>0.69849000000000006</v>
      </c>
      <c r="N315" s="1"/>
      <c r="O315" s="1"/>
    </row>
    <row r="316" spans="1:15" ht="12.75" customHeight="1">
      <c r="A316" s="30">
        <v>306</v>
      </c>
      <c r="B316" s="378" t="s">
        <v>155</v>
      </c>
      <c r="C316" s="349">
        <v>835.95</v>
      </c>
      <c r="D316" s="350">
        <v>839.75</v>
      </c>
      <c r="E316" s="350">
        <v>830.2</v>
      </c>
      <c r="F316" s="350">
        <v>824.45</v>
      </c>
      <c r="G316" s="350">
        <v>814.90000000000009</v>
      </c>
      <c r="H316" s="350">
        <v>845.5</v>
      </c>
      <c r="I316" s="350">
        <v>855.05</v>
      </c>
      <c r="J316" s="350">
        <v>860.8</v>
      </c>
      <c r="K316" s="349">
        <v>849.3</v>
      </c>
      <c r="L316" s="349">
        <v>834</v>
      </c>
      <c r="M316" s="349">
        <v>14.43436</v>
      </c>
      <c r="N316" s="1"/>
      <c r="O316" s="1"/>
    </row>
    <row r="317" spans="1:15" ht="12.75" customHeight="1">
      <c r="A317" s="30">
        <v>307</v>
      </c>
      <c r="B317" s="378" t="s">
        <v>457</v>
      </c>
      <c r="C317" s="349">
        <v>1401.95</v>
      </c>
      <c r="D317" s="350">
        <v>1410.9666666666665</v>
      </c>
      <c r="E317" s="350">
        <v>1390.083333333333</v>
      </c>
      <c r="F317" s="350">
        <v>1378.2166666666665</v>
      </c>
      <c r="G317" s="350">
        <v>1357.333333333333</v>
      </c>
      <c r="H317" s="350">
        <v>1422.833333333333</v>
      </c>
      <c r="I317" s="350">
        <v>1443.7166666666667</v>
      </c>
      <c r="J317" s="350">
        <v>1455.583333333333</v>
      </c>
      <c r="K317" s="349">
        <v>1431.85</v>
      </c>
      <c r="L317" s="349">
        <v>1399.1</v>
      </c>
      <c r="M317" s="349">
        <v>2.4266700000000001</v>
      </c>
      <c r="N317" s="1"/>
      <c r="O317" s="1"/>
    </row>
    <row r="318" spans="1:15" ht="12.75" customHeight="1">
      <c r="A318" s="30">
        <v>308</v>
      </c>
      <c r="B318" s="378" t="s">
        <v>156</v>
      </c>
      <c r="C318" s="349">
        <v>2000.5</v>
      </c>
      <c r="D318" s="350">
        <v>2000.7333333333333</v>
      </c>
      <c r="E318" s="350">
        <v>1980.7666666666667</v>
      </c>
      <c r="F318" s="350">
        <v>1961.0333333333333</v>
      </c>
      <c r="G318" s="350">
        <v>1941.0666666666666</v>
      </c>
      <c r="H318" s="350">
        <v>2020.4666666666667</v>
      </c>
      <c r="I318" s="350">
        <v>2040.4333333333334</v>
      </c>
      <c r="J318" s="350">
        <v>2060.166666666667</v>
      </c>
      <c r="K318" s="349">
        <v>2020.7</v>
      </c>
      <c r="L318" s="349">
        <v>1981</v>
      </c>
      <c r="M318" s="349">
        <v>3.1844199999999998</v>
      </c>
      <c r="N318" s="1"/>
      <c r="O318" s="1"/>
    </row>
    <row r="319" spans="1:15" ht="12.75" customHeight="1">
      <c r="A319" s="30">
        <v>309</v>
      </c>
      <c r="B319" s="378" t="s">
        <v>157</v>
      </c>
      <c r="C319" s="349">
        <v>853.05</v>
      </c>
      <c r="D319" s="350">
        <v>857.85</v>
      </c>
      <c r="E319" s="350">
        <v>834.6</v>
      </c>
      <c r="F319" s="350">
        <v>816.15</v>
      </c>
      <c r="G319" s="350">
        <v>792.9</v>
      </c>
      <c r="H319" s="350">
        <v>876.30000000000007</v>
      </c>
      <c r="I319" s="350">
        <v>899.55000000000007</v>
      </c>
      <c r="J319" s="350">
        <v>918.00000000000011</v>
      </c>
      <c r="K319" s="349">
        <v>881.1</v>
      </c>
      <c r="L319" s="349">
        <v>839.4</v>
      </c>
      <c r="M319" s="349">
        <v>7.8957199999999998</v>
      </c>
      <c r="N319" s="1"/>
      <c r="O319" s="1"/>
    </row>
    <row r="320" spans="1:15" ht="12.75" customHeight="1">
      <c r="A320" s="30">
        <v>310</v>
      </c>
      <c r="B320" s="378" t="s">
        <v>158</v>
      </c>
      <c r="C320" s="349">
        <v>768.5</v>
      </c>
      <c r="D320" s="350">
        <v>771</v>
      </c>
      <c r="E320" s="350">
        <v>763.5</v>
      </c>
      <c r="F320" s="350">
        <v>758.5</v>
      </c>
      <c r="G320" s="350">
        <v>751</v>
      </c>
      <c r="H320" s="350">
        <v>776</v>
      </c>
      <c r="I320" s="350">
        <v>783.5</v>
      </c>
      <c r="J320" s="350">
        <v>788.5</v>
      </c>
      <c r="K320" s="349">
        <v>778.5</v>
      </c>
      <c r="L320" s="349">
        <v>766</v>
      </c>
      <c r="M320" s="349">
        <v>3.1523400000000001</v>
      </c>
      <c r="N320" s="1"/>
      <c r="O320" s="1"/>
    </row>
    <row r="321" spans="1:15" ht="12.75" customHeight="1">
      <c r="A321" s="30">
        <v>311</v>
      </c>
      <c r="B321" s="378" t="s">
        <v>448</v>
      </c>
      <c r="C321" s="349">
        <v>209.7</v>
      </c>
      <c r="D321" s="350">
        <v>210.15</v>
      </c>
      <c r="E321" s="350">
        <v>207.05</v>
      </c>
      <c r="F321" s="350">
        <v>204.4</v>
      </c>
      <c r="G321" s="350">
        <v>201.3</v>
      </c>
      <c r="H321" s="350">
        <v>212.8</v>
      </c>
      <c r="I321" s="350">
        <v>215.89999999999998</v>
      </c>
      <c r="J321" s="350">
        <v>218.55</v>
      </c>
      <c r="K321" s="349">
        <v>213.25</v>
      </c>
      <c r="L321" s="349">
        <v>207.5</v>
      </c>
      <c r="M321" s="349">
        <v>2.2317300000000002</v>
      </c>
      <c r="N321" s="1"/>
      <c r="O321" s="1"/>
    </row>
    <row r="322" spans="1:15" ht="12.75" customHeight="1">
      <c r="A322" s="30">
        <v>312</v>
      </c>
      <c r="B322" s="378" t="s">
        <v>455</v>
      </c>
      <c r="C322" s="349">
        <v>175.65</v>
      </c>
      <c r="D322" s="350">
        <v>176.31666666666669</v>
      </c>
      <c r="E322" s="350">
        <v>174.43333333333339</v>
      </c>
      <c r="F322" s="350">
        <v>173.2166666666667</v>
      </c>
      <c r="G322" s="350">
        <v>171.3333333333334</v>
      </c>
      <c r="H322" s="350">
        <v>177.53333333333339</v>
      </c>
      <c r="I322" s="350">
        <v>179.41666666666666</v>
      </c>
      <c r="J322" s="350">
        <v>180.63333333333338</v>
      </c>
      <c r="K322" s="349">
        <v>178.2</v>
      </c>
      <c r="L322" s="349">
        <v>175.1</v>
      </c>
      <c r="M322" s="349">
        <v>1.1597500000000001</v>
      </c>
      <c r="N322" s="1"/>
      <c r="O322" s="1"/>
    </row>
    <row r="323" spans="1:15" ht="12.75" customHeight="1">
      <c r="A323" s="30">
        <v>313</v>
      </c>
      <c r="B323" s="378" t="s">
        <v>453</v>
      </c>
      <c r="C323" s="349">
        <v>194.9</v>
      </c>
      <c r="D323" s="350">
        <v>195.56666666666669</v>
      </c>
      <c r="E323" s="350">
        <v>192.33333333333337</v>
      </c>
      <c r="F323" s="350">
        <v>189.76666666666668</v>
      </c>
      <c r="G323" s="350">
        <v>186.53333333333336</v>
      </c>
      <c r="H323" s="350">
        <v>198.13333333333338</v>
      </c>
      <c r="I323" s="350">
        <v>201.36666666666667</v>
      </c>
      <c r="J323" s="350">
        <v>203.93333333333339</v>
      </c>
      <c r="K323" s="349">
        <v>198.8</v>
      </c>
      <c r="L323" s="349">
        <v>193</v>
      </c>
      <c r="M323" s="349">
        <v>7.07369</v>
      </c>
      <c r="N323" s="1"/>
      <c r="O323" s="1"/>
    </row>
    <row r="324" spans="1:15" ht="12.75" customHeight="1">
      <c r="A324" s="30">
        <v>314</v>
      </c>
      <c r="B324" s="378" t="s">
        <v>454</v>
      </c>
      <c r="C324" s="349">
        <v>974</v>
      </c>
      <c r="D324" s="350">
        <v>981</v>
      </c>
      <c r="E324" s="350">
        <v>958</v>
      </c>
      <c r="F324" s="350">
        <v>942</v>
      </c>
      <c r="G324" s="350">
        <v>919</v>
      </c>
      <c r="H324" s="350">
        <v>997</v>
      </c>
      <c r="I324" s="350">
        <v>1020</v>
      </c>
      <c r="J324" s="350">
        <v>1036</v>
      </c>
      <c r="K324" s="349">
        <v>1004</v>
      </c>
      <c r="L324" s="349">
        <v>965</v>
      </c>
      <c r="M324" s="349">
        <v>2.0642999999999998</v>
      </c>
      <c r="N324" s="1"/>
      <c r="O324" s="1"/>
    </row>
    <row r="325" spans="1:15" ht="12.75" customHeight="1">
      <c r="A325" s="30">
        <v>315</v>
      </c>
      <c r="B325" s="378" t="s">
        <v>159</v>
      </c>
      <c r="C325" s="349">
        <v>3797</v>
      </c>
      <c r="D325" s="350">
        <v>3820.9</v>
      </c>
      <c r="E325" s="350">
        <v>3762.1000000000004</v>
      </c>
      <c r="F325" s="350">
        <v>3727.2000000000003</v>
      </c>
      <c r="G325" s="350">
        <v>3668.4000000000005</v>
      </c>
      <c r="H325" s="350">
        <v>3855.8</v>
      </c>
      <c r="I325" s="350">
        <v>3914.6000000000004</v>
      </c>
      <c r="J325" s="350">
        <v>3949.5</v>
      </c>
      <c r="K325" s="349">
        <v>3879.7</v>
      </c>
      <c r="L325" s="349">
        <v>3786</v>
      </c>
      <c r="M325" s="349">
        <v>3.7826499999999998</v>
      </c>
      <c r="N325" s="1"/>
      <c r="O325" s="1"/>
    </row>
    <row r="326" spans="1:15" ht="12.75" customHeight="1">
      <c r="A326" s="30">
        <v>316</v>
      </c>
      <c r="B326" s="378" t="s">
        <v>445</v>
      </c>
      <c r="C326" s="349">
        <v>48.4</v>
      </c>
      <c r="D326" s="350">
        <v>48.9</v>
      </c>
      <c r="E326" s="350">
        <v>47.25</v>
      </c>
      <c r="F326" s="350">
        <v>46.1</v>
      </c>
      <c r="G326" s="350">
        <v>44.45</v>
      </c>
      <c r="H326" s="350">
        <v>50.05</v>
      </c>
      <c r="I326" s="350">
        <v>51.699999999999989</v>
      </c>
      <c r="J326" s="350">
        <v>52.849999999999994</v>
      </c>
      <c r="K326" s="349">
        <v>50.55</v>
      </c>
      <c r="L326" s="349">
        <v>47.75</v>
      </c>
      <c r="M326" s="349">
        <v>34.255650000000003</v>
      </c>
      <c r="N326" s="1"/>
      <c r="O326" s="1"/>
    </row>
    <row r="327" spans="1:15" ht="12.75" customHeight="1">
      <c r="A327" s="30">
        <v>317</v>
      </c>
      <c r="B327" s="378" t="s">
        <v>446</v>
      </c>
      <c r="C327" s="349">
        <v>176.75</v>
      </c>
      <c r="D327" s="350">
        <v>174.81666666666669</v>
      </c>
      <c r="E327" s="350">
        <v>171.18333333333339</v>
      </c>
      <c r="F327" s="350">
        <v>165.6166666666667</v>
      </c>
      <c r="G327" s="350">
        <v>161.98333333333341</v>
      </c>
      <c r="H327" s="350">
        <v>180.38333333333338</v>
      </c>
      <c r="I327" s="350">
        <v>184.01666666666665</v>
      </c>
      <c r="J327" s="350">
        <v>189.58333333333337</v>
      </c>
      <c r="K327" s="349">
        <v>178.45</v>
      </c>
      <c r="L327" s="349">
        <v>169.25</v>
      </c>
      <c r="M327" s="349">
        <v>13.38279</v>
      </c>
      <c r="N327" s="1"/>
      <c r="O327" s="1"/>
    </row>
    <row r="328" spans="1:15" ht="12.75" customHeight="1">
      <c r="A328" s="30">
        <v>318</v>
      </c>
      <c r="B328" s="378" t="s">
        <v>456</v>
      </c>
      <c r="C328" s="349">
        <v>933.5</v>
      </c>
      <c r="D328" s="350">
        <v>929</v>
      </c>
      <c r="E328" s="350">
        <v>919</v>
      </c>
      <c r="F328" s="350">
        <v>904.5</v>
      </c>
      <c r="G328" s="350">
        <v>894.5</v>
      </c>
      <c r="H328" s="350">
        <v>943.5</v>
      </c>
      <c r="I328" s="350">
        <v>953.5</v>
      </c>
      <c r="J328" s="350">
        <v>968</v>
      </c>
      <c r="K328" s="349">
        <v>939</v>
      </c>
      <c r="L328" s="349">
        <v>914.5</v>
      </c>
      <c r="M328" s="349">
        <v>1.21421</v>
      </c>
      <c r="N328" s="1"/>
      <c r="O328" s="1"/>
    </row>
    <row r="329" spans="1:15" ht="12.75" customHeight="1">
      <c r="A329" s="30">
        <v>319</v>
      </c>
      <c r="B329" s="378" t="s">
        <v>161</v>
      </c>
      <c r="C329" s="349">
        <v>3021.95</v>
      </c>
      <c r="D329" s="350">
        <v>3005.7666666666664</v>
      </c>
      <c r="E329" s="350">
        <v>2968.1833333333329</v>
      </c>
      <c r="F329" s="350">
        <v>2914.4166666666665</v>
      </c>
      <c r="G329" s="350">
        <v>2876.833333333333</v>
      </c>
      <c r="H329" s="350">
        <v>3059.5333333333328</v>
      </c>
      <c r="I329" s="350">
        <v>3097.1166666666668</v>
      </c>
      <c r="J329" s="350">
        <v>3150.8833333333328</v>
      </c>
      <c r="K329" s="349">
        <v>3043.35</v>
      </c>
      <c r="L329" s="349">
        <v>2952</v>
      </c>
      <c r="M329" s="349">
        <v>2.19536</v>
      </c>
      <c r="N329" s="1"/>
      <c r="O329" s="1"/>
    </row>
    <row r="330" spans="1:15" ht="12.75" customHeight="1">
      <c r="A330" s="30">
        <v>320</v>
      </c>
      <c r="B330" s="378" t="s">
        <v>162</v>
      </c>
      <c r="C330" s="349">
        <v>65638.95</v>
      </c>
      <c r="D330" s="350">
        <v>65704.183333333334</v>
      </c>
      <c r="E330" s="350">
        <v>65145.066666666666</v>
      </c>
      <c r="F330" s="350">
        <v>64651.183333333334</v>
      </c>
      <c r="G330" s="350">
        <v>64092.066666666666</v>
      </c>
      <c r="H330" s="350">
        <v>66198.066666666666</v>
      </c>
      <c r="I330" s="350">
        <v>66757.183333333334</v>
      </c>
      <c r="J330" s="350">
        <v>67251.066666666666</v>
      </c>
      <c r="K330" s="349">
        <v>66263.3</v>
      </c>
      <c r="L330" s="349">
        <v>65210.3</v>
      </c>
      <c r="M330" s="349">
        <v>0.19661000000000001</v>
      </c>
      <c r="N330" s="1"/>
      <c r="O330" s="1"/>
    </row>
    <row r="331" spans="1:15" ht="12.75" customHeight="1">
      <c r="A331" s="30">
        <v>321</v>
      </c>
      <c r="B331" s="378" t="s">
        <v>450</v>
      </c>
      <c r="C331" s="349">
        <v>42.7</v>
      </c>
      <c r="D331" s="350">
        <v>42.949999999999996</v>
      </c>
      <c r="E331" s="350">
        <v>42.249999999999993</v>
      </c>
      <c r="F331" s="350">
        <v>41.8</v>
      </c>
      <c r="G331" s="350">
        <v>41.099999999999994</v>
      </c>
      <c r="H331" s="350">
        <v>43.399999999999991</v>
      </c>
      <c r="I331" s="350">
        <v>44.099999999999994</v>
      </c>
      <c r="J331" s="350">
        <v>44.54999999999999</v>
      </c>
      <c r="K331" s="349">
        <v>43.65</v>
      </c>
      <c r="L331" s="349">
        <v>42.5</v>
      </c>
      <c r="M331" s="349">
        <v>5.0090300000000001</v>
      </c>
      <c r="N331" s="1"/>
      <c r="O331" s="1"/>
    </row>
    <row r="332" spans="1:15" ht="12.75" customHeight="1">
      <c r="A332" s="30">
        <v>322</v>
      </c>
      <c r="B332" s="378" t="s">
        <v>163</v>
      </c>
      <c r="C332" s="349">
        <v>1324.05</v>
      </c>
      <c r="D332" s="350">
        <v>1318.7166666666665</v>
      </c>
      <c r="E332" s="350">
        <v>1299.383333333333</v>
      </c>
      <c r="F332" s="350">
        <v>1274.7166666666665</v>
      </c>
      <c r="G332" s="350">
        <v>1255.383333333333</v>
      </c>
      <c r="H332" s="350">
        <v>1343.383333333333</v>
      </c>
      <c r="I332" s="350">
        <v>1362.7166666666665</v>
      </c>
      <c r="J332" s="350">
        <v>1387.383333333333</v>
      </c>
      <c r="K332" s="349">
        <v>1338.05</v>
      </c>
      <c r="L332" s="349">
        <v>1294.05</v>
      </c>
      <c r="M332" s="349">
        <v>13.18749</v>
      </c>
      <c r="N332" s="1"/>
      <c r="O332" s="1"/>
    </row>
    <row r="333" spans="1:15" ht="12.75" customHeight="1">
      <c r="A333" s="30">
        <v>323</v>
      </c>
      <c r="B333" s="378" t="s">
        <v>164</v>
      </c>
      <c r="C333" s="349">
        <v>313.35000000000002</v>
      </c>
      <c r="D333" s="350">
        <v>315.08333333333331</v>
      </c>
      <c r="E333" s="350">
        <v>310.26666666666665</v>
      </c>
      <c r="F333" s="350">
        <v>307.18333333333334</v>
      </c>
      <c r="G333" s="350">
        <v>302.36666666666667</v>
      </c>
      <c r="H333" s="350">
        <v>318.16666666666663</v>
      </c>
      <c r="I333" s="350">
        <v>322.98333333333335</v>
      </c>
      <c r="J333" s="350">
        <v>326.06666666666661</v>
      </c>
      <c r="K333" s="349">
        <v>319.89999999999998</v>
      </c>
      <c r="L333" s="349">
        <v>312</v>
      </c>
      <c r="M333" s="349">
        <v>4.0258500000000002</v>
      </c>
      <c r="N333" s="1"/>
      <c r="O333" s="1"/>
    </row>
    <row r="334" spans="1:15" ht="12.75" customHeight="1">
      <c r="A334" s="30">
        <v>324</v>
      </c>
      <c r="B334" s="378" t="s">
        <v>269</v>
      </c>
      <c r="C334" s="349">
        <v>871</v>
      </c>
      <c r="D334" s="350">
        <v>873.56666666666661</v>
      </c>
      <c r="E334" s="350">
        <v>861.38333333333321</v>
      </c>
      <c r="F334" s="350">
        <v>851.76666666666665</v>
      </c>
      <c r="G334" s="350">
        <v>839.58333333333326</v>
      </c>
      <c r="H334" s="350">
        <v>883.18333333333317</v>
      </c>
      <c r="I334" s="350">
        <v>895.36666666666656</v>
      </c>
      <c r="J334" s="350">
        <v>904.98333333333312</v>
      </c>
      <c r="K334" s="349">
        <v>885.75</v>
      </c>
      <c r="L334" s="349">
        <v>863.95</v>
      </c>
      <c r="M334" s="349">
        <v>0.99773000000000001</v>
      </c>
      <c r="N334" s="1"/>
      <c r="O334" s="1"/>
    </row>
    <row r="335" spans="1:15" ht="12.75" customHeight="1">
      <c r="A335" s="30">
        <v>325</v>
      </c>
      <c r="B335" s="378" t="s">
        <v>165</v>
      </c>
      <c r="C335" s="349">
        <v>115.15</v>
      </c>
      <c r="D335" s="350">
        <v>116.08333333333333</v>
      </c>
      <c r="E335" s="350">
        <v>113.86666666666666</v>
      </c>
      <c r="F335" s="350">
        <v>112.58333333333333</v>
      </c>
      <c r="G335" s="350">
        <v>110.36666666666666</v>
      </c>
      <c r="H335" s="350">
        <v>117.36666666666666</v>
      </c>
      <c r="I335" s="350">
        <v>119.58333333333333</v>
      </c>
      <c r="J335" s="350">
        <v>120.86666666666666</v>
      </c>
      <c r="K335" s="349">
        <v>118.3</v>
      </c>
      <c r="L335" s="349">
        <v>114.8</v>
      </c>
      <c r="M335" s="349">
        <v>125.70792</v>
      </c>
      <c r="N335" s="1"/>
      <c r="O335" s="1"/>
    </row>
    <row r="336" spans="1:15" ht="12.75" customHeight="1">
      <c r="A336" s="30">
        <v>326</v>
      </c>
      <c r="B336" s="378" t="s">
        <v>166</v>
      </c>
      <c r="C336" s="349">
        <v>4427.6499999999996</v>
      </c>
      <c r="D336" s="350">
        <v>4449.0166666666664</v>
      </c>
      <c r="E336" s="350">
        <v>4362.1333333333332</v>
      </c>
      <c r="F336" s="350">
        <v>4296.6166666666668</v>
      </c>
      <c r="G336" s="350">
        <v>4209.7333333333336</v>
      </c>
      <c r="H336" s="350">
        <v>4514.5333333333328</v>
      </c>
      <c r="I336" s="350">
        <v>4601.4166666666661</v>
      </c>
      <c r="J336" s="350">
        <v>4666.9333333333325</v>
      </c>
      <c r="K336" s="349">
        <v>4535.8999999999996</v>
      </c>
      <c r="L336" s="349">
        <v>4383.5</v>
      </c>
      <c r="M336" s="349">
        <v>5.2557</v>
      </c>
      <c r="N336" s="1"/>
      <c r="O336" s="1"/>
    </row>
    <row r="337" spans="1:15" ht="12.75" customHeight="1">
      <c r="A337" s="30">
        <v>327</v>
      </c>
      <c r="B337" s="378" t="s">
        <v>167</v>
      </c>
      <c r="C337" s="349">
        <v>3857.95</v>
      </c>
      <c r="D337" s="350">
        <v>3874.7999999999997</v>
      </c>
      <c r="E337" s="350">
        <v>3827.5999999999995</v>
      </c>
      <c r="F337" s="350">
        <v>3797.2499999999995</v>
      </c>
      <c r="G337" s="350">
        <v>3750.0499999999993</v>
      </c>
      <c r="H337" s="350">
        <v>3905.1499999999996</v>
      </c>
      <c r="I337" s="350">
        <v>3952.3499999999995</v>
      </c>
      <c r="J337" s="350">
        <v>3982.7</v>
      </c>
      <c r="K337" s="349">
        <v>3922</v>
      </c>
      <c r="L337" s="349">
        <v>3844.45</v>
      </c>
      <c r="M337" s="349">
        <v>0.71633999999999998</v>
      </c>
      <c r="N337" s="1"/>
      <c r="O337" s="1"/>
    </row>
    <row r="338" spans="1:15" ht="12.75" customHeight="1">
      <c r="A338" s="30">
        <v>328</v>
      </c>
      <c r="B338" s="378" t="s">
        <v>846</v>
      </c>
      <c r="C338" s="349">
        <v>1961.15</v>
      </c>
      <c r="D338" s="350">
        <v>1979.3666666666668</v>
      </c>
      <c r="E338" s="350">
        <v>1932.7833333333335</v>
      </c>
      <c r="F338" s="350">
        <v>1904.4166666666667</v>
      </c>
      <c r="G338" s="350">
        <v>1857.8333333333335</v>
      </c>
      <c r="H338" s="350">
        <v>2007.7333333333336</v>
      </c>
      <c r="I338" s="350">
        <v>2054.3166666666666</v>
      </c>
      <c r="J338" s="350">
        <v>2082.6833333333334</v>
      </c>
      <c r="K338" s="349">
        <v>2025.95</v>
      </c>
      <c r="L338" s="349">
        <v>1951</v>
      </c>
      <c r="M338" s="349">
        <v>0.41377000000000003</v>
      </c>
      <c r="N338" s="1"/>
      <c r="O338" s="1"/>
    </row>
    <row r="339" spans="1:15" ht="12.75" customHeight="1">
      <c r="A339" s="30">
        <v>329</v>
      </c>
      <c r="B339" s="378" t="s">
        <v>458</v>
      </c>
      <c r="C339" s="349">
        <v>41.3</v>
      </c>
      <c r="D339" s="350">
        <v>41.55</v>
      </c>
      <c r="E339" s="350">
        <v>40.799999999999997</v>
      </c>
      <c r="F339" s="350">
        <v>40.299999999999997</v>
      </c>
      <c r="G339" s="350">
        <v>39.549999999999997</v>
      </c>
      <c r="H339" s="350">
        <v>42.05</v>
      </c>
      <c r="I339" s="350">
        <v>42.8</v>
      </c>
      <c r="J339" s="350">
        <v>43.3</v>
      </c>
      <c r="K339" s="349">
        <v>42.3</v>
      </c>
      <c r="L339" s="349">
        <v>41.05</v>
      </c>
      <c r="M339" s="349">
        <v>73.036320000000003</v>
      </c>
      <c r="N339" s="1"/>
      <c r="O339" s="1"/>
    </row>
    <row r="340" spans="1:15" ht="12.75" customHeight="1">
      <c r="A340" s="30">
        <v>330</v>
      </c>
      <c r="B340" s="378" t="s">
        <v>459</v>
      </c>
      <c r="C340" s="349">
        <v>65.5</v>
      </c>
      <c r="D340" s="350">
        <v>65.45</v>
      </c>
      <c r="E340" s="350">
        <v>64.550000000000011</v>
      </c>
      <c r="F340" s="350">
        <v>63.600000000000009</v>
      </c>
      <c r="G340" s="350">
        <v>62.700000000000017</v>
      </c>
      <c r="H340" s="350">
        <v>66.400000000000006</v>
      </c>
      <c r="I340" s="350">
        <v>67.300000000000011</v>
      </c>
      <c r="J340" s="350">
        <v>68.25</v>
      </c>
      <c r="K340" s="349">
        <v>66.349999999999994</v>
      </c>
      <c r="L340" s="349">
        <v>64.5</v>
      </c>
      <c r="M340" s="349">
        <v>18.621880000000001</v>
      </c>
      <c r="N340" s="1"/>
      <c r="O340" s="1"/>
    </row>
    <row r="341" spans="1:15" ht="12.75" customHeight="1">
      <c r="A341" s="30">
        <v>331</v>
      </c>
      <c r="B341" s="378" t="s">
        <v>460</v>
      </c>
      <c r="C341" s="349">
        <v>559.85</v>
      </c>
      <c r="D341" s="350">
        <v>565.91666666666663</v>
      </c>
      <c r="E341" s="350">
        <v>550.83333333333326</v>
      </c>
      <c r="F341" s="350">
        <v>541.81666666666661</v>
      </c>
      <c r="G341" s="350">
        <v>526.73333333333323</v>
      </c>
      <c r="H341" s="350">
        <v>574.93333333333328</v>
      </c>
      <c r="I341" s="350">
        <v>590.01666666666654</v>
      </c>
      <c r="J341" s="350">
        <v>599.0333333333333</v>
      </c>
      <c r="K341" s="349">
        <v>581</v>
      </c>
      <c r="L341" s="349">
        <v>556.9</v>
      </c>
      <c r="M341" s="349">
        <v>0.18557999999999999</v>
      </c>
      <c r="N341" s="1"/>
      <c r="O341" s="1"/>
    </row>
    <row r="342" spans="1:15" ht="12.75" customHeight="1">
      <c r="A342" s="30">
        <v>332</v>
      </c>
      <c r="B342" s="378" t="s">
        <v>168</v>
      </c>
      <c r="C342" s="349">
        <v>18009.3</v>
      </c>
      <c r="D342" s="350">
        <v>18017.599999999999</v>
      </c>
      <c r="E342" s="350">
        <v>17802.799999999996</v>
      </c>
      <c r="F342" s="350">
        <v>17596.299999999996</v>
      </c>
      <c r="G342" s="350">
        <v>17381.499999999993</v>
      </c>
      <c r="H342" s="350">
        <v>18224.099999999999</v>
      </c>
      <c r="I342" s="350">
        <v>18438.900000000001</v>
      </c>
      <c r="J342" s="350">
        <v>18645.400000000001</v>
      </c>
      <c r="K342" s="349">
        <v>18232.400000000001</v>
      </c>
      <c r="L342" s="349">
        <v>17811.099999999999</v>
      </c>
      <c r="M342" s="349">
        <v>0.96328000000000003</v>
      </c>
      <c r="N342" s="1"/>
      <c r="O342" s="1"/>
    </row>
    <row r="343" spans="1:15" ht="12.75" customHeight="1">
      <c r="A343" s="30">
        <v>333</v>
      </c>
      <c r="B343" s="378" t="s">
        <v>466</v>
      </c>
      <c r="C343" s="349">
        <v>83.1</v>
      </c>
      <c r="D343" s="350">
        <v>83.766666666666666</v>
      </c>
      <c r="E343" s="350">
        <v>81.333333333333329</v>
      </c>
      <c r="F343" s="350">
        <v>79.566666666666663</v>
      </c>
      <c r="G343" s="350">
        <v>77.133333333333326</v>
      </c>
      <c r="H343" s="350">
        <v>85.533333333333331</v>
      </c>
      <c r="I343" s="350">
        <v>87.966666666666669</v>
      </c>
      <c r="J343" s="350">
        <v>89.733333333333334</v>
      </c>
      <c r="K343" s="349">
        <v>86.2</v>
      </c>
      <c r="L343" s="349">
        <v>82</v>
      </c>
      <c r="M343" s="349">
        <v>7.2223600000000001</v>
      </c>
      <c r="N343" s="1"/>
      <c r="O343" s="1"/>
    </row>
    <row r="344" spans="1:15" ht="12.75" customHeight="1">
      <c r="A344" s="30">
        <v>334</v>
      </c>
      <c r="B344" s="378" t="s">
        <v>465</v>
      </c>
      <c r="C344" s="349">
        <v>49.55</v>
      </c>
      <c r="D344" s="350">
        <v>49.516666666666673</v>
      </c>
      <c r="E344" s="350">
        <v>49.033333333333346</v>
      </c>
      <c r="F344" s="350">
        <v>48.516666666666673</v>
      </c>
      <c r="G344" s="350">
        <v>48.033333333333346</v>
      </c>
      <c r="H344" s="350">
        <v>50.033333333333346</v>
      </c>
      <c r="I344" s="350">
        <v>50.51666666666668</v>
      </c>
      <c r="J344" s="350">
        <v>51.033333333333346</v>
      </c>
      <c r="K344" s="349">
        <v>50</v>
      </c>
      <c r="L344" s="349">
        <v>49</v>
      </c>
      <c r="M344" s="349">
        <v>2.5742699999999998</v>
      </c>
      <c r="N344" s="1"/>
      <c r="O344" s="1"/>
    </row>
    <row r="345" spans="1:15" ht="12.75" customHeight="1">
      <c r="A345" s="30">
        <v>335</v>
      </c>
      <c r="B345" s="378" t="s">
        <v>464</v>
      </c>
      <c r="C345" s="349">
        <v>656.6</v>
      </c>
      <c r="D345" s="350">
        <v>657.7</v>
      </c>
      <c r="E345" s="350">
        <v>650.45000000000005</v>
      </c>
      <c r="F345" s="350">
        <v>644.29999999999995</v>
      </c>
      <c r="G345" s="350">
        <v>637.04999999999995</v>
      </c>
      <c r="H345" s="350">
        <v>663.85000000000014</v>
      </c>
      <c r="I345" s="350">
        <v>671.10000000000014</v>
      </c>
      <c r="J345" s="350">
        <v>677.25000000000023</v>
      </c>
      <c r="K345" s="349">
        <v>664.95</v>
      </c>
      <c r="L345" s="349">
        <v>651.54999999999995</v>
      </c>
      <c r="M345" s="349">
        <v>1.2200899999999999</v>
      </c>
      <c r="N345" s="1"/>
      <c r="O345" s="1"/>
    </row>
    <row r="346" spans="1:15" ht="12.75" customHeight="1">
      <c r="A346" s="30">
        <v>336</v>
      </c>
      <c r="B346" s="378" t="s">
        <v>461</v>
      </c>
      <c r="C346" s="349">
        <v>29.95</v>
      </c>
      <c r="D346" s="350">
        <v>30</v>
      </c>
      <c r="E346" s="350">
        <v>29.85</v>
      </c>
      <c r="F346" s="350">
        <v>29.75</v>
      </c>
      <c r="G346" s="350">
        <v>29.6</v>
      </c>
      <c r="H346" s="350">
        <v>30.1</v>
      </c>
      <c r="I346" s="350">
        <v>30.25</v>
      </c>
      <c r="J346" s="350">
        <v>30.35</v>
      </c>
      <c r="K346" s="349">
        <v>30.15</v>
      </c>
      <c r="L346" s="349">
        <v>29.9</v>
      </c>
      <c r="M346" s="349">
        <v>22.323779999999999</v>
      </c>
      <c r="N346" s="1"/>
      <c r="O346" s="1"/>
    </row>
    <row r="347" spans="1:15" ht="12.75" customHeight="1">
      <c r="A347" s="30">
        <v>337</v>
      </c>
      <c r="B347" s="378" t="s">
        <v>537</v>
      </c>
      <c r="C347" s="349">
        <v>131.5</v>
      </c>
      <c r="D347" s="350">
        <v>131.46666666666667</v>
      </c>
      <c r="E347" s="350">
        <v>130.43333333333334</v>
      </c>
      <c r="F347" s="350">
        <v>129.36666666666667</v>
      </c>
      <c r="G347" s="350">
        <v>128.33333333333334</v>
      </c>
      <c r="H347" s="350">
        <v>132.53333333333333</v>
      </c>
      <c r="I347" s="350">
        <v>133.56666666666669</v>
      </c>
      <c r="J347" s="350">
        <v>134.63333333333333</v>
      </c>
      <c r="K347" s="349">
        <v>132.5</v>
      </c>
      <c r="L347" s="349">
        <v>130.4</v>
      </c>
      <c r="M347" s="349">
        <v>0.87109999999999999</v>
      </c>
      <c r="N347" s="1"/>
      <c r="O347" s="1"/>
    </row>
    <row r="348" spans="1:15" ht="12.75" customHeight="1">
      <c r="A348" s="30">
        <v>338</v>
      </c>
      <c r="B348" s="378" t="s">
        <v>467</v>
      </c>
      <c r="C348" s="349">
        <v>2206.9499999999998</v>
      </c>
      <c r="D348" s="350">
        <v>2233.9333333333329</v>
      </c>
      <c r="E348" s="350">
        <v>2154.016666666666</v>
      </c>
      <c r="F348" s="350">
        <v>2101.083333333333</v>
      </c>
      <c r="G348" s="350">
        <v>2021.1666666666661</v>
      </c>
      <c r="H348" s="350">
        <v>2286.8666666666659</v>
      </c>
      <c r="I348" s="350">
        <v>2366.7833333333328</v>
      </c>
      <c r="J348" s="350">
        <v>2419.7166666666658</v>
      </c>
      <c r="K348" s="349">
        <v>2313.85</v>
      </c>
      <c r="L348" s="349">
        <v>2181</v>
      </c>
      <c r="M348" s="349">
        <v>3.9260000000000003E-2</v>
      </c>
      <c r="N348" s="1"/>
      <c r="O348" s="1"/>
    </row>
    <row r="349" spans="1:15" ht="12.75" customHeight="1">
      <c r="A349" s="30">
        <v>339</v>
      </c>
      <c r="B349" s="378" t="s">
        <v>462</v>
      </c>
      <c r="C349" s="349">
        <v>63.55</v>
      </c>
      <c r="D349" s="350">
        <v>64.116666666666674</v>
      </c>
      <c r="E349" s="350">
        <v>62.733333333333348</v>
      </c>
      <c r="F349" s="350">
        <v>61.916666666666671</v>
      </c>
      <c r="G349" s="350">
        <v>60.533333333333346</v>
      </c>
      <c r="H349" s="350">
        <v>64.933333333333351</v>
      </c>
      <c r="I349" s="350">
        <v>66.316666666666677</v>
      </c>
      <c r="J349" s="350">
        <v>67.133333333333354</v>
      </c>
      <c r="K349" s="349">
        <v>65.5</v>
      </c>
      <c r="L349" s="349">
        <v>63.3</v>
      </c>
      <c r="M349" s="349">
        <v>19.108809999999998</v>
      </c>
      <c r="N349" s="1"/>
      <c r="O349" s="1"/>
    </row>
    <row r="350" spans="1:15" ht="12.75" customHeight="1">
      <c r="A350" s="30">
        <v>340</v>
      </c>
      <c r="B350" s="378" t="s">
        <v>169</v>
      </c>
      <c r="C350" s="349">
        <v>142.15</v>
      </c>
      <c r="D350" s="350">
        <v>143.13333333333335</v>
      </c>
      <c r="E350" s="350">
        <v>140.56666666666672</v>
      </c>
      <c r="F350" s="350">
        <v>138.98333333333338</v>
      </c>
      <c r="G350" s="350">
        <v>136.41666666666674</v>
      </c>
      <c r="H350" s="350">
        <v>144.7166666666667</v>
      </c>
      <c r="I350" s="350">
        <v>147.28333333333336</v>
      </c>
      <c r="J350" s="350">
        <v>148.86666666666667</v>
      </c>
      <c r="K350" s="349">
        <v>145.69999999999999</v>
      </c>
      <c r="L350" s="349">
        <v>141.55000000000001</v>
      </c>
      <c r="M350" s="349">
        <v>62.347949999999997</v>
      </c>
      <c r="N350" s="1"/>
      <c r="O350" s="1"/>
    </row>
    <row r="351" spans="1:15" ht="12.75" customHeight="1">
      <c r="A351" s="30">
        <v>341</v>
      </c>
      <c r="B351" s="378" t="s">
        <v>463</v>
      </c>
      <c r="C351" s="349">
        <v>210.2</v>
      </c>
      <c r="D351" s="350">
        <v>211.28333333333333</v>
      </c>
      <c r="E351" s="350">
        <v>207.76666666666665</v>
      </c>
      <c r="F351" s="350">
        <v>205.33333333333331</v>
      </c>
      <c r="G351" s="350">
        <v>201.81666666666663</v>
      </c>
      <c r="H351" s="350">
        <v>213.71666666666667</v>
      </c>
      <c r="I351" s="350">
        <v>217.23333333333338</v>
      </c>
      <c r="J351" s="350">
        <v>219.66666666666669</v>
      </c>
      <c r="K351" s="349">
        <v>214.8</v>
      </c>
      <c r="L351" s="349">
        <v>208.85</v>
      </c>
      <c r="M351" s="349">
        <v>2.61375</v>
      </c>
      <c r="N351" s="1"/>
      <c r="O351" s="1"/>
    </row>
    <row r="352" spans="1:15" ht="12.75" customHeight="1">
      <c r="A352" s="30">
        <v>342</v>
      </c>
      <c r="B352" s="378" t="s">
        <v>171</v>
      </c>
      <c r="C352" s="349">
        <v>132.35</v>
      </c>
      <c r="D352" s="350">
        <v>132.78333333333333</v>
      </c>
      <c r="E352" s="350">
        <v>131.46666666666667</v>
      </c>
      <c r="F352" s="350">
        <v>130.58333333333334</v>
      </c>
      <c r="G352" s="350">
        <v>129.26666666666668</v>
      </c>
      <c r="H352" s="350">
        <v>133.66666666666666</v>
      </c>
      <c r="I352" s="350">
        <v>134.98333333333332</v>
      </c>
      <c r="J352" s="350">
        <v>135.86666666666665</v>
      </c>
      <c r="K352" s="349">
        <v>134.1</v>
      </c>
      <c r="L352" s="349">
        <v>131.9</v>
      </c>
      <c r="M352" s="349">
        <v>67.60078</v>
      </c>
      <c r="N352" s="1"/>
      <c r="O352" s="1"/>
    </row>
    <row r="353" spans="1:15" ht="12.75" customHeight="1">
      <c r="A353" s="30">
        <v>343</v>
      </c>
      <c r="B353" s="378" t="s">
        <v>270</v>
      </c>
      <c r="C353" s="349">
        <v>891.35</v>
      </c>
      <c r="D353" s="350">
        <v>896.23333333333323</v>
      </c>
      <c r="E353" s="350">
        <v>882.46666666666647</v>
      </c>
      <c r="F353" s="350">
        <v>873.58333333333326</v>
      </c>
      <c r="G353" s="350">
        <v>859.81666666666649</v>
      </c>
      <c r="H353" s="350">
        <v>905.11666666666645</v>
      </c>
      <c r="I353" s="350">
        <v>918.8833333333331</v>
      </c>
      <c r="J353" s="350">
        <v>927.76666666666642</v>
      </c>
      <c r="K353" s="349">
        <v>910</v>
      </c>
      <c r="L353" s="349">
        <v>887.35</v>
      </c>
      <c r="M353" s="349">
        <v>3.1032600000000001</v>
      </c>
      <c r="N353" s="1"/>
      <c r="O353" s="1"/>
    </row>
    <row r="354" spans="1:15" ht="12.75" customHeight="1">
      <c r="A354" s="30">
        <v>344</v>
      </c>
      <c r="B354" s="378" t="s">
        <v>468</v>
      </c>
      <c r="C354" s="349">
        <v>3602.45</v>
      </c>
      <c r="D354" s="350">
        <v>3608.2333333333336</v>
      </c>
      <c r="E354" s="350">
        <v>3571.2166666666672</v>
      </c>
      <c r="F354" s="350">
        <v>3539.9833333333336</v>
      </c>
      <c r="G354" s="350">
        <v>3502.9666666666672</v>
      </c>
      <c r="H354" s="350">
        <v>3639.4666666666672</v>
      </c>
      <c r="I354" s="350">
        <v>3676.4833333333336</v>
      </c>
      <c r="J354" s="350">
        <v>3707.7166666666672</v>
      </c>
      <c r="K354" s="349">
        <v>3645.25</v>
      </c>
      <c r="L354" s="349">
        <v>3577</v>
      </c>
      <c r="M354" s="349">
        <v>0.39395999999999998</v>
      </c>
      <c r="N354" s="1"/>
      <c r="O354" s="1"/>
    </row>
    <row r="355" spans="1:15" ht="12.75" customHeight="1">
      <c r="A355" s="30">
        <v>345</v>
      </c>
      <c r="B355" s="378" t="s">
        <v>271</v>
      </c>
      <c r="C355" s="349">
        <v>229.95</v>
      </c>
      <c r="D355" s="350">
        <v>230.75</v>
      </c>
      <c r="E355" s="350">
        <v>227.85</v>
      </c>
      <c r="F355" s="350">
        <v>225.75</v>
      </c>
      <c r="G355" s="350">
        <v>222.85</v>
      </c>
      <c r="H355" s="350">
        <v>232.85</v>
      </c>
      <c r="I355" s="350">
        <v>235.74999999999997</v>
      </c>
      <c r="J355" s="350">
        <v>237.85</v>
      </c>
      <c r="K355" s="349">
        <v>233.65</v>
      </c>
      <c r="L355" s="349">
        <v>228.65</v>
      </c>
      <c r="M355" s="349">
        <v>2.8122600000000002</v>
      </c>
      <c r="N355" s="1"/>
      <c r="O355" s="1"/>
    </row>
    <row r="356" spans="1:15" ht="12.75" customHeight="1">
      <c r="A356" s="30">
        <v>346</v>
      </c>
      <c r="B356" s="378" t="s">
        <v>172</v>
      </c>
      <c r="C356" s="349">
        <v>167.9</v>
      </c>
      <c r="D356" s="350">
        <v>168.78333333333333</v>
      </c>
      <c r="E356" s="350">
        <v>165.81666666666666</v>
      </c>
      <c r="F356" s="350">
        <v>163.73333333333332</v>
      </c>
      <c r="G356" s="350">
        <v>160.76666666666665</v>
      </c>
      <c r="H356" s="350">
        <v>170.86666666666667</v>
      </c>
      <c r="I356" s="350">
        <v>173.83333333333331</v>
      </c>
      <c r="J356" s="350">
        <v>175.91666666666669</v>
      </c>
      <c r="K356" s="349">
        <v>171.75</v>
      </c>
      <c r="L356" s="349">
        <v>166.7</v>
      </c>
      <c r="M356" s="349">
        <v>118.29998000000001</v>
      </c>
      <c r="N356" s="1"/>
      <c r="O356" s="1"/>
    </row>
    <row r="357" spans="1:15" ht="12.75" customHeight="1">
      <c r="A357" s="30">
        <v>347</v>
      </c>
      <c r="B357" s="378" t="s">
        <v>469</v>
      </c>
      <c r="C357" s="349">
        <v>344.7</v>
      </c>
      <c r="D357" s="350">
        <v>342.25</v>
      </c>
      <c r="E357" s="350">
        <v>334.5</v>
      </c>
      <c r="F357" s="350">
        <v>324.3</v>
      </c>
      <c r="G357" s="350">
        <v>316.55</v>
      </c>
      <c r="H357" s="350">
        <v>352.45</v>
      </c>
      <c r="I357" s="350">
        <v>360.2</v>
      </c>
      <c r="J357" s="350">
        <v>370.4</v>
      </c>
      <c r="K357" s="349">
        <v>350</v>
      </c>
      <c r="L357" s="349">
        <v>332.05</v>
      </c>
      <c r="M357" s="349">
        <v>1.97194</v>
      </c>
      <c r="N357" s="1"/>
      <c r="O357" s="1"/>
    </row>
    <row r="358" spans="1:15" ht="12.75" customHeight="1">
      <c r="A358" s="30">
        <v>348</v>
      </c>
      <c r="B358" s="378" t="s">
        <v>173</v>
      </c>
      <c r="C358" s="349">
        <v>41496.449999999997</v>
      </c>
      <c r="D358" s="350">
        <v>41665.700000000004</v>
      </c>
      <c r="E358" s="350">
        <v>41102.400000000009</v>
      </c>
      <c r="F358" s="350">
        <v>40708.350000000006</v>
      </c>
      <c r="G358" s="350">
        <v>40145.05000000001</v>
      </c>
      <c r="H358" s="350">
        <v>42059.750000000007</v>
      </c>
      <c r="I358" s="350">
        <v>42623.05000000001</v>
      </c>
      <c r="J358" s="350">
        <v>43017.100000000006</v>
      </c>
      <c r="K358" s="349">
        <v>42229</v>
      </c>
      <c r="L358" s="349">
        <v>41271.65</v>
      </c>
      <c r="M358" s="349">
        <v>0.13957</v>
      </c>
      <c r="N358" s="1"/>
      <c r="O358" s="1"/>
    </row>
    <row r="359" spans="1:15" ht="12.75" customHeight="1">
      <c r="A359" s="30">
        <v>349</v>
      </c>
      <c r="B359" s="378" t="s">
        <v>174</v>
      </c>
      <c r="C359" s="349">
        <v>2162.4499999999998</v>
      </c>
      <c r="D359" s="350">
        <v>2189.3666666666663</v>
      </c>
      <c r="E359" s="350">
        <v>2123.1333333333328</v>
      </c>
      <c r="F359" s="350">
        <v>2083.8166666666666</v>
      </c>
      <c r="G359" s="350">
        <v>2017.583333333333</v>
      </c>
      <c r="H359" s="350">
        <v>2228.6833333333325</v>
      </c>
      <c r="I359" s="350">
        <v>2294.9166666666661</v>
      </c>
      <c r="J359" s="350">
        <v>2334.2333333333322</v>
      </c>
      <c r="K359" s="349">
        <v>2255.6</v>
      </c>
      <c r="L359" s="349">
        <v>2150.0500000000002</v>
      </c>
      <c r="M359" s="349">
        <v>7.1315400000000002</v>
      </c>
      <c r="N359" s="1"/>
      <c r="O359" s="1"/>
    </row>
    <row r="360" spans="1:15" ht="12.75" customHeight="1">
      <c r="A360" s="30">
        <v>350</v>
      </c>
      <c r="B360" s="378" t="s">
        <v>473</v>
      </c>
      <c r="C360" s="349">
        <v>3858.4</v>
      </c>
      <c r="D360" s="350">
        <v>3880.6833333333329</v>
      </c>
      <c r="E360" s="350">
        <v>3817.266666666666</v>
      </c>
      <c r="F360" s="350">
        <v>3776.1333333333332</v>
      </c>
      <c r="G360" s="350">
        <v>3712.7166666666662</v>
      </c>
      <c r="H360" s="350">
        <v>3921.8166666666657</v>
      </c>
      <c r="I360" s="350">
        <v>3985.2333333333327</v>
      </c>
      <c r="J360" s="350">
        <v>4026.3666666666654</v>
      </c>
      <c r="K360" s="349">
        <v>3944.1</v>
      </c>
      <c r="L360" s="349">
        <v>3839.55</v>
      </c>
      <c r="M360" s="349">
        <v>1.9616</v>
      </c>
      <c r="N360" s="1"/>
      <c r="O360" s="1"/>
    </row>
    <row r="361" spans="1:15" ht="12.75" customHeight="1">
      <c r="A361" s="30">
        <v>351</v>
      </c>
      <c r="B361" s="378" t="s">
        <v>175</v>
      </c>
      <c r="C361" s="349">
        <v>213.1</v>
      </c>
      <c r="D361" s="350">
        <v>214.33333333333334</v>
      </c>
      <c r="E361" s="350">
        <v>210.86666666666667</v>
      </c>
      <c r="F361" s="350">
        <v>208.63333333333333</v>
      </c>
      <c r="G361" s="350">
        <v>205.16666666666666</v>
      </c>
      <c r="H361" s="350">
        <v>216.56666666666669</v>
      </c>
      <c r="I361" s="350">
        <v>220.03333333333333</v>
      </c>
      <c r="J361" s="350">
        <v>222.26666666666671</v>
      </c>
      <c r="K361" s="349">
        <v>217.8</v>
      </c>
      <c r="L361" s="349">
        <v>212.1</v>
      </c>
      <c r="M361" s="349">
        <v>13.60206</v>
      </c>
      <c r="N361" s="1"/>
      <c r="O361" s="1"/>
    </row>
    <row r="362" spans="1:15" ht="12.75" customHeight="1">
      <c r="A362" s="30">
        <v>352</v>
      </c>
      <c r="B362" s="378" t="s">
        <v>176</v>
      </c>
      <c r="C362" s="349">
        <v>118.35</v>
      </c>
      <c r="D362" s="350">
        <v>118.91666666666667</v>
      </c>
      <c r="E362" s="350">
        <v>117.43333333333334</v>
      </c>
      <c r="F362" s="350">
        <v>116.51666666666667</v>
      </c>
      <c r="G362" s="350">
        <v>115.03333333333333</v>
      </c>
      <c r="H362" s="350">
        <v>119.83333333333334</v>
      </c>
      <c r="I362" s="350">
        <v>121.31666666666666</v>
      </c>
      <c r="J362" s="350">
        <v>122.23333333333335</v>
      </c>
      <c r="K362" s="349">
        <v>120.4</v>
      </c>
      <c r="L362" s="349">
        <v>118</v>
      </c>
      <c r="M362" s="349">
        <v>52.447099999999999</v>
      </c>
      <c r="N362" s="1"/>
      <c r="O362" s="1"/>
    </row>
    <row r="363" spans="1:15" ht="12.75" customHeight="1">
      <c r="A363" s="30">
        <v>353</v>
      </c>
      <c r="B363" s="378" t="s">
        <v>177</v>
      </c>
      <c r="C363" s="349">
        <v>4342.8999999999996</v>
      </c>
      <c r="D363" s="350">
        <v>4345.3166666666666</v>
      </c>
      <c r="E363" s="350">
        <v>4298.583333333333</v>
      </c>
      <c r="F363" s="350">
        <v>4254.2666666666664</v>
      </c>
      <c r="G363" s="350">
        <v>4207.5333333333328</v>
      </c>
      <c r="H363" s="350">
        <v>4389.6333333333332</v>
      </c>
      <c r="I363" s="350">
        <v>4436.3666666666668</v>
      </c>
      <c r="J363" s="350">
        <v>4480.6833333333334</v>
      </c>
      <c r="K363" s="349">
        <v>4392.05</v>
      </c>
      <c r="L363" s="349">
        <v>4301</v>
      </c>
      <c r="M363" s="349">
        <v>0.29702000000000001</v>
      </c>
      <c r="N363" s="1"/>
      <c r="O363" s="1"/>
    </row>
    <row r="364" spans="1:15" ht="12.75" customHeight="1">
      <c r="A364" s="30">
        <v>354</v>
      </c>
      <c r="B364" s="378" t="s">
        <v>274</v>
      </c>
      <c r="C364" s="349">
        <v>15770.95</v>
      </c>
      <c r="D364" s="350">
        <v>15756.916666666666</v>
      </c>
      <c r="E364" s="350">
        <v>15664.033333333333</v>
      </c>
      <c r="F364" s="350">
        <v>15557.116666666667</v>
      </c>
      <c r="G364" s="350">
        <v>15464.233333333334</v>
      </c>
      <c r="H364" s="350">
        <v>15863.833333333332</v>
      </c>
      <c r="I364" s="350">
        <v>15956.716666666667</v>
      </c>
      <c r="J364" s="350">
        <v>16063.633333333331</v>
      </c>
      <c r="K364" s="349">
        <v>15849.8</v>
      </c>
      <c r="L364" s="349">
        <v>15650</v>
      </c>
      <c r="M364" s="349">
        <v>3.0859999999999999E-2</v>
      </c>
      <c r="N364" s="1"/>
      <c r="O364" s="1"/>
    </row>
    <row r="365" spans="1:15" ht="12.75" customHeight="1">
      <c r="A365" s="30">
        <v>355</v>
      </c>
      <c r="B365" s="378" t="s">
        <v>480</v>
      </c>
      <c r="C365" s="349">
        <v>4675.8</v>
      </c>
      <c r="D365" s="350">
        <v>4654.6499999999996</v>
      </c>
      <c r="E365" s="350">
        <v>4589.2999999999993</v>
      </c>
      <c r="F365" s="350">
        <v>4502.7999999999993</v>
      </c>
      <c r="G365" s="350">
        <v>4437.4499999999989</v>
      </c>
      <c r="H365" s="350">
        <v>4741.1499999999996</v>
      </c>
      <c r="I365" s="350">
        <v>4806.5</v>
      </c>
      <c r="J365" s="350">
        <v>4893</v>
      </c>
      <c r="K365" s="349">
        <v>4720</v>
      </c>
      <c r="L365" s="349">
        <v>4568.1499999999996</v>
      </c>
      <c r="M365" s="349">
        <v>6.3140000000000002E-2</v>
      </c>
      <c r="N365" s="1"/>
      <c r="O365" s="1"/>
    </row>
    <row r="366" spans="1:15" ht="12.75" customHeight="1">
      <c r="A366" s="30">
        <v>356</v>
      </c>
      <c r="B366" s="378" t="s">
        <v>474</v>
      </c>
      <c r="C366" s="349" t="e">
        <v>#N/A</v>
      </c>
      <c r="D366" s="350" t="e">
        <v>#N/A</v>
      </c>
      <c r="E366" s="350" t="e">
        <v>#N/A</v>
      </c>
      <c r="F366" s="350" t="e">
        <v>#N/A</v>
      </c>
      <c r="G366" s="350" t="e">
        <v>#N/A</v>
      </c>
      <c r="H366" s="350" t="e">
        <v>#N/A</v>
      </c>
      <c r="I366" s="350" t="e">
        <v>#N/A</v>
      </c>
      <c r="J366" s="350" t="e">
        <v>#N/A</v>
      </c>
      <c r="K366" s="349" t="e">
        <v>#N/A</v>
      </c>
      <c r="L366" s="349" t="e">
        <v>#N/A</v>
      </c>
      <c r="M366" s="349" t="e">
        <v>#N/A</v>
      </c>
      <c r="N366" s="1"/>
      <c r="O366" s="1"/>
    </row>
    <row r="367" spans="1:15" ht="12.75" customHeight="1">
      <c r="A367" s="30">
        <v>357</v>
      </c>
      <c r="B367" s="378" t="s">
        <v>475</v>
      </c>
      <c r="C367" s="349">
        <v>973.05</v>
      </c>
      <c r="D367" s="350">
        <v>975.81666666666661</v>
      </c>
      <c r="E367" s="350">
        <v>959.23333333333323</v>
      </c>
      <c r="F367" s="350">
        <v>945.41666666666663</v>
      </c>
      <c r="G367" s="350">
        <v>928.83333333333326</v>
      </c>
      <c r="H367" s="350">
        <v>989.63333333333321</v>
      </c>
      <c r="I367" s="350">
        <v>1006.2166666666667</v>
      </c>
      <c r="J367" s="350">
        <v>1020.0333333333332</v>
      </c>
      <c r="K367" s="349">
        <v>992.4</v>
      </c>
      <c r="L367" s="349">
        <v>962</v>
      </c>
      <c r="M367" s="349">
        <v>1.1655</v>
      </c>
      <c r="N367" s="1"/>
      <c r="O367" s="1"/>
    </row>
    <row r="368" spans="1:15" ht="12.75" customHeight="1">
      <c r="A368" s="30">
        <v>358</v>
      </c>
      <c r="B368" s="378" t="s">
        <v>178</v>
      </c>
      <c r="C368" s="349">
        <v>2430.6999999999998</v>
      </c>
      <c r="D368" s="350">
        <v>2436.4333333333329</v>
      </c>
      <c r="E368" s="350">
        <v>2412.8666666666659</v>
      </c>
      <c r="F368" s="350">
        <v>2395.0333333333328</v>
      </c>
      <c r="G368" s="350">
        <v>2371.4666666666658</v>
      </c>
      <c r="H368" s="350">
        <v>2454.266666666666</v>
      </c>
      <c r="I368" s="350">
        <v>2477.8333333333326</v>
      </c>
      <c r="J368" s="350">
        <v>2495.6666666666661</v>
      </c>
      <c r="K368" s="349">
        <v>2460</v>
      </c>
      <c r="L368" s="349">
        <v>2418.6</v>
      </c>
      <c r="M368" s="349">
        <v>1.5161100000000001</v>
      </c>
      <c r="N368" s="1"/>
      <c r="O368" s="1"/>
    </row>
    <row r="369" spans="1:15" ht="12.75" customHeight="1">
      <c r="A369" s="30">
        <v>359</v>
      </c>
      <c r="B369" s="378" t="s">
        <v>179</v>
      </c>
      <c r="C369" s="349">
        <v>2587.5</v>
      </c>
      <c r="D369" s="350">
        <v>2584.6</v>
      </c>
      <c r="E369" s="350">
        <v>2554.1999999999998</v>
      </c>
      <c r="F369" s="350">
        <v>2520.9</v>
      </c>
      <c r="G369" s="350">
        <v>2490.5</v>
      </c>
      <c r="H369" s="350">
        <v>2617.8999999999996</v>
      </c>
      <c r="I369" s="350">
        <v>2648.3</v>
      </c>
      <c r="J369" s="350">
        <v>2681.5999999999995</v>
      </c>
      <c r="K369" s="349">
        <v>2615</v>
      </c>
      <c r="L369" s="349">
        <v>2551.3000000000002</v>
      </c>
      <c r="M369" s="349">
        <v>2.2141700000000002</v>
      </c>
      <c r="N369" s="1"/>
      <c r="O369" s="1"/>
    </row>
    <row r="370" spans="1:15" ht="12.75" customHeight="1">
      <c r="A370" s="30">
        <v>360</v>
      </c>
      <c r="B370" s="378" t="s">
        <v>180</v>
      </c>
      <c r="C370" s="349">
        <v>37.75</v>
      </c>
      <c r="D370" s="350">
        <v>37.916666666666664</v>
      </c>
      <c r="E370" s="350">
        <v>37.43333333333333</v>
      </c>
      <c r="F370" s="350">
        <v>37.116666666666667</v>
      </c>
      <c r="G370" s="350">
        <v>36.633333333333333</v>
      </c>
      <c r="H370" s="350">
        <v>38.233333333333327</v>
      </c>
      <c r="I370" s="350">
        <v>38.716666666666661</v>
      </c>
      <c r="J370" s="350">
        <v>39.033333333333324</v>
      </c>
      <c r="K370" s="349">
        <v>38.4</v>
      </c>
      <c r="L370" s="349">
        <v>37.6</v>
      </c>
      <c r="M370" s="349">
        <v>396.30801000000002</v>
      </c>
      <c r="N370" s="1"/>
      <c r="O370" s="1"/>
    </row>
    <row r="371" spans="1:15" ht="12.75" customHeight="1">
      <c r="A371" s="30">
        <v>361</v>
      </c>
      <c r="B371" s="378" t="s">
        <v>471</v>
      </c>
      <c r="C371" s="349">
        <v>450.25</v>
      </c>
      <c r="D371" s="350">
        <v>443.75</v>
      </c>
      <c r="E371" s="350">
        <v>433.5</v>
      </c>
      <c r="F371" s="350">
        <v>416.75</v>
      </c>
      <c r="G371" s="350">
        <v>406.5</v>
      </c>
      <c r="H371" s="350">
        <v>460.5</v>
      </c>
      <c r="I371" s="350">
        <v>470.75</v>
      </c>
      <c r="J371" s="350">
        <v>487.5</v>
      </c>
      <c r="K371" s="349">
        <v>454</v>
      </c>
      <c r="L371" s="349">
        <v>427</v>
      </c>
      <c r="M371" s="349">
        <v>9.1543700000000001</v>
      </c>
      <c r="N371" s="1"/>
      <c r="O371" s="1"/>
    </row>
    <row r="372" spans="1:15" ht="12.75" customHeight="1">
      <c r="A372" s="30">
        <v>362</v>
      </c>
      <c r="B372" s="378" t="s">
        <v>472</v>
      </c>
      <c r="C372" s="349">
        <v>275.2</v>
      </c>
      <c r="D372" s="350">
        <v>273.93333333333334</v>
      </c>
      <c r="E372" s="350">
        <v>271.51666666666665</v>
      </c>
      <c r="F372" s="350">
        <v>267.83333333333331</v>
      </c>
      <c r="G372" s="350">
        <v>265.41666666666663</v>
      </c>
      <c r="H372" s="350">
        <v>277.61666666666667</v>
      </c>
      <c r="I372" s="350">
        <v>280.0333333333333</v>
      </c>
      <c r="J372" s="350">
        <v>283.7166666666667</v>
      </c>
      <c r="K372" s="349">
        <v>276.35000000000002</v>
      </c>
      <c r="L372" s="349">
        <v>270.25</v>
      </c>
      <c r="M372" s="349">
        <v>1.94533</v>
      </c>
      <c r="N372" s="1"/>
      <c r="O372" s="1"/>
    </row>
    <row r="373" spans="1:15" ht="12.75" customHeight="1">
      <c r="A373" s="30">
        <v>363</v>
      </c>
      <c r="B373" s="378" t="s">
        <v>272</v>
      </c>
      <c r="C373" s="349">
        <v>2380.1999999999998</v>
      </c>
      <c r="D373" s="350">
        <v>2387.7166666666667</v>
      </c>
      <c r="E373" s="350">
        <v>2344.4833333333336</v>
      </c>
      <c r="F373" s="350">
        <v>2308.7666666666669</v>
      </c>
      <c r="G373" s="350">
        <v>2265.5333333333338</v>
      </c>
      <c r="H373" s="350">
        <v>2423.4333333333334</v>
      </c>
      <c r="I373" s="350">
        <v>2466.6666666666661</v>
      </c>
      <c r="J373" s="350">
        <v>2502.3833333333332</v>
      </c>
      <c r="K373" s="349">
        <v>2430.9499999999998</v>
      </c>
      <c r="L373" s="349">
        <v>2352</v>
      </c>
      <c r="M373" s="349">
        <v>1.85219</v>
      </c>
      <c r="N373" s="1"/>
      <c r="O373" s="1"/>
    </row>
    <row r="374" spans="1:15" ht="12.75" customHeight="1">
      <c r="A374" s="30">
        <v>364</v>
      </c>
      <c r="B374" s="378" t="s">
        <v>476</v>
      </c>
      <c r="C374" s="349">
        <v>743.45</v>
      </c>
      <c r="D374" s="350">
        <v>747.48333333333323</v>
      </c>
      <c r="E374" s="350">
        <v>735.96666666666647</v>
      </c>
      <c r="F374" s="350">
        <v>728.48333333333323</v>
      </c>
      <c r="G374" s="350">
        <v>716.96666666666647</v>
      </c>
      <c r="H374" s="350">
        <v>754.96666666666647</v>
      </c>
      <c r="I374" s="350">
        <v>766.48333333333312</v>
      </c>
      <c r="J374" s="350">
        <v>773.96666666666647</v>
      </c>
      <c r="K374" s="349">
        <v>759</v>
      </c>
      <c r="L374" s="349">
        <v>740</v>
      </c>
      <c r="M374" s="349">
        <v>0.17291000000000001</v>
      </c>
      <c r="N374" s="1"/>
      <c r="O374" s="1"/>
    </row>
    <row r="375" spans="1:15" ht="12.75" customHeight="1">
      <c r="A375" s="30">
        <v>365</v>
      </c>
      <c r="B375" s="378" t="s">
        <v>477</v>
      </c>
      <c r="C375" s="349">
        <v>1985.3</v>
      </c>
      <c r="D375" s="350">
        <v>1984.4333333333334</v>
      </c>
      <c r="E375" s="350">
        <v>1951.8666666666668</v>
      </c>
      <c r="F375" s="350">
        <v>1918.4333333333334</v>
      </c>
      <c r="G375" s="350">
        <v>1885.8666666666668</v>
      </c>
      <c r="H375" s="350">
        <v>2017.8666666666668</v>
      </c>
      <c r="I375" s="350">
        <v>2050.4333333333334</v>
      </c>
      <c r="J375" s="350">
        <v>2083.8666666666668</v>
      </c>
      <c r="K375" s="349">
        <v>2017</v>
      </c>
      <c r="L375" s="349">
        <v>1951</v>
      </c>
      <c r="M375" s="349">
        <v>0.98963000000000001</v>
      </c>
      <c r="N375" s="1"/>
      <c r="O375" s="1"/>
    </row>
    <row r="376" spans="1:15" ht="12.75" customHeight="1">
      <c r="A376" s="30">
        <v>366</v>
      </c>
      <c r="B376" s="378" t="s">
        <v>847</v>
      </c>
      <c r="C376" s="349">
        <v>254.25</v>
      </c>
      <c r="D376" s="350">
        <v>254.5</v>
      </c>
      <c r="E376" s="350">
        <v>251.25</v>
      </c>
      <c r="F376" s="350">
        <v>248.25</v>
      </c>
      <c r="G376" s="350">
        <v>245</v>
      </c>
      <c r="H376" s="350">
        <v>257.5</v>
      </c>
      <c r="I376" s="350">
        <v>260.75</v>
      </c>
      <c r="J376" s="350">
        <v>263.75</v>
      </c>
      <c r="K376" s="349">
        <v>257.75</v>
      </c>
      <c r="L376" s="349">
        <v>251.5</v>
      </c>
      <c r="M376" s="349">
        <v>12.21447</v>
      </c>
      <c r="N376" s="1"/>
      <c r="O376" s="1"/>
    </row>
    <row r="377" spans="1:15" ht="12.75" customHeight="1">
      <c r="A377" s="30">
        <v>367</v>
      </c>
      <c r="B377" s="378" t="s">
        <v>181</v>
      </c>
      <c r="C377" s="349">
        <v>195.7</v>
      </c>
      <c r="D377" s="350">
        <v>197.03333333333333</v>
      </c>
      <c r="E377" s="350">
        <v>193.91666666666666</v>
      </c>
      <c r="F377" s="350">
        <v>192.13333333333333</v>
      </c>
      <c r="G377" s="350">
        <v>189.01666666666665</v>
      </c>
      <c r="H377" s="350">
        <v>198.81666666666666</v>
      </c>
      <c r="I377" s="350">
        <v>201.93333333333334</v>
      </c>
      <c r="J377" s="350">
        <v>203.71666666666667</v>
      </c>
      <c r="K377" s="349">
        <v>200.15</v>
      </c>
      <c r="L377" s="349">
        <v>195.25</v>
      </c>
      <c r="M377" s="349">
        <v>109.50483</v>
      </c>
      <c r="N377" s="1"/>
      <c r="O377" s="1"/>
    </row>
    <row r="378" spans="1:15" ht="12.75" customHeight="1">
      <c r="A378" s="30">
        <v>368</v>
      </c>
      <c r="B378" s="378" t="s">
        <v>291</v>
      </c>
      <c r="C378" s="349">
        <v>3105.35</v>
      </c>
      <c r="D378" s="350">
        <v>3054.4166666666665</v>
      </c>
      <c r="E378" s="350">
        <v>2983.833333333333</v>
      </c>
      <c r="F378" s="350">
        <v>2862.3166666666666</v>
      </c>
      <c r="G378" s="350">
        <v>2791.7333333333331</v>
      </c>
      <c r="H378" s="350">
        <v>3175.9333333333329</v>
      </c>
      <c r="I378" s="350">
        <v>3246.516666666666</v>
      </c>
      <c r="J378" s="350">
        <v>3368.0333333333328</v>
      </c>
      <c r="K378" s="349">
        <v>3125</v>
      </c>
      <c r="L378" s="349">
        <v>2932.9</v>
      </c>
      <c r="M378" s="349">
        <v>1.70932</v>
      </c>
      <c r="N378" s="1"/>
      <c r="O378" s="1"/>
    </row>
    <row r="379" spans="1:15" ht="12.75" customHeight="1">
      <c r="A379" s="30">
        <v>369</v>
      </c>
      <c r="B379" s="378" t="s">
        <v>848</v>
      </c>
      <c r="C379" s="349">
        <v>353.6</v>
      </c>
      <c r="D379" s="350">
        <v>356.39999999999992</v>
      </c>
      <c r="E379" s="350">
        <v>349.84999999999985</v>
      </c>
      <c r="F379" s="350">
        <v>346.09999999999991</v>
      </c>
      <c r="G379" s="350">
        <v>339.54999999999984</v>
      </c>
      <c r="H379" s="350">
        <v>360.14999999999986</v>
      </c>
      <c r="I379" s="350">
        <v>366.69999999999993</v>
      </c>
      <c r="J379" s="350">
        <v>370.44999999999987</v>
      </c>
      <c r="K379" s="349">
        <v>362.95</v>
      </c>
      <c r="L379" s="349">
        <v>352.65</v>
      </c>
      <c r="M379" s="349">
        <v>3.9891200000000002</v>
      </c>
      <c r="N379" s="1"/>
      <c r="O379" s="1"/>
    </row>
    <row r="380" spans="1:15" ht="12.75" customHeight="1">
      <c r="A380" s="30">
        <v>370</v>
      </c>
      <c r="B380" s="378" t="s">
        <v>273</v>
      </c>
      <c r="C380" s="349">
        <v>445.5</v>
      </c>
      <c r="D380" s="350">
        <v>448.31666666666666</v>
      </c>
      <c r="E380" s="350">
        <v>441.23333333333335</v>
      </c>
      <c r="F380" s="350">
        <v>436.9666666666667</v>
      </c>
      <c r="G380" s="350">
        <v>429.88333333333338</v>
      </c>
      <c r="H380" s="350">
        <v>452.58333333333331</v>
      </c>
      <c r="I380" s="350">
        <v>459.66666666666669</v>
      </c>
      <c r="J380" s="350">
        <v>463.93333333333328</v>
      </c>
      <c r="K380" s="349">
        <v>455.4</v>
      </c>
      <c r="L380" s="349">
        <v>444.05</v>
      </c>
      <c r="M380" s="349">
        <v>3.8668</v>
      </c>
      <c r="N380" s="1"/>
      <c r="O380" s="1"/>
    </row>
    <row r="381" spans="1:15" ht="12.75" customHeight="1">
      <c r="A381" s="30">
        <v>371</v>
      </c>
      <c r="B381" s="378" t="s">
        <v>478</v>
      </c>
      <c r="C381" s="349">
        <v>669.15</v>
      </c>
      <c r="D381" s="350">
        <v>666.36666666666667</v>
      </c>
      <c r="E381" s="350">
        <v>658.48333333333335</v>
      </c>
      <c r="F381" s="350">
        <v>647.81666666666672</v>
      </c>
      <c r="G381" s="350">
        <v>639.93333333333339</v>
      </c>
      <c r="H381" s="350">
        <v>677.0333333333333</v>
      </c>
      <c r="I381" s="350">
        <v>684.91666666666674</v>
      </c>
      <c r="J381" s="350">
        <v>695.58333333333326</v>
      </c>
      <c r="K381" s="349">
        <v>674.25</v>
      </c>
      <c r="L381" s="349">
        <v>655.7</v>
      </c>
      <c r="M381" s="349">
        <v>0.93293000000000004</v>
      </c>
      <c r="N381" s="1"/>
      <c r="O381" s="1"/>
    </row>
    <row r="382" spans="1:15" ht="12.75" customHeight="1">
      <c r="A382" s="30">
        <v>372</v>
      </c>
      <c r="B382" s="378" t="s">
        <v>479</v>
      </c>
      <c r="C382" s="349">
        <v>119.05</v>
      </c>
      <c r="D382" s="350">
        <v>119.61666666666667</v>
      </c>
      <c r="E382" s="350">
        <v>117.43333333333335</v>
      </c>
      <c r="F382" s="350">
        <v>115.81666666666668</v>
      </c>
      <c r="G382" s="350">
        <v>113.63333333333335</v>
      </c>
      <c r="H382" s="350">
        <v>121.23333333333335</v>
      </c>
      <c r="I382" s="350">
        <v>123.41666666666669</v>
      </c>
      <c r="J382" s="350">
        <v>125.03333333333335</v>
      </c>
      <c r="K382" s="349">
        <v>121.8</v>
      </c>
      <c r="L382" s="349">
        <v>118</v>
      </c>
      <c r="M382" s="349">
        <v>2.0684100000000001</v>
      </c>
      <c r="N382" s="1"/>
      <c r="O382" s="1"/>
    </row>
    <row r="383" spans="1:15" ht="12.75" customHeight="1">
      <c r="A383" s="30">
        <v>373</v>
      </c>
      <c r="B383" s="378" t="s">
        <v>183</v>
      </c>
      <c r="C383" s="349">
        <v>1570.2</v>
      </c>
      <c r="D383" s="350">
        <v>1579.7333333333333</v>
      </c>
      <c r="E383" s="350">
        <v>1553.4666666666667</v>
      </c>
      <c r="F383" s="350">
        <v>1536.7333333333333</v>
      </c>
      <c r="G383" s="350">
        <v>1510.4666666666667</v>
      </c>
      <c r="H383" s="350">
        <v>1596.4666666666667</v>
      </c>
      <c r="I383" s="350">
        <v>1622.7333333333336</v>
      </c>
      <c r="J383" s="350">
        <v>1639.4666666666667</v>
      </c>
      <c r="K383" s="349">
        <v>1606</v>
      </c>
      <c r="L383" s="349">
        <v>1563</v>
      </c>
      <c r="M383" s="349">
        <v>5.7135100000000003</v>
      </c>
      <c r="N383" s="1"/>
      <c r="O383" s="1"/>
    </row>
    <row r="384" spans="1:15" ht="12.75" customHeight="1">
      <c r="A384" s="30">
        <v>374</v>
      </c>
      <c r="B384" s="378" t="s">
        <v>481</v>
      </c>
      <c r="C384" s="349">
        <v>648.25</v>
      </c>
      <c r="D384" s="350">
        <v>632.66666666666663</v>
      </c>
      <c r="E384" s="350">
        <v>608.5333333333333</v>
      </c>
      <c r="F384" s="350">
        <v>568.81666666666672</v>
      </c>
      <c r="G384" s="350">
        <v>544.68333333333339</v>
      </c>
      <c r="H384" s="350">
        <v>672.38333333333321</v>
      </c>
      <c r="I384" s="350">
        <v>696.51666666666665</v>
      </c>
      <c r="J384" s="350">
        <v>736.23333333333312</v>
      </c>
      <c r="K384" s="349">
        <v>656.8</v>
      </c>
      <c r="L384" s="349">
        <v>592.95000000000005</v>
      </c>
      <c r="M384" s="349">
        <v>15.84994</v>
      </c>
      <c r="N384" s="1"/>
      <c r="O384" s="1"/>
    </row>
    <row r="385" spans="1:15" ht="12.75" customHeight="1">
      <c r="A385" s="30">
        <v>375</v>
      </c>
      <c r="B385" s="378" t="s">
        <v>483</v>
      </c>
      <c r="C385" s="349">
        <v>972.75</v>
      </c>
      <c r="D385" s="350">
        <v>970.81666666666661</v>
      </c>
      <c r="E385" s="350">
        <v>955.63333333333321</v>
      </c>
      <c r="F385" s="350">
        <v>938.51666666666665</v>
      </c>
      <c r="G385" s="350">
        <v>923.33333333333326</v>
      </c>
      <c r="H385" s="350">
        <v>987.93333333333317</v>
      </c>
      <c r="I385" s="350">
        <v>1003.1166666666666</v>
      </c>
      <c r="J385" s="350">
        <v>1020.2333333333331</v>
      </c>
      <c r="K385" s="349">
        <v>986</v>
      </c>
      <c r="L385" s="349">
        <v>953.7</v>
      </c>
      <c r="M385" s="349">
        <v>2.7575599999999998</v>
      </c>
      <c r="N385" s="1"/>
      <c r="O385" s="1"/>
    </row>
    <row r="386" spans="1:15" ht="12.75" customHeight="1">
      <c r="A386" s="30">
        <v>376</v>
      </c>
      <c r="B386" s="378" t="s">
        <v>849</v>
      </c>
      <c r="C386" s="349">
        <v>102.9</v>
      </c>
      <c r="D386" s="350">
        <v>103.71666666666665</v>
      </c>
      <c r="E386" s="350">
        <v>101.88333333333331</v>
      </c>
      <c r="F386" s="350">
        <v>100.86666666666666</v>
      </c>
      <c r="G386" s="350">
        <v>99.033333333333317</v>
      </c>
      <c r="H386" s="350">
        <v>104.73333333333331</v>
      </c>
      <c r="I386" s="350">
        <v>106.56666666666665</v>
      </c>
      <c r="J386" s="350">
        <v>107.5833333333333</v>
      </c>
      <c r="K386" s="349">
        <v>105.55</v>
      </c>
      <c r="L386" s="349">
        <v>102.7</v>
      </c>
      <c r="M386" s="349">
        <v>4.4628500000000004</v>
      </c>
      <c r="N386" s="1"/>
      <c r="O386" s="1"/>
    </row>
    <row r="387" spans="1:15" ht="12.75" customHeight="1">
      <c r="A387" s="30">
        <v>377</v>
      </c>
      <c r="B387" s="378" t="s">
        <v>485</v>
      </c>
      <c r="C387" s="349">
        <v>228.05</v>
      </c>
      <c r="D387" s="350">
        <v>229.45000000000002</v>
      </c>
      <c r="E387" s="350">
        <v>225.40000000000003</v>
      </c>
      <c r="F387" s="350">
        <v>222.75000000000003</v>
      </c>
      <c r="G387" s="350">
        <v>218.70000000000005</v>
      </c>
      <c r="H387" s="350">
        <v>232.10000000000002</v>
      </c>
      <c r="I387" s="350">
        <v>236.15000000000003</v>
      </c>
      <c r="J387" s="350">
        <v>238.8</v>
      </c>
      <c r="K387" s="349">
        <v>233.5</v>
      </c>
      <c r="L387" s="349">
        <v>226.8</v>
      </c>
      <c r="M387" s="349">
        <v>11.867319999999999</v>
      </c>
      <c r="N387" s="1"/>
      <c r="O387" s="1"/>
    </row>
    <row r="388" spans="1:15" ht="12.75" customHeight="1">
      <c r="A388" s="30">
        <v>378</v>
      </c>
      <c r="B388" s="378" t="s">
        <v>486</v>
      </c>
      <c r="C388" s="349">
        <v>811.5</v>
      </c>
      <c r="D388" s="350">
        <v>817</v>
      </c>
      <c r="E388" s="350">
        <v>805.5</v>
      </c>
      <c r="F388" s="350">
        <v>799.5</v>
      </c>
      <c r="G388" s="350">
        <v>788</v>
      </c>
      <c r="H388" s="350">
        <v>823</v>
      </c>
      <c r="I388" s="350">
        <v>834.5</v>
      </c>
      <c r="J388" s="350">
        <v>840.5</v>
      </c>
      <c r="K388" s="349">
        <v>828.5</v>
      </c>
      <c r="L388" s="349">
        <v>811</v>
      </c>
      <c r="M388" s="349">
        <v>0.46146999999999999</v>
      </c>
      <c r="N388" s="1"/>
      <c r="O388" s="1"/>
    </row>
    <row r="389" spans="1:15" ht="12.75" customHeight="1">
      <c r="A389" s="30">
        <v>379</v>
      </c>
      <c r="B389" s="378" t="s">
        <v>487</v>
      </c>
      <c r="C389" s="349">
        <v>247.3</v>
      </c>
      <c r="D389" s="350">
        <v>247.65</v>
      </c>
      <c r="E389" s="350">
        <v>244.8</v>
      </c>
      <c r="F389" s="350">
        <v>242.3</v>
      </c>
      <c r="G389" s="350">
        <v>239.45000000000002</v>
      </c>
      <c r="H389" s="350">
        <v>250.15</v>
      </c>
      <c r="I389" s="350">
        <v>252.99999999999997</v>
      </c>
      <c r="J389" s="350">
        <v>255.5</v>
      </c>
      <c r="K389" s="349">
        <v>250.5</v>
      </c>
      <c r="L389" s="349">
        <v>245.15</v>
      </c>
      <c r="M389" s="349">
        <v>2.3087499999999999</v>
      </c>
      <c r="N389" s="1"/>
      <c r="O389" s="1"/>
    </row>
    <row r="390" spans="1:15" ht="12.75" customHeight="1">
      <c r="A390" s="30">
        <v>380</v>
      </c>
      <c r="B390" s="378" t="s">
        <v>184</v>
      </c>
      <c r="C390" s="349">
        <v>836.7</v>
      </c>
      <c r="D390" s="350">
        <v>842.73333333333323</v>
      </c>
      <c r="E390" s="350">
        <v>828.06666666666649</v>
      </c>
      <c r="F390" s="350">
        <v>819.43333333333328</v>
      </c>
      <c r="G390" s="350">
        <v>804.76666666666654</v>
      </c>
      <c r="H390" s="350">
        <v>851.36666666666645</v>
      </c>
      <c r="I390" s="350">
        <v>866.03333333333319</v>
      </c>
      <c r="J390" s="350">
        <v>874.6666666666664</v>
      </c>
      <c r="K390" s="349">
        <v>857.4</v>
      </c>
      <c r="L390" s="349">
        <v>834.1</v>
      </c>
      <c r="M390" s="349">
        <v>1.6727799999999999</v>
      </c>
      <c r="N390" s="1"/>
      <c r="O390" s="1"/>
    </row>
    <row r="391" spans="1:15" ht="12.75" customHeight="1">
      <c r="A391" s="30">
        <v>381</v>
      </c>
      <c r="B391" s="378" t="s">
        <v>489</v>
      </c>
      <c r="C391" s="349">
        <v>2208.35</v>
      </c>
      <c r="D391" s="350">
        <v>2178.9666666666667</v>
      </c>
      <c r="E391" s="350">
        <v>2129.9333333333334</v>
      </c>
      <c r="F391" s="350">
        <v>2051.5166666666669</v>
      </c>
      <c r="G391" s="350">
        <v>2002.4833333333336</v>
      </c>
      <c r="H391" s="350">
        <v>2257.3833333333332</v>
      </c>
      <c r="I391" s="350">
        <v>2306.416666666667</v>
      </c>
      <c r="J391" s="350">
        <v>2384.833333333333</v>
      </c>
      <c r="K391" s="349">
        <v>2228</v>
      </c>
      <c r="L391" s="349">
        <v>2100.5500000000002</v>
      </c>
      <c r="M391" s="349">
        <v>0.13109000000000001</v>
      </c>
      <c r="N391" s="1"/>
      <c r="O391" s="1"/>
    </row>
    <row r="392" spans="1:15" ht="12.75" customHeight="1">
      <c r="A392" s="30">
        <v>382</v>
      </c>
      <c r="B392" s="378" t="s">
        <v>185</v>
      </c>
      <c r="C392" s="349">
        <v>140.25</v>
      </c>
      <c r="D392" s="350">
        <v>140.26666666666668</v>
      </c>
      <c r="E392" s="350">
        <v>138.18333333333337</v>
      </c>
      <c r="F392" s="350">
        <v>136.11666666666667</v>
      </c>
      <c r="G392" s="350">
        <v>134.03333333333336</v>
      </c>
      <c r="H392" s="350">
        <v>142.33333333333337</v>
      </c>
      <c r="I392" s="350">
        <v>144.41666666666669</v>
      </c>
      <c r="J392" s="350">
        <v>146.48333333333338</v>
      </c>
      <c r="K392" s="349">
        <v>142.35</v>
      </c>
      <c r="L392" s="349">
        <v>138.19999999999999</v>
      </c>
      <c r="M392" s="349">
        <v>90.85745</v>
      </c>
      <c r="N392" s="1"/>
      <c r="O392" s="1"/>
    </row>
    <row r="393" spans="1:15" ht="12.75" customHeight="1">
      <c r="A393" s="30">
        <v>383</v>
      </c>
      <c r="B393" s="378" t="s">
        <v>488</v>
      </c>
      <c r="C393" s="349">
        <v>73.7</v>
      </c>
      <c r="D393" s="350">
        <v>73.916666666666671</v>
      </c>
      <c r="E393" s="350">
        <v>73.183333333333337</v>
      </c>
      <c r="F393" s="350">
        <v>72.666666666666671</v>
      </c>
      <c r="G393" s="350">
        <v>71.933333333333337</v>
      </c>
      <c r="H393" s="350">
        <v>74.433333333333337</v>
      </c>
      <c r="I393" s="350">
        <v>75.166666666666657</v>
      </c>
      <c r="J393" s="350">
        <v>75.683333333333337</v>
      </c>
      <c r="K393" s="349">
        <v>74.650000000000006</v>
      </c>
      <c r="L393" s="349">
        <v>73.400000000000006</v>
      </c>
      <c r="M393" s="349">
        <v>9.3631700000000002</v>
      </c>
      <c r="N393" s="1"/>
      <c r="O393" s="1"/>
    </row>
    <row r="394" spans="1:15" ht="12.75" customHeight="1">
      <c r="A394" s="30">
        <v>384</v>
      </c>
      <c r="B394" s="378" t="s">
        <v>186</v>
      </c>
      <c r="C394" s="349">
        <v>126.25</v>
      </c>
      <c r="D394" s="350">
        <v>126.25</v>
      </c>
      <c r="E394" s="350">
        <v>125.05</v>
      </c>
      <c r="F394" s="350">
        <v>123.85</v>
      </c>
      <c r="G394" s="350">
        <v>122.64999999999999</v>
      </c>
      <c r="H394" s="350">
        <v>127.45</v>
      </c>
      <c r="I394" s="350">
        <v>128.64999999999998</v>
      </c>
      <c r="J394" s="350">
        <v>129.85000000000002</v>
      </c>
      <c r="K394" s="349">
        <v>127.45</v>
      </c>
      <c r="L394" s="349">
        <v>125.05</v>
      </c>
      <c r="M394" s="349">
        <v>45.978059999999999</v>
      </c>
      <c r="N394" s="1"/>
      <c r="O394" s="1"/>
    </row>
    <row r="395" spans="1:15" ht="12.75" customHeight="1">
      <c r="A395" s="30">
        <v>385</v>
      </c>
      <c r="B395" s="378" t="s">
        <v>490</v>
      </c>
      <c r="C395" s="349">
        <v>160.35</v>
      </c>
      <c r="D395" s="350">
        <v>161.71666666666667</v>
      </c>
      <c r="E395" s="350">
        <v>158.13333333333333</v>
      </c>
      <c r="F395" s="350">
        <v>155.91666666666666</v>
      </c>
      <c r="G395" s="350">
        <v>152.33333333333331</v>
      </c>
      <c r="H395" s="350">
        <v>163.93333333333334</v>
      </c>
      <c r="I395" s="350">
        <v>167.51666666666665</v>
      </c>
      <c r="J395" s="350">
        <v>169.73333333333335</v>
      </c>
      <c r="K395" s="349">
        <v>165.3</v>
      </c>
      <c r="L395" s="349">
        <v>159.5</v>
      </c>
      <c r="M395" s="349">
        <v>17.411339999999999</v>
      </c>
      <c r="N395" s="1"/>
      <c r="O395" s="1"/>
    </row>
    <row r="396" spans="1:15" ht="12.75" customHeight="1">
      <c r="A396" s="30">
        <v>386</v>
      </c>
      <c r="B396" s="378" t="s">
        <v>491</v>
      </c>
      <c r="C396" s="349">
        <v>1271.3</v>
      </c>
      <c r="D396" s="350">
        <v>1271.9333333333332</v>
      </c>
      <c r="E396" s="350">
        <v>1266.4666666666662</v>
      </c>
      <c r="F396" s="350">
        <v>1261.633333333333</v>
      </c>
      <c r="G396" s="350">
        <v>1256.1666666666661</v>
      </c>
      <c r="H396" s="350">
        <v>1276.7666666666664</v>
      </c>
      <c r="I396" s="350">
        <v>1282.2333333333331</v>
      </c>
      <c r="J396" s="350">
        <v>1287.0666666666666</v>
      </c>
      <c r="K396" s="349">
        <v>1277.4000000000001</v>
      </c>
      <c r="L396" s="349">
        <v>1267.0999999999999</v>
      </c>
      <c r="M396" s="349">
        <v>0.49419999999999997</v>
      </c>
      <c r="N396" s="1"/>
      <c r="O396" s="1"/>
    </row>
    <row r="397" spans="1:15" ht="12.75" customHeight="1">
      <c r="A397" s="30">
        <v>387</v>
      </c>
      <c r="B397" s="378" t="s">
        <v>187</v>
      </c>
      <c r="C397" s="349">
        <v>2424.4</v>
      </c>
      <c r="D397" s="350">
        <v>2433.65</v>
      </c>
      <c r="E397" s="350">
        <v>2410.9</v>
      </c>
      <c r="F397" s="350">
        <v>2397.4</v>
      </c>
      <c r="G397" s="350">
        <v>2374.65</v>
      </c>
      <c r="H397" s="350">
        <v>2447.15</v>
      </c>
      <c r="I397" s="350">
        <v>2469.9</v>
      </c>
      <c r="J397" s="350">
        <v>2483.4</v>
      </c>
      <c r="K397" s="349">
        <v>2456.4</v>
      </c>
      <c r="L397" s="349">
        <v>2420.15</v>
      </c>
      <c r="M397" s="349">
        <v>31.268730000000001</v>
      </c>
      <c r="N397" s="1"/>
      <c r="O397" s="1"/>
    </row>
    <row r="398" spans="1:15" ht="12.75" customHeight="1">
      <c r="A398" s="30">
        <v>388</v>
      </c>
      <c r="B398" s="378" t="s">
        <v>850</v>
      </c>
      <c r="C398" s="349">
        <v>554.79999999999995</v>
      </c>
      <c r="D398" s="350">
        <v>553.33333333333337</v>
      </c>
      <c r="E398" s="350">
        <v>545.16666666666674</v>
      </c>
      <c r="F398" s="350">
        <v>535.53333333333342</v>
      </c>
      <c r="G398" s="350">
        <v>527.36666666666679</v>
      </c>
      <c r="H398" s="350">
        <v>562.9666666666667</v>
      </c>
      <c r="I398" s="350">
        <v>571.13333333333344</v>
      </c>
      <c r="J398" s="350">
        <v>580.76666666666665</v>
      </c>
      <c r="K398" s="349">
        <v>561.5</v>
      </c>
      <c r="L398" s="349">
        <v>543.70000000000005</v>
      </c>
      <c r="M398" s="349">
        <v>3.5984099999999999</v>
      </c>
      <c r="N398" s="1"/>
      <c r="O398" s="1"/>
    </row>
    <row r="399" spans="1:15" ht="12.75" customHeight="1">
      <c r="A399" s="30">
        <v>389</v>
      </c>
      <c r="B399" s="378" t="s">
        <v>482</v>
      </c>
      <c r="C399" s="349">
        <v>250.65</v>
      </c>
      <c r="D399" s="350">
        <v>252.46666666666667</v>
      </c>
      <c r="E399" s="350">
        <v>248.18333333333334</v>
      </c>
      <c r="F399" s="350">
        <v>245.71666666666667</v>
      </c>
      <c r="G399" s="350">
        <v>241.43333333333334</v>
      </c>
      <c r="H399" s="350">
        <v>254.93333333333334</v>
      </c>
      <c r="I399" s="350">
        <v>259.2166666666667</v>
      </c>
      <c r="J399" s="350">
        <v>261.68333333333334</v>
      </c>
      <c r="K399" s="349">
        <v>256.75</v>
      </c>
      <c r="L399" s="349">
        <v>250</v>
      </c>
      <c r="M399" s="349">
        <v>1.29016</v>
      </c>
      <c r="N399" s="1"/>
      <c r="O399" s="1"/>
    </row>
    <row r="400" spans="1:15" ht="12.75" customHeight="1">
      <c r="A400" s="30">
        <v>390</v>
      </c>
      <c r="B400" s="378" t="s">
        <v>492</v>
      </c>
      <c r="C400" s="349">
        <v>1039.3499999999999</v>
      </c>
      <c r="D400" s="350">
        <v>1040.9166666666667</v>
      </c>
      <c r="E400" s="350">
        <v>1028.5833333333335</v>
      </c>
      <c r="F400" s="350">
        <v>1017.8166666666668</v>
      </c>
      <c r="G400" s="350">
        <v>1005.4833333333336</v>
      </c>
      <c r="H400" s="350">
        <v>1051.6833333333334</v>
      </c>
      <c r="I400" s="350">
        <v>1064.0166666666669</v>
      </c>
      <c r="J400" s="350">
        <v>1074.7833333333333</v>
      </c>
      <c r="K400" s="349">
        <v>1053.25</v>
      </c>
      <c r="L400" s="349">
        <v>1030.1500000000001</v>
      </c>
      <c r="M400" s="349">
        <v>0.28337000000000001</v>
      </c>
      <c r="N400" s="1"/>
      <c r="O400" s="1"/>
    </row>
    <row r="401" spans="1:15" ht="12.75" customHeight="1">
      <c r="A401" s="30">
        <v>391</v>
      </c>
      <c r="B401" s="378" t="s">
        <v>493</v>
      </c>
      <c r="C401" s="349">
        <v>1518.2</v>
      </c>
      <c r="D401" s="350">
        <v>1532.4166666666667</v>
      </c>
      <c r="E401" s="350">
        <v>1499.8333333333335</v>
      </c>
      <c r="F401" s="350">
        <v>1481.4666666666667</v>
      </c>
      <c r="G401" s="350">
        <v>1448.8833333333334</v>
      </c>
      <c r="H401" s="350">
        <v>1550.7833333333335</v>
      </c>
      <c r="I401" s="350">
        <v>1583.366666666667</v>
      </c>
      <c r="J401" s="350">
        <v>1601.7333333333336</v>
      </c>
      <c r="K401" s="349">
        <v>1565</v>
      </c>
      <c r="L401" s="349">
        <v>1514.05</v>
      </c>
      <c r="M401" s="349">
        <v>1.8008200000000001</v>
      </c>
      <c r="N401" s="1"/>
      <c r="O401" s="1"/>
    </row>
    <row r="402" spans="1:15" ht="12.75" customHeight="1">
      <c r="A402" s="30">
        <v>392</v>
      </c>
      <c r="B402" s="378" t="s">
        <v>484</v>
      </c>
      <c r="C402" s="349">
        <v>33.049999999999997</v>
      </c>
      <c r="D402" s="350">
        <v>33.033333333333339</v>
      </c>
      <c r="E402" s="350">
        <v>32.716666666666676</v>
      </c>
      <c r="F402" s="350">
        <v>32.38333333333334</v>
      </c>
      <c r="G402" s="350">
        <v>32.066666666666677</v>
      </c>
      <c r="H402" s="350">
        <v>33.366666666666674</v>
      </c>
      <c r="I402" s="350">
        <v>33.683333333333337</v>
      </c>
      <c r="J402" s="350">
        <v>34.016666666666673</v>
      </c>
      <c r="K402" s="349">
        <v>33.35</v>
      </c>
      <c r="L402" s="349">
        <v>32.700000000000003</v>
      </c>
      <c r="M402" s="349">
        <v>13.88142</v>
      </c>
      <c r="N402" s="1"/>
      <c r="O402" s="1"/>
    </row>
    <row r="403" spans="1:15" ht="12.75" customHeight="1">
      <c r="A403" s="30">
        <v>393</v>
      </c>
      <c r="B403" s="378" t="s">
        <v>188</v>
      </c>
      <c r="C403" s="349">
        <v>96.85</v>
      </c>
      <c r="D403" s="350">
        <v>97.166666666666671</v>
      </c>
      <c r="E403" s="350">
        <v>95.983333333333348</v>
      </c>
      <c r="F403" s="350">
        <v>95.116666666666674</v>
      </c>
      <c r="G403" s="350">
        <v>93.933333333333351</v>
      </c>
      <c r="H403" s="350">
        <v>98.033333333333346</v>
      </c>
      <c r="I403" s="350">
        <v>99.216666666666654</v>
      </c>
      <c r="J403" s="350">
        <v>100.08333333333334</v>
      </c>
      <c r="K403" s="349">
        <v>98.35</v>
      </c>
      <c r="L403" s="349">
        <v>96.3</v>
      </c>
      <c r="M403" s="349">
        <v>248.00828000000001</v>
      </c>
      <c r="N403" s="1"/>
      <c r="O403" s="1"/>
    </row>
    <row r="404" spans="1:15" ht="12.75" customHeight="1">
      <c r="A404" s="30">
        <v>394</v>
      </c>
      <c r="B404" s="378" t="s">
        <v>276</v>
      </c>
      <c r="C404" s="349">
        <v>7299.85</v>
      </c>
      <c r="D404" s="350">
        <v>7287.7</v>
      </c>
      <c r="E404" s="350">
        <v>7260.4</v>
      </c>
      <c r="F404" s="350">
        <v>7220.95</v>
      </c>
      <c r="G404" s="350">
        <v>7193.65</v>
      </c>
      <c r="H404" s="350">
        <v>7327.15</v>
      </c>
      <c r="I404" s="350">
        <v>7354.4500000000007</v>
      </c>
      <c r="J404" s="350">
        <v>7393.9</v>
      </c>
      <c r="K404" s="349">
        <v>7315</v>
      </c>
      <c r="L404" s="349">
        <v>7248.25</v>
      </c>
      <c r="M404" s="349">
        <v>2.5559999999999999E-2</v>
      </c>
      <c r="N404" s="1"/>
      <c r="O404" s="1"/>
    </row>
    <row r="405" spans="1:15" ht="12.75" customHeight="1">
      <c r="A405" s="30">
        <v>395</v>
      </c>
      <c r="B405" s="378" t="s">
        <v>275</v>
      </c>
      <c r="C405" s="349">
        <v>826.4</v>
      </c>
      <c r="D405" s="350">
        <v>827.44999999999993</v>
      </c>
      <c r="E405" s="350">
        <v>818.74999999999989</v>
      </c>
      <c r="F405" s="350">
        <v>811.09999999999991</v>
      </c>
      <c r="G405" s="350">
        <v>802.39999999999986</v>
      </c>
      <c r="H405" s="350">
        <v>835.09999999999991</v>
      </c>
      <c r="I405" s="350">
        <v>843.8</v>
      </c>
      <c r="J405" s="350">
        <v>851.44999999999993</v>
      </c>
      <c r="K405" s="349">
        <v>836.15</v>
      </c>
      <c r="L405" s="349">
        <v>819.8</v>
      </c>
      <c r="M405" s="349">
        <v>6.2978699999999996</v>
      </c>
      <c r="N405" s="1"/>
      <c r="O405" s="1"/>
    </row>
    <row r="406" spans="1:15" ht="12.75" customHeight="1">
      <c r="A406" s="30">
        <v>396</v>
      </c>
      <c r="B406" s="378" t="s">
        <v>189</v>
      </c>
      <c r="C406" s="349">
        <v>1150.5</v>
      </c>
      <c r="D406" s="350">
        <v>1140.9166666666667</v>
      </c>
      <c r="E406" s="350">
        <v>1120.9333333333334</v>
      </c>
      <c r="F406" s="350">
        <v>1091.3666666666666</v>
      </c>
      <c r="G406" s="350">
        <v>1071.3833333333332</v>
      </c>
      <c r="H406" s="350">
        <v>1170.4833333333336</v>
      </c>
      <c r="I406" s="350">
        <v>1190.4666666666667</v>
      </c>
      <c r="J406" s="350">
        <v>1220.0333333333338</v>
      </c>
      <c r="K406" s="349">
        <v>1160.9000000000001</v>
      </c>
      <c r="L406" s="349">
        <v>1111.3499999999999</v>
      </c>
      <c r="M406" s="349">
        <v>17.347909999999999</v>
      </c>
      <c r="N406" s="1"/>
      <c r="O406" s="1"/>
    </row>
    <row r="407" spans="1:15" ht="12.75" customHeight="1">
      <c r="A407" s="30">
        <v>397</v>
      </c>
      <c r="B407" s="378" t="s">
        <v>190</v>
      </c>
      <c r="C407" s="349">
        <v>515.29999999999995</v>
      </c>
      <c r="D407" s="350">
        <v>515.43333333333328</v>
      </c>
      <c r="E407" s="350">
        <v>509.96666666666658</v>
      </c>
      <c r="F407" s="350">
        <v>504.63333333333333</v>
      </c>
      <c r="G407" s="350">
        <v>499.16666666666663</v>
      </c>
      <c r="H407" s="350">
        <v>520.76666666666654</v>
      </c>
      <c r="I407" s="350">
        <v>526.23333333333323</v>
      </c>
      <c r="J407" s="350">
        <v>531.56666666666649</v>
      </c>
      <c r="K407" s="349">
        <v>520.9</v>
      </c>
      <c r="L407" s="349">
        <v>510.1</v>
      </c>
      <c r="M407" s="349">
        <v>151.11223000000001</v>
      </c>
      <c r="N407" s="1"/>
      <c r="O407" s="1"/>
    </row>
    <row r="408" spans="1:15" ht="12.75" customHeight="1">
      <c r="A408" s="30">
        <v>398</v>
      </c>
      <c r="B408" s="378" t="s">
        <v>497</v>
      </c>
      <c r="C408" s="349">
        <v>1844.35</v>
      </c>
      <c r="D408" s="350">
        <v>1833.3666666666668</v>
      </c>
      <c r="E408" s="350">
        <v>1766.7333333333336</v>
      </c>
      <c r="F408" s="350">
        <v>1689.1166666666668</v>
      </c>
      <c r="G408" s="350">
        <v>1622.4833333333336</v>
      </c>
      <c r="H408" s="350">
        <v>1910.9833333333336</v>
      </c>
      <c r="I408" s="350">
        <v>1977.6166666666668</v>
      </c>
      <c r="J408" s="350">
        <v>2055.2333333333336</v>
      </c>
      <c r="K408" s="349">
        <v>1900</v>
      </c>
      <c r="L408" s="349">
        <v>1755.75</v>
      </c>
      <c r="M408" s="349">
        <v>5.6971499999999997</v>
      </c>
      <c r="N408" s="1"/>
      <c r="O408" s="1"/>
    </row>
    <row r="409" spans="1:15" ht="12.75" customHeight="1">
      <c r="A409" s="30">
        <v>399</v>
      </c>
      <c r="B409" s="378" t="s">
        <v>498</v>
      </c>
      <c r="C409" s="349">
        <v>123.7</v>
      </c>
      <c r="D409" s="350">
        <v>125.58333333333333</v>
      </c>
      <c r="E409" s="350">
        <v>121.16666666666666</v>
      </c>
      <c r="F409" s="350">
        <v>118.63333333333333</v>
      </c>
      <c r="G409" s="350">
        <v>114.21666666666665</v>
      </c>
      <c r="H409" s="350">
        <v>128.11666666666667</v>
      </c>
      <c r="I409" s="350">
        <v>132.5333333333333</v>
      </c>
      <c r="J409" s="350">
        <v>135.06666666666666</v>
      </c>
      <c r="K409" s="349">
        <v>130</v>
      </c>
      <c r="L409" s="349">
        <v>123.05</v>
      </c>
      <c r="M409" s="349">
        <v>14.63641</v>
      </c>
      <c r="N409" s="1"/>
      <c r="O409" s="1"/>
    </row>
    <row r="410" spans="1:15" ht="12.75" customHeight="1">
      <c r="A410" s="30">
        <v>400</v>
      </c>
      <c r="B410" s="378" t="s">
        <v>503</v>
      </c>
      <c r="C410" s="349">
        <v>116.8</v>
      </c>
      <c r="D410" s="350">
        <v>117.71666666666665</v>
      </c>
      <c r="E410" s="350">
        <v>115.08333333333331</v>
      </c>
      <c r="F410" s="350">
        <v>113.36666666666666</v>
      </c>
      <c r="G410" s="350">
        <v>110.73333333333332</v>
      </c>
      <c r="H410" s="350">
        <v>119.43333333333331</v>
      </c>
      <c r="I410" s="350">
        <v>122.06666666666666</v>
      </c>
      <c r="J410" s="350">
        <v>123.7833333333333</v>
      </c>
      <c r="K410" s="349">
        <v>120.35</v>
      </c>
      <c r="L410" s="349">
        <v>116</v>
      </c>
      <c r="M410" s="349">
        <v>9.7379899999999999</v>
      </c>
      <c r="N410" s="1"/>
      <c r="O410" s="1"/>
    </row>
    <row r="411" spans="1:15" ht="12.75" customHeight="1">
      <c r="A411" s="30">
        <v>401</v>
      </c>
      <c r="B411" s="378" t="s">
        <v>499</v>
      </c>
      <c r="C411" s="349">
        <v>150.35</v>
      </c>
      <c r="D411" s="350">
        <v>152.03333333333333</v>
      </c>
      <c r="E411" s="350">
        <v>148.16666666666666</v>
      </c>
      <c r="F411" s="350">
        <v>145.98333333333332</v>
      </c>
      <c r="G411" s="350">
        <v>142.11666666666665</v>
      </c>
      <c r="H411" s="350">
        <v>154.21666666666667</v>
      </c>
      <c r="I411" s="350">
        <v>158.08333333333334</v>
      </c>
      <c r="J411" s="350">
        <v>160.26666666666668</v>
      </c>
      <c r="K411" s="349">
        <v>155.9</v>
      </c>
      <c r="L411" s="349">
        <v>149.85</v>
      </c>
      <c r="M411" s="349">
        <v>7.17957</v>
      </c>
      <c r="N411" s="1"/>
      <c r="O411" s="1"/>
    </row>
    <row r="412" spans="1:15" ht="12.75" customHeight="1">
      <c r="A412" s="30">
        <v>402</v>
      </c>
      <c r="B412" s="378" t="s">
        <v>501</v>
      </c>
      <c r="C412" s="349">
        <v>3251.5</v>
      </c>
      <c r="D412" s="350">
        <v>3237.0833333333335</v>
      </c>
      <c r="E412" s="350">
        <v>3200.166666666667</v>
      </c>
      <c r="F412" s="350">
        <v>3148.8333333333335</v>
      </c>
      <c r="G412" s="350">
        <v>3111.916666666667</v>
      </c>
      <c r="H412" s="350">
        <v>3288.416666666667</v>
      </c>
      <c r="I412" s="350">
        <v>3325.3333333333339</v>
      </c>
      <c r="J412" s="350">
        <v>3376.666666666667</v>
      </c>
      <c r="K412" s="349">
        <v>3274</v>
      </c>
      <c r="L412" s="349">
        <v>3185.75</v>
      </c>
      <c r="M412" s="349">
        <v>0.23421</v>
      </c>
      <c r="N412" s="1"/>
      <c r="O412" s="1"/>
    </row>
    <row r="413" spans="1:15" ht="12.75" customHeight="1">
      <c r="A413" s="30">
        <v>403</v>
      </c>
      <c r="B413" s="378" t="s">
        <v>500</v>
      </c>
      <c r="C413" s="349">
        <v>561.04999999999995</v>
      </c>
      <c r="D413" s="350">
        <v>558.71666666666658</v>
      </c>
      <c r="E413" s="350">
        <v>542.88333333333321</v>
      </c>
      <c r="F413" s="350">
        <v>524.71666666666658</v>
      </c>
      <c r="G413" s="350">
        <v>508.88333333333321</v>
      </c>
      <c r="H413" s="350">
        <v>576.88333333333321</v>
      </c>
      <c r="I413" s="350">
        <v>592.71666666666647</v>
      </c>
      <c r="J413" s="350">
        <v>610.88333333333321</v>
      </c>
      <c r="K413" s="349">
        <v>574.54999999999995</v>
      </c>
      <c r="L413" s="349">
        <v>540.54999999999995</v>
      </c>
      <c r="M413" s="349">
        <v>1.87256</v>
      </c>
      <c r="N413" s="1"/>
      <c r="O413" s="1"/>
    </row>
    <row r="414" spans="1:15" ht="12.75" customHeight="1">
      <c r="A414" s="30">
        <v>404</v>
      </c>
      <c r="B414" s="378" t="s">
        <v>502</v>
      </c>
      <c r="C414" s="349">
        <v>452.85</v>
      </c>
      <c r="D414" s="350">
        <v>458.2833333333333</v>
      </c>
      <c r="E414" s="350">
        <v>445.16666666666663</v>
      </c>
      <c r="F414" s="350">
        <v>437.48333333333335</v>
      </c>
      <c r="G414" s="350">
        <v>424.36666666666667</v>
      </c>
      <c r="H414" s="350">
        <v>465.96666666666658</v>
      </c>
      <c r="I414" s="350">
        <v>479.08333333333326</v>
      </c>
      <c r="J414" s="350">
        <v>486.76666666666654</v>
      </c>
      <c r="K414" s="349">
        <v>471.4</v>
      </c>
      <c r="L414" s="349">
        <v>450.6</v>
      </c>
      <c r="M414" s="349">
        <v>0.92181999999999997</v>
      </c>
      <c r="N414" s="1"/>
      <c r="O414" s="1"/>
    </row>
    <row r="415" spans="1:15" ht="12.75" customHeight="1">
      <c r="A415" s="30">
        <v>405</v>
      </c>
      <c r="B415" s="378" t="s">
        <v>191</v>
      </c>
      <c r="C415" s="349">
        <v>24349.55</v>
      </c>
      <c r="D415" s="350">
        <v>24399.883333333331</v>
      </c>
      <c r="E415" s="350">
        <v>24059.766666666663</v>
      </c>
      <c r="F415" s="350">
        <v>23769.98333333333</v>
      </c>
      <c r="G415" s="350">
        <v>23429.866666666661</v>
      </c>
      <c r="H415" s="350">
        <v>24689.666666666664</v>
      </c>
      <c r="I415" s="350">
        <v>25029.783333333333</v>
      </c>
      <c r="J415" s="350">
        <v>25319.566666666666</v>
      </c>
      <c r="K415" s="349">
        <v>24740</v>
      </c>
      <c r="L415" s="349">
        <v>24110.1</v>
      </c>
      <c r="M415" s="349">
        <v>0.36614000000000002</v>
      </c>
      <c r="N415" s="1"/>
      <c r="O415" s="1"/>
    </row>
    <row r="416" spans="1:15" ht="12.75" customHeight="1">
      <c r="A416" s="30">
        <v>406</v>
      </c>
      <c r="B416" s="378" t="s">
        <v>504</v>
      </c>
      <c r="C416" s="349">
        <v>1792.15</v>
      </c>
      <c r="D416" s="350">
        <v>1803.8833333333332</v>
      </c>
      <c r="E416" s="350">
        <v>1770.7666666666664</v>
      </c>
      <c r="F416" s="350">
        <v>1749.3833333333332</v>
      </c>
      <c r="G416" s="350">
        <v>1716.2666666666664</v>
      </c>
      <c r="H416" s="350">
        <v>1825.2666666666664</v>
      </c>
      <c r="I416" s="350">
        <v>1858.3833333333332</v>
      </c>
      <c r="J416" s="350">
        <v>1879.7666666666664</v>
      </c>
      <c r="K416" s="349">
        <v>1837</v>
      </c>
      <c r="L416" s="349">
        <v>1782.5</v>
      </c>
      <c r="M416" s="349">
        <v>0.22969999999999999</v>
      </c>
      <c r="N416" s="1"/>
      <c r="O416" s="1"/>
    </row>
    <row r="417" spans="1:15" ht="12.75" customHeight="1">
      <c r="A417" s="30">
        <v>407</v>
      </c>
      <c r="B417" s="378" t="s">
        <v>192</v>
      </c>
      <c r="C417" s="349">
        <v>2457.4</v>
      </c>
      <c r="D417" s="350">
        <v>2466.7999999999997</v>
      </c>
      <c r="E417" s="350">
        <v>2428.5999999999995</v>
      </c>
      <c r="F417" s="350">
        <v>2399.7999999999997</v>
      </c>
      <c r="G417" s="350">
        <v>2361.5999999999995</v>
      </c>
      <c r="H417" s="350">
        <v>2495.5999999999995</v>
      </c>
      <c r="I417" s="350">
        <v>2533.7999999999993</v>
      </c>
      <c r="J417" s="350">
        <v>2562.5999999999995</v>
      </c>
      <c r="K417" s="349">
        <v>2505</v>
      </c>
      <c r="L417" s="349">
        <v>2438</v>
      </c>
      <c r="M417" s="349">
        <v>5.9135900000000001</v>
      </c>
      <c r="N417" s="1"/>
      <c r="O417" s="1"/>
    </row>
    <row r="418" spans="1:15" ht="12.75" customHeight="1">
      <c r="A418" s="30">
        <v>408</v>
      </c>
      <c r="B418" s="378" t="s">
        <v>494</v>
      </c>
      <c r="C418" s="349">
        <v>499.45</v>
      </c>
      <c r="D418" s="350">
        <v>498.7166666666667</v>
      </c>
      <c r="E418" s="350">
        <v>490.88333333333338</v>
      </c>
      <c r="F418" s="350">
        <v>482.31666666666666</v>
      </c>
      <c r="G418" s="350">
        <v>474.48333333333335</v>
      </c>
      <c r="H418" s="350">
        <v>507.28333333333342</v>
      </c>
      <c r="I418" s="350">
        <v>515.11666666666667</v>
      </c>
      <c r="J418" s="350">
        <v>523.68333333333339</v>
      </c>
      <c r="K418" s="349">
        <v>506.55</v>
      </c>
      <c r="L418" s="349">
        <v>490.15</v>
      </c>
      <c r="M418" s="349">
        <v>1.37188</v>
      </c>
      <c r="N418" s="1"/>
      <c r="O418" s="1"/>
    </row>
    <row r="419" spans="1:15" ht="12.75" customHeight="1">
      <c r="A419" s="30">
        <v>409</v>
      </c>
      <c r="B419" s="378" t="s">
        <v>495</v>
      </c>
      <c r="C419" s="349">
        <v>30.3</v>
      </c>
      <c r="D419" s="350">
        <v>30.333333333333332</v>
      </c>
      <c r="E419" s="350">
        <v>30.166666666666664</v>
      </c>
      <c r="F419" s="350">
        <v>30.033333333333331</v>
      </c>
      <c r="G419" s="350">
        <v>29.866666666666664</v>
      </c>
      <c r="H419" s="350">
        <v>30.466666666666665</v>
      </c>
      <c r="I419" s="350">
        <v>30.633333333333329</v>
      </c>
      <c r="J419" s="350">
        <v>30.766666666666666</v>
      </c>
      <c r="K419" s="349">
        <v>30.5</v>
      </c>
      <c r="L419" s="349">
        <v>30.2</v>
      </c>
      <c r="M419" s="349">
        <v>14.79119</v>
      </c>
      <c r="N419" s="1"/>
      <c r="O419" s="1"/>
    </row>
    <row r="420" spans="1:15" ht="12.75" customHeight="1">
      <c r="A420" s="30">
        <v>410</v>
      </c>
      <c r="B420" s="378" t="s">
        <v>496</v>
      </c>
      <c r="C420" s="349">
        <v>3483.85</v>
      </c>
      <c r="D420" s="350">
        <v>3473.2333333333336</v>
      </c>
      <c r="E420" s="350">
        <v>3421.7166666666672</v>
      </c>
      <c r="F420" s="350">
        <v>3359.5833333333335</v>
      </c>
      <c r="G420" s="350">
        <v>3308.0666666666671</v>
      </c>
      <c r="H420" s="350">
        <v>3535.3666666666672</v>
      </c>
      <c r="I420" s="350">
        <v>3586.8833333333337</v>
      </c>
      <c r="J420" s="350">
        <v>3649.0166666666673</v>
      </c>
      <c r="K420" s="349">
        <v>3524.75</v>
      </c>
      <c r="L420" s="349">
        <v>3411.1</v>
      </c>
      <c r="M420" s="349">
        <v>0.20144999999999999</v>
      </c>
      <c r="N420" s="1"/>
      <c r="O420" s="1"/>
    </row>
    <row r="421" spans="1:15" ht="12.75" customHeight="1">
      <c r="A421" s="30">
        <v>411</v>
      </c>
      <c r="B421" s="378" t="s">
        <v>505</v>
      </c>
      <c r="C421" s="349">
        <v>757.9</v>
      </c>
      <c r="D421" s="350">
        <v>765.31666666666661</v>
      </c>
      <c r="E421" s="350">
        <v>745.63333333333321</v>
      </c>
      <c r="F421" s="350">
        <v>733.36666666666656</v>
      </c>
      <c r="G421" s="350">
        <v>713.68333333333317</v>
      </c>
      <c r="H421" s="350">
        <v>777.58333333333326</v>
      </c>
      <c r="I421" s="350">
        <v>797.26666666666665</v>
      </c>
      <c r="J421" s="350">
        <v>809.5333333333333</v>
      </c>
      <c r="K421" s="349">
        <v>785</v>
      </c>
      <c r="L421" s="349">
        <v>753.05</v>
      </c>
      <c r="M421" s="349">
        <v>7.0132000000000003</v>
      </c>
      <c r="N421" s="1"/>
      <c r="O421" s="1"/>
    </row>
    <row r="422" spans="1:15" ht="12.75" customHeight="1">
      <c r="A422" s="30">
        <v>412</v>
      </c>
      <c r="B422" s="378" t="s">
        <v>507</v>
      </c>
      <c r="C422" s="349">
        <v>769.2</v>
      </c>
      <c r="D422" s="350">
        <v>765.43333333333339</v>
      </c>
      <c r="E422" s="350">
        <v>746.86666666666679</v>
      </c>
      <c r="F422" s="350">
        <v>724.53333333333342</v>
      </c>
      <c r="G422" s="350">
        <v>705.96666666666681</v>
      </c>
      <c r="H422" s="350">
        <v>787.76666666666677</v>
      </c>
      <c r="I422" s="350">
        <v>806.33333333333337</v>
      </c>
      <c r="J422" s="350">
        <v>828.66666666666674</v>
      </c>
      <c r="K422" s="349">
        <v>784</v>
      </c>
      <c r="L422" s="349">
        <v>743.1</v>
      </c>
      <c r="M422" s="349">
        <v>6.6222899999999996</v>
      </c>
      <c r="N422" s="1"/>
      <c r="O422" s="1"/>
    </row>
    <row r="423" spans="1:15" ht="12.75" customHeight="1">
      <c r="A423" s="30">
        <v>413</v>
      </c>
      <c r="B423" s="378" t="s">
        <v>506</v>
      </c>
      <c r="C423" s="349">
        <v>2289.9499999999998</v>
      </c>
      <c r="D423" s="350">
        <v>2295.1333333333332</v>
      </c>
      <c r="E423" s="350">
        <v>2271.2666666666664</v>
      </c>
      <c r="F423" s="350">
        <v>2252.583333333333</v>
      </c>
      <c r="G423" s="350">
        <v>2228.7166666666662</v>
      </c>
      <c r="H423" s="350">
        <v>2313.8166666666666</v>
      </c>
      <c r="I423" s="350">
        <v>2337.6833333333334</v>
      </c>
      <c r="J423" s="350">
        <v>2356.3666666666668</v>
      </c>
      <c r="K423" s="349">
        <v>2319</v>
      </c>
      <c r="L423" s="349">
        <v>2276.4499999999998</v>
      </c>
      <c r="M423" s="349">
        <v>6.1879999999999998E-2</v>
      </c>
      <c r="N423" s="1"/>
      <c r="O423" s="1"/>
    </row>
    <row r="424" spans="1:15" ht="12.75" customHeight="1">
      <c r="A424" s="30">
        <v>414</v>
      </c>
      <c r="B424" s="378" t="s">
        <v>508</v>
      </c>
      <c r="C424" s="349">
        <v>760.9</v>
      </c>
      <c r="D424" s="350">
        <v>763.15</v>
      </c>
      <c r="E424" s="350">
        <v>752.75</v>
      </c>
      <c r="F424" s="350">
        <v>744.6</v>
      </c>
      <c r="G424" s="350">
        <v>734.2</v>
      </c>
      <c r="H424" s="350">
        <v>771.3</v>
      </c>
      <c r="I424" s="350">
        <v>781.69999999999982</v>
      </c>
      <c r="J424" s="350">
        <v>789.84999999999991</v>
      </c>
      <c r="K424" s="349">
        <v>773.55</v>
      </c>
      <c r="L424" s="349">
        <v>755</v>
      </c>
      <c r="M424" s="349">
        <v>3.0920000000000001</v>
      </c>
      <c r="N424" s="1"/>
      <c r="O424" s="1"/>
    </row>
    <row r="425" spans="1:15" ht="12.75" customHeight="1">
      <c r="A425" s="30">
        <v>415</v>
      </c>
      <c r="B425" s="378" t="s">
        <v>509</v>
      </c>
      <c r="C425" s="349">
        <v>388.7</v>
      </c>
      <c r="D425" s="350">
        <v>393.90000000000003</v>
      </c>
      <c r="E425" s="350">
        <v>377.80000000000007</v>
      </c>
      <c r="F425" s="350">
        <v>366.90000000000003</v>
      </c>
      <c r="G425" s="350">
        <v>350.80000000000007</v>
      </c>
      <c r="H425" s="350">
        <v>404.80000000000007</v>
      </c>
      <c r="I425" s="350">
        <v>420.90000000000009</v>
      </c>
      <c r="J425" s="350">
        <v>431.80000000000007</v>
      </c>
      <c r="K425" s="349">
        <v>410</v>
      </c>
      <c r="L425" s="349">
        <v>383</v>
      </c>
      <c r="M425" s="349">
        <v>1.5472399999999999</v>
      </c>
      <c r="N425" s="1"/>
      <c r="O425" s="1"/>
    </row>
    <row r="426" spans="1:15" ht="12.75" customHeight="1">
      <c r="A426" s="30">
        <v>416</v>
      </c>
      <c r="B426" s="378" t="s">
        <v>517</v>
      </c>
      <c r="C426" s="349">
        <v>305.64999999999998</v>
      </c>
      <c r="D426" s="350">
        <v>307.7</v>
      </c>
      <c r="E426" s="350">
        <v>301.14999999999998</v>
      </c>
      <c r="F426" s="350">
        <v>296.64999999999998</v>
      </c>
      <c r="G426" s="350">
        <v>290.09999999999997</v>
      </c>
      <c r="H426" s="350">
        <v>312.2</v>
      </c>
      <c r="I426" s="350">
        <v>318.75000000000006</v>
      </c>
      <c r="J426" s="350">
        <v>323.25</v>
      </c>
      <c r="K426" s="349">
        <v>314.25</v>
      </c>
      <c r="L426" s="349">
        <v>303.2</v>
      </c>
      <c r="M426" s="349">
        <v>2.4720499999999999</v>
      </c>
      <c r="N426" s="1"/>
      <c r="O426" s="1"/>
    </row>
    <row r="427" spans="1:15" ht="12.75" customHeight="1">
      <c r="A427" s="30">
        <v>417</v>
      </c>
      <c r="B427" s="378" t="s">
        <v>510</v>
      </c>
      <c r="C427" s="349">
        <v>62.2</v>
      </c>
      <c r="D427" s="350">
        <v>62.616666666666674</v>
      </c>
      <c r="E427" s="350">
        <v>61.083333333333343</v>
      </c>
      <c r="F427" s="350">
        <v>59.966666666666669</v>
      </c>
      <c r="G427" s="350">
        <v>58.433333333333337</v>
      </c>
      <c r="H427" s="350">
        <v>63.733333333333348</v>
      </c>
      <c r="I427" s="350">
        <v>65.26666666666668</v>
      </c>
      <c r="J427" s="350">
        <v>66.383333333333354</v>
      </c>
      <c r="K427" s="349">
        <v>64.150000000000006</v>
      </c>
      <c r="L427" s="349">
        <v>61.5</v>
      </c>
      <c r="M427" s="349">
        <v>25.94586</v>
      </c>
      <c r="N427" s="1"/>
      <c r="O427" s="1"/>
    </row>
    <row r="428" spans="1:15" ht="12.75" customHeight="1">
      <c r="A428" s="30">
        <v>418</v>
      </c>
      <c r="B428" s="378" t="s">
        <v>193</v>
      </c>
      <c r="C428" s="349">
        <v>2382.9499999999998</v>
      </c>
      <c r="D428" s="350">
        <v>2401.9666666666667</v>
      </c>
      <c r="E428" s="350">
        <v>2355.9833333333336</v>
      </c>
      <c r="F428" s="350">
        <v>2329.0166666666669</v>
      </c>
      <c r="G428" s="350">
        <v>2283.0333333333338</v>
      </c>
      <c r="H428" s="350">
        <v>2428.9333333333334</v>
      </c>
      <c r="I428" s="350">
        <v>2474.9166666666661</v>
      </c>
      <c r="J428" s="350">
        <v>2501.8833333333332</v>
      </c>
      <c r="K428" s="349">
        <v>2447.9499999999998</v>
      </c>
      <c r="L428" s="349">
        <v>2375</v>
      </c>
      <c r="M428" s="349">
        <v>3.86111</v>
      </c>
      <c r="N428" s="1"/>
      <c r="O428" s="1"/>
    </row>
    <row r="429" spans="1:15" ht="12.75" customHeight="1">
      <c r="A429" s="30">
        <v>419</v>
      </c>
      <c r="B429" s="378" t="s">
        <v>194</v>
      </c>
      <c r="C429" s="349">
        <v>1258.0999999999999</v>
      </c>
      <c r="D429" s="350">
        <v>1266.8166666666668</v>
      </c>
      <c r="E429" s="350">
        <v>1241.6833333333336</v>
      </c>
      <c r="F429" s="350">
        <v>1225.2666666666669</v>
      </c>
      <c r="G429" s="350">
        <v>1200.1333333333337</v>
      </c>
      <c r="H429" s="350">
        <v>1283.2333333333336</v>
      </c>
      <c r="I429" s="350">
        <v>1308.3666666666668</v>
      </c>
      <c r="J429" s="350">
        <v>1324.7833333333335</v>
      </c>
      <c r="K429" s="349">
        <v>1291.95</v>
      </c>
      <c r="L429" s="349">
        <v>1250.4000000000001</v>
      </c>
      <c r="M429" s="349">
        <v>12.168670000000001</v>
      </c>
      <c r="N429" s="1"/>
      <c r="O429" s="1"/>
    </row>
    <row r="430" spans="1:15" ht="12.75" customHeight="1">
      <c r="A430" s="30">
        <v>420</v>
      </c>
      <c r="B430" s="378" t="s">
        <v>514</v>
      </c>
      <c r="C430" s="349">
        <v>364.2</v>
      </c>
      <c r="D430" s="350">
        <v>365.73333333333335</v>
      </c>
      <c r="E430" s="350">
        <v>360.4666666666667</v>
      </c>
      <c r="F430" s="350">
        <v>356.73333333333335</v>
      </c>
      <c r="G430" s="350">
        <v>351.4666666666667</v>
      </c>
      <c r="H430" s="350">
        <v>369.4666666666667</v>
      </c>
      <c r="I430" s="350">
        <v>374.73333333333335</v>
      </c>
      <c r="J430" s="350">
        <v>378.4666666666667</v>
      </c>
      <c r="K430" s="349">
        <v>371</v>
      </c>
      <c r="L430" s="349">
        <v>362</v>
      </c>
      <c r="M430" s="349">
        <v>3.5718399999999999</v>
      </c>
      <c r="N430" s="1"/>
      <c r="O430" s="1"/>
    </row>
    <row r="431" spans="1:15" ht="12.75" customHeight="1">
      <c r="A431" s="30">
        <v>421</v>
      </c>
      <c r="B431" s="378" t="s">
        <v>511</v>
      </c>
      <c r="C431" s="349">
        <v>93.05</v>
      </c>
      <c r="D431" s="350">
        <v>93.466666666666654</v>
      </c>
      <c r="E431" s="350">
        <v>92.333333333333314</v>
      </c>
      <c r="F431" s="350">
        <v>91.61666666666666</v>
      </c>
      <c r="G431" s="350">
        <v>90.48333333333332</v>
      </c>
      <c r="H431" s="350">
        <v>94.183333333333309</v>
      </c>
      <c r="I431" s="350">
        <v>95.316666666666663</v>
      </c>
      <c r="J431" s="350">
        <v>96.033333333333303</v>
      </c>
      <c r="K431" s="349">
        <v>94.6</v>
      </c>
      <c r="L431" s="349">
        <v>92.75</v>
      </c>
      <c r="M431" s="349">
        <v>0.85804000000000002</v>
      </c>
      <c r="N431" s="1"/>
      <c r="O431" s="1"/>
    </row>
    <row r="432" spans="1:15" ht="12.75" customHeight="1">
      <c r="A432" s="30">
        <v>422</v>
      </c>
      <c r="B432" s="378" t="s">
        <v>513</v>
      </c>
      <c r="C432" s="349">
        <v>196.7</v>
      </c>
      <c r="D432" s="350">
        <v>197.9</v>
      </c>
      <c r="E432" s="350">
        <v>194.05</v>
      </c>
      <c r="F432" s="350">
        <v>191.4</v>
      </c>
      <c r="G432" s="350">
        <v>187.55</v>
      </c>
      <c r="H432" s="350">
        <v>200.55</v>
      </c>
      <c r="I432" s="350">
        <v>204.39999999999998</v>
      </c>
      <c r="J432" s="350">
        <v>207.05</v>
      </c>
      <c r="K432" s="349">
        <v>201.75</v>
      </c>
      <c r="L432" s="349">
        <v>195.25</v>
      </c>
      <c r="M432" s="349">
        <v>4.30715</v>
      </c>
      <c r="N432" s="1"/>
      <c r="O432" s="1"/>
    </row>
    <row r="433" spans="1:15" ht="12.75" customHeight="1">
      <c r="A433" s="30">
        <v>423</v>
      </c>
      <c r="B433" s="378" t="s">
        <v>515</v>
      </c>
      <c r="C433" s="349">
        <v>568.79999999999995</v>
      </c>
      <c r="D433" s="350">
        <v>570.31666666666661</v>
      </c>
      <c r="E433" s="350">
        <v>563.38333333333321</v>
      </c>
      <c r="F433" s="350">
        <v>557.96666666666658</v>
      </c>
      <c r="G433" s="350">
        <v>551.03333333333319</v>
      </c>
      <c r="H433" s="350">
        <v>575.73333333333323</v>
      </c>
      <c r="I433" s="350">
        <v>582.66666666666663</v>
      </c>
      <c r="J433" s="350">
        <v>588.08333333333326</v>
      </c>
      <c r="K433" s="349">
        <v>577.25</v>
      </c>
      <c r="L433" s="349">
        <v>564.9</v>
      </c>
      <c r="M433" s="349">
        <v>0.42664000000000002</v>
      </c>
      <c r="N433" s="1"/>
      <c r="O433" s="1"/>
    </row>
    <row r="434" spans="1:15" ht="12.75" customHeight="1">
      <c r="A434" s="30">
        <v>424</v>
      </c>
      <c r="B434" s="378" t="s">
        <v>516</v>
      </c>
      <c r="C434" s="349">
        <v>377.65</v>
      </c>
      <c r="D434" s="350">
        <v>379.61666666666662</v>
      </c>
      <c r="E434" s="350">
        <v>374.13333333333321</v>
      </c>
      <c r="F434" s="350">
        <v>370.61666666666662</v>
      </c>
      <c r="G434" s="350">
        <v>365.13333333333321</v>
      </c>
      <c r="H434" s="350">
        <v>383.13333333333321</v>
      </c>
      <c r="I434" s="350">
        <v>388.61666666666667</v>
      </c>
      <c r="J434" s="350">
        <v>392.13333333333321</v>
      </c>
      <c r="K434" s="349">
        <v>385.1</v>
      </c>
      <c r="L434" s="349">
        <v>376.1</v>
      </c>
      <c r="M434" s="349">
        <v>1.1118399999999999</v>
      </c>
      <c r="N434" s="1"/>
      <c r="O434" s="1"/>
    </row>
    <row r="435" spans="1:15" ht="12.75" customHeight="1">
      <c r="A435" s="30">
        <v>425</v>
      </c>
      <c r="B435" s="378" t="s">
        <v>518</v>
      </c>
      <c r="C435" s="349">
        <v>2095.25</v>
      </c>
      <c r="D435" s="350">
        <v>2097.9666666666667</v>
      </c>
      <c r="E435" s="350">
        <v>2082.2833333333333</v>
      </c>
      <c r="F435" s="350">
        <v>2069.3166666666666</v>
      </c>
      <c r="G435" s="350">
        <v>2053.6333333333332</v>
      </c>
      <c r="H435" s="350">
        <v>2110.9333333333334</v>
      </c>
      <c r="I435" s="350">
        <v>2126.6166666666668</v>
      </c>
      <c r="J435" s="350">
        <v>2139.5833333333335</v>
      </c>
      <c r="K435" s="349">
        <v>2113.65</v>
      </c>
      <c r="L435" s="349">
        <v>2085</v>
      </c>
      <c r="M435" s="349">
        <v>6.7280000000000006E-2</v>
      </c>
      <c r="N435" s="1"/>
      <c r="O435" s="1"/>
    </row>
    <row r="436" spans="1:15" ht="12.75" customHeight="1">
      <c r="A436" s="30">
        <v>426</v>
      </c>
      <c r="B436" s="378" t="s">
        <v>519</v>
      </c>
      <c r="C436" s="349">
        <v>861.6</v>
      </c>
      <c r="D436" s="350">
        <v>865.2166666666667</v>
      </c>
      <c r="E436" s="350">
        <v>856.38333333333344</v>
      </c>
      <c r="F436" s="350">
        <v>851.16666666666674</v>
      </c>
      <c r="G436" s="350">
        <v>842.33333333333348</v>
      </c>
      <c r="H436" s="350">
        <v>870.43333333333339</v>
      </c>
      <c r="I436" s="350">
        <v>879.26666666666665</v>
      </c>
      <c r="J436" s="350">
        <v>884.48333333333335</v>
      </c>
      <c r="K436" s="349">
        <v>874.05</v>
      </c>
      <c r="L436" s="349">
        <v>860</v>
      </c>
      <c r="M436" s="349">
        <v>0.86726999999999999</v>
      </c>
      <c r="N436" s="1"/>
      <c r="O436" s="1"/>
    </row>
    <row r="437" spans="1:15" ht="12.75" customHeight="1">
      <c r="A437" s="30">
        <v>427</v>
      </c>
      <c r="B437" s="378" t="s">
        <v>195</v>
      </c>
      <c r="C437" s="349">
        <v>862.9</v>
      </c>
      <c r="D437" s="350">
        <v>862.4</v>
      </c>
      <c r="E437" s="350">
        <v>856.9</v>
      </c>
      <c r="F437" s="350">
        <v>850.9</v>
      </c>
      <c r="G437" s="350">
        <v>845.4</v>
      </c>
      <c r="H437" s="350">
        <v>868.4</v>
      </c>
      <c r="I437" s="350">
        <v>873.9</v>
      </c>
      <c r="J437" s="350">
        <v>879.9</v>
      </c>
      <c r="K437" s="349">
        <v>867.9</v>
      </c>
      <c r="L437" s="349">
        <v>856.4</v>
      </c>
      <c r="M437" s="349">
        <v>17.97851</v>
      </c>
      <c r="N437" s="1"/>
      <c r="O437" s="1"/>
    </row>
    <row r="438" spans="1:15" ht="12.75" customHeight="1">
      <c r="A438" s="30">
        <v>428</v>
      </c>
      <c r="B438" s="378" t="s">
        <v>520</v>
      </c>
      <c r="C438" s="349">
        <v>448.4</v>
      </c>
      <c r="D438" s="350">
        <v>452.40000000000003</v>
      </c>
      <c r="E438" s="350">
        <v>439.25000000000006</v>
      </c>
      <c r="F438" s="350">
        <v>430.1</v>
      </c>
      <c r="G438" s="350">
        <v>416.95000000000005</v>
      </c>
      <c r="H438" s="350">
        <v>461.55000000000007</v>
      </c>
      <c r="I438" s="350">
        <v>474.70000000000005</v>
      </c>
      <c r="J438" s="350">
        <v>483.85000000000008</v>
      </c>
      <c r="K438" s="349">
        <v>465.55</v>
      </c>
      <c r="L438" s="349">
        <v>443.25</v>
      </c>
      <c r="M438" s="349">
        <v>16.738299999999999</v>
      </c>
      <c r="N438" s="1"/>
      <c r="O438" s="1"/>
    </row>
    <row r="439" spans="1:15" ht="12.75" customHeight="1">
      <c r="A439" s="30">
        <v>429</v>
      </c>
      <c r="B439" s="378" t="s">
        <v>196</v>
      </c>
      <c r="C439" s="349">
        <v>485.45</v>
      </c>
      <c r="D439" s="350">
        <v>489.01666666666665</v>
      </c>
      <c r="E439" s="350">
        <v>480.43333333333328</v>
      </c>
      <c r="F439" s="350">
        <v>475.41666666666663</v>
      </c>
      <c r="G439" s="350">
        <v>466.83333333333326</v>
      </c>
      <c r="H439" s="350">
        <v>494.0333333333333</v>
      </c>
      <c r="I439" s="350">
        <v>502.61666666666667</v>
      </c>
      <c r="J439" s="350">
        <v>507.63333333333333</v>
      </c>
      <c r="K439" s="349">
        <v>497.6</v>
      </c>
      <c r="L439" s="349">
        <v>484</v>
      </c>
      <c r="M439" s="349">
        <v>10.07625</v>
      </c>
      <c r="N439" s="1"/>
      <c r="O439" s="1"/>
    </row>
    <row r="440" spans="1:15" ht="12.75" customHeight="1">
      <c r="A440" s="30">
        <v>430</v>
      </c>
      <c r="B440" s="378" t="s">
        <v>523</v>
      </c>
      <c r="C440" s="349">
        <v>660</v>
      </c>
      <c r="D440" s="350">
        <v>664.98333333333335</v>
      </c>
      <c r="E440" s="350">
        <v>650.2166666666667</v>
      </c>
      <c r="F440" s="350">
        <v>640.43333333333339</v>
      </c>
      <c r="G440" s="350">
        <v>625.66666666666674</v>
      </c>
      <c r="H440" s="350">
        <v>674.76666666666665</v>
      </c>
      <c r="I440" s="350">
        <v>689.5333333333333</v>
      </c>
      <c r="J440" s="350">
        <v>699.31666666666661</v>
      </c>
      <c r="K440" s="349">
        <v>679.75</v>
      </c>
      <c r="L440" s="349">
        <v>655.20000000000005</v>
      </c>
      <c r="M440" s="349">
        <v>0.32134000000000001</v>
      </c>
      <c r="N440" s="1"/>
      <c r="O440" s="1"/>
    </row>
    <row r="441" spans="1:15" ht="12.75" customHeight="1">
      <c r="A441" s="30">
        <v>431</v>
      </c>
      <c r="B441" s="378" t="s">
        <v>521</v>
      </c>
      <c r="C441" s="349">
        <v>328.5</v>
      </c>
      <c r="D441" s="350">
        <v>330.28333333333336</v>
      </c>
      <c r="E441" s="350">
        <v>324.31666666666672</v>
      </c>
      <c r="F441" s="350">
        <v>320.13333333333338</v>
      </c>
      <c r="G441" s="350">
        <v>314.16666666666674</v>
      </c>
      <c r="H441" s="350">
        <v>334.4666666666667</v>
      </c>
      <c r="I441" s="350">
        <v>340.43333333333328</v>
      </c>
      <c r="J441" s="350">
        <v>344.61666666666667</v>
      </c>
      <c r="K441" s="349">
        <v>336.25</v>
      </c>
      <c r="L441" s="349">
        <v>326.10000000000002</v>
      </c>
      <c r="M441" s="349">
        <v>1.4014899999999999</v>
      </c>
      <c r="N441" s="1"/>
      <c r="O441" s="1"/>
    </row>
    <row r="442" spans="1:15" ht="12.75" customHeight="1">
      <c r="A442" s="30">
        <v>432</v>
      </c>
      <c r="B442" s="378" t="s">
        <v>522</v>
      </c>
      <c r="C442" s="349">
        <v>1965.6</v>
      </c>
      <c r="D442" s="350">
        <v>1957.8333333333333</v>
      </c>
      <c r="E442" s="350">
        <v>1944.6666666666665</v>
      </c>
      <c r="F442" s="350">
        <v>1923.7333333333333</v>
      </c>
      <c r="G442" s="350">
        <v>1910.5666666666666</v>
      </c>
      <c r="H442" s="350">
        <v>1978.7666666666664</v>
      </c>
      <c r="I442" s="350">
        <v>1991.9333333333329</v>
      </c>
      <c r="J442" s="350">
        <v>2012.8666666666663</v>
      </c>
      <c r="K442" s="349">
        <v>1971</v>
      </c>
      <c r="L442" s="349">
        <v>1936.9</v>
      </c>
      <c r="M442" s="349">
        <v>0.49147999999999997</v>
      </c>
      <c r="N442" s="1"/>
      <c r="O442" s="1"/>
    </row>
    <row r="443" spans="1:15" ht="12.75" customHeight="1">
      <c r="A443" s="30">
        <v>433</v>
      </c>
      <c r="B443" s="378" t="s">
        <v>524</v>
      </c>
      <c r="C443" s="349">
        <v>551.25</v>
      </c>
      <c r="D443" s="350">
        <v>547.43333333333328</v>
      </c>
      <c r="E443" s="350">
        <v>539.86666666666656</v>
      </c>
      <c r="F443" s="350">
        <v>528.48333333333323</v>
      </c>
      <c r="G443" s="350">
        <v>520.91666666666652</v>
      </c>
      <c r="H443" s="350">
        <v>558.81666666666661</v>
      </c>
      <c r="I443" s="350">
        <v>566.38333333333344</v>
      </c>
      <c r="J443" s="350">
        <v>577.76666666666665</v>
      </c>
      <c r="K443" s="349">
        <v>555</v>
      </c>
      <c r="L443" s="349">
        <v>536.04999999999995</v>
      </c>
      <c r="M443" s="349">
        <v>1.4848699999999999</v>
      </c>
      <c r="N443" s="1"/>
      <c r="O443" s="1"/>
    </row>
    <row r="444" spans="1:15" ht="12.75" customHeight="1">
      <c r="A444" s="30">
        <v>434</v>
      </c>
      <c r="B444" s="378" t="s">
        <v>525</v>
      </c>
      <c r="C444" s="349">
        <v>10.15</v>
      </c>
      <c r="D444" s="350">
        <v>10.4</v>
      </c>
      <c r="E444" s="350">
        <v>9.9</v>
      </c>
      <c r="F444" s="350">
        <v>9.65</v>
      </c>
      <c r="G444" s="350">
        <v>9.15</v>
      </c>
      <c r="H444" s="350">
        <v>10.65</v>
      </c>
      <c r="I444" s="350">
        <v>11.15</v>
      </c>
      <c r="J444" s="350">
        <v>11.4</v>
      </c>
      <c r="K444" s="349">
        <v>10.9</v>
      </c>
      <c r="L444" s="349">
        <v>10.15</v>
      </c>
      <c r="M444" s="349">
        <v>486.51170999999999</v>
      </c>
      <c r="N444" s="1"/>
      <c r="O444" s="1"/>
    </row>
    <row r="445" spans="1:15" ht="12.75" customHeight="1">
      <c r="A445" s="30">
        <v>435</v>
      </c>
      <c r="B445" s="378" t="s">
        <v>512</v>
      </c>
      <c r="C445" s="349">
        <v>347.45</v>
      </c>
      <c r="D445" s="350">
        <v>350.10000000000008</v>
      </c>
      <c r="E445" s="350">
        <v>342.45000000000016</v>
      </c>
      <c r="F445" s="350">
        <v>337.4500000000001</v>
      </c>
      <c r="G445" s="350">
        <v>329.80000000000018</v>
      </c>
      <c r="H445" s="350">
        <v>355.10000000000014</v>
      </c>
      <c r="I445" s="350">
        <v>362.75000000000011</v>
      </c>
      <c r="J445" s="350">
        <v>367.75000000000011</v>
      </c>
      <c r="K445" s="349">
        <v>357.75</v>
      </c>
      <c r="L445" s="349">
        <v>345.1</v>
      </c>
      <c r="M445" s="349">
        <v>1.9367099999999999</v>
      </c>
      <c r="N445" s="1"/>
      <c r="O445" s="1"/>
    </row>
    <row r="446" spans="1:15" ht="12.75" customHeight="1">
      <c r="A446" s="30">
        <v>436</v>
      </c>
      <c r="B446" s="378" t="s">
        <v>526</v>
      </c>
      <c r="C446" s="349">
        <v>984.65</v>
      </c>
      <c r="D446" s="350">
        <v>990.88333333333333</v>
      </c>
      <c r="E446" s="350">
        <v>976.76666666666665</v>
      </c>
      <c r="F446" s="350">
        <v>968.88333333333333</v>
      </c>
      <c r="G446" s="350">
        <v>954.76666666666665</v>
      </c>
      <c r="H446" s="350">
        <v>998.76666666666665</v>
      </c>
      <c r="I446" s="350">
        <v>1012.8833333333332</v>
      </c>
      <c r="J446" s="350">
        <v>1020.7666666666667</v>
      </c>
      <c r="K446" s="349">
        <v>1005</v>
      </c>
      <c r="L446" s="349">
        <v>983</v>
      </c>
      <c r="M446" s="349">
        <v>0.23394999999999999</v>
      </c>
      <c r="N446" s="1"/>
      <c r="O446" s="1"/>
    </row>
    <row r="447" spans="1:15" ht="12.75" customHeight="1">
      <c r="A447" s="30">
        <v>437</v>
      </c>
      <c r="B447" s="378" t="s">
        <v>277</v>
      </c>
      <c r="C447" s="349">
        <v>563.5</v>
      </c>
      <c r="D447" s="350">
        <v>567.51666666666677</v>
      </c>
      <c r="E447" s="350">
        <v>557.13333333333355</v>
      </c>
      <c r="F447" s="350">
        <v>550.76666666666677</v>
      </c>
      <c r="G447" s="350">
        <v>540.38333333333355</v>
      </c>
      <c r="H447" s="350">
        <v>573.88333333333355</v>
      </c>
      <c r="I447" s="350">
        <v>584.26666666666677</v>
      </c>
      <c r="J447" s="350">
        <v>590.63333333333355</v>
      </c>
      <c r="K447" s="349">
        <v>577.9</v>
      </c>
      <c r="L447" s="349">
        <v>561.15</v>
      </c>
      <c r="M447" s="349">
        <v>5.7715699999999996</v>
      </c>
      <c r="N447" s="1"/>
      <c r="O447" s="1"/>
    </row>
    <row r="448" spans="1:15" ht="12.75" customHeight="1">
      <c r="A448" s="30">
        <v>438</v>
      </c>
      <c r="B448" s="378" t="s">
        <v>531</v>
      </c>
      <c r="C448" s="349">
        <v>1654.65</v>
      </c>
      <c r="D448" s="350">
        <v>1654.1166666666668</v>
      </c>
      <c r="E448" s="350">
        <v>1625.9833333333336</v>
      </c>
      <c r="F448" s="350">
        <v>1597.3166666666668</v>
      </c>
      <c r="G448" s="350">
        <v>1569.1833333333336</v>
      </c>
      <c r="H448" s="350">
        <v>1682.7833333333335</v>
      </c>
      <c r="I448" s="350">
        <v>1710.9166666666667</v>
      </c>
      <c r="J448" s="350">
        <v>1739.5833333333335</v>
      </c>
      <c r="K448" s="349">
        <v>1682.25</v>
      </c>
      <c r="L448" s="349">
        <v>1625.45</v>
      </c>
      <c r="M448" s="349">
        <v>1.7471300000000001</v>
      </c>
      <c r="N448" s="1"/>
      <c r="O448" s="1"/>
    </row>
    <row r="449" spans="1:15" ht="12.75" customHeight="1">
      <c r="A449" s="30">
        <v>439</v>
      </c>
      <c r="B449" s="378" t="s">
        <v>532</v>
      </c>
      <c r="C449" s="349">
        <v>12398.8</v>
      </c>
      <c r="D449" s="350">
        <v>12480.4</v>
      </c>
      <c r="E449" s="350">
        <v>12255.55</v>
      </c>
      <c r="F449" s="350">
        <v>12112.3</v>
      </c>
      <c r="G449" s="350">
        <v>11887.449999999999</v>
      </c>
      <c r="H449" s="350">
        <v>12623.65</v>
      </c>
      <c r="I449" s="350">
        <v>12848.500000000002</v>
      </c>
      <c r="J449" s="350">
        <v>12991.75</v>
      </c>
      <c r="K449" s="349">
        <v>12705.25</v>
      </c>
      <c r="L449" s="349">
        <v>12337.15</v>
      </c>
      <c r="M449" s="349">
        <v>4.0699999999999998E-3</v>
      </c>
      <c r="N449" s="1"/>
      <c r="O449" s="1"/>
    </row>
    <row r="450" spans="1:15" ht="12.75" customHeight="1">
      <c r="A450" s="30">
        <v>440</v>
      </c>
      <c r="B450" s="378" t="s">
        <v>197</v>
      </c>
      <c r="C450" s="349">
        <v>886.9</v>
      </c>
      <c r="D450" s="350">
        <v>891.11666666666667</v>
      </c>
      <c r="E450" s="350">
        <v>879.38333333333333</v>
      </c>
      <c r="F450" s="350">
        <v>871.86666666666667</v>
      </c>
      <c r="G450" s="350">
        <v>860.13333333333333</v>
      </c>
      <c r="H450" s="350">
        <v>898.63333333333333</v>
      </c>
      <c r="I450" s="350">
        <v>910.36666666666667</v>
      </c>
      <c r="J450" s="350">
        <v>917.88333333333333</v>
      </c>
      <c r="K450" s="349">
        <v>902.85</v>
      </c>
      <c r="L450" s="349">
        <v>883.6</v>
      </c>
      <c r="M450" s="349">
        <v>7.3137400000000001</v>
      </c>
      <c r="N450" s="1"/>
      <c r="O450" s="1"/>
    </row>
    <row r="451" spans="1:15" ht="12.75" customHeight="1">
      <c r="A451" s="30">
        <v>441</v>
      </c>
      <c r="B451" s="378" t="s">
        <v>533</v>
      </c>
      <c r="C451" s="349">
        <v>206.95</v>
      </c>
      <c r="D451" s="350">
        <v>207.58333333333334</v>
      </c>
      <c r="E451" s="350">
        <v>205.66666666666669</v>
      </c>
      <c r="F451" s="350">
        <v>204.38333333333335</v>
      </c>
      <c r="G451" s="350">
        <v>202.4666666666667</v>
      </c>
      <c r="H451" s="350">
        <v>208.86666666666667</v>
      </c>
      <c r="I451" s="350">
        <v>210.78333333333336</v>
      </c>
      <c r="J451" s="350">
        <v>212.06666666666666</v>
      </c>
      <c r="K451" s="349">
        <v>209.5</v>
      </c>
      <c r="L451" s="349">
        <v>206.3</v>
      </c>
      <c r="M451" s="349">
        <v>4.2732200000000002</v>
      </c>
      <c r="N451" s="1"/>
      <c r="O451" s="1"/>
    </row>
    <row r="452" spans="1:15" ht="12.75" customHeight="1">
      <c r="A452" s="30">
        <v>442</v>
      </c>
      <c r="B452" s="378" t="s">
        <v>534</v>
      </c>
      <c r="C452" s="349">
        <v>1236.7</v>
      </c>
      <c r="D452" s="350">
        <v>1237.5666666666666</v>
      </c>
      <c r="E452" s="350">
        <v>1225.1333333333332</v>
      </c>
      <c r="F452" s="350">
        <v>1213.5666666666666</v>
      </c>
      <c r="G452" s="350">
        <v>1201.1333333333332</v>
      </c>
      <c r="H452" s="350">
        <v>1249.1333333333332</v>
      </c>
      <c r="I452" s="350">
        <v>1261.5666666666666</v>
      </c>
      <c r="J452" s="350">
        <v>1273.1333333333332</v>
      </c>
      <c r="K452" s="349">
        <v>1250</v>
      </c>
      <c r="L452" s="349">
        <v>1226</v>
      </c>
      <c r="M452" s="349">
        <v>3.1100599999999998</v>
      </c>
      <c r="N452" s="1"/>
      <c r="O452" s="1"/>
    </row>
    <row r="453" spans="1:15" ht="12.75" customHeight="1">
      <c r="A453" s="30">
        <v>443</v>
      </c>
      <c r="B453" s="378" t="s">
        <v>198</v>
      </c>
      <c r="C453" s="349">
        <v>717.5</v>
      </c>
      <c r="D453" s="350">
        <v>718.1</v>
      </c>
      <c r="E453" s="350">
        <v>711.6</v>
      </c>
      <c r="F453" s="350">
        <v>705.7</v>
      </c>
      <c r="G453" s="350">
        <v>699.2</v>
      </c>
      <c r="H453" s="350">
        <v>724</v>
      </c>
      <c r="I453" s="350">
        <v>730.5</v>
      </c>
      <c r="J453" s="350">
        <v>736.4</v>
      </c>
      <c r="K453" s="349">
        <v>724.6</v>
      </c>
      <c r="L453" s="349">
        <v>712.2</v>
      </c>
      <c r="M453" s="349">
        <v>16.86289</v>
      </c>
      <c r="N453" s="1"/>
      <c r="O453" s="1"/>
    </row>
    <row r="454" spans="1:15" ht="12.75" customHeight="1">
      <c r="A454" s="30">
        <v>444</v>
      </c>
      <c r="B454" s="378" t="s">
        <v>278</v>
      </c>
      <c r="C454" s="349">
        <v>6985.5</v>
      </c>
      <c r="D454" s="350">
        <v>6961.5999999999995</v>
      </c>
      <c r="E454" s="350">
        <v>6884.1999999999989</v>
      </c>
      <c r="F454" s="350">
        <v>6782.9</v>
      </c>
      <c r="G454" s="350">
        <v>6705.4999999999991</v>
      </c>
      <c r="H454" s="350">
        <v>7062.8999999999987</v>
      </c>
      <c r="I454" s="350">
        <v>7140.2999999999984</v>
      </c>
      <c r="J454" s="350">
        <v>7241.5999999999985</v>
      </c>
      <c r="K454" s="349">
        <v>7039</v>
      </c>
      <c r="L454" s="349">
        <v>6860.3</v>
      </c>
      <c r="M454" s="349">
        <v>1.2494400000000001</v>
      </c>
      <c r="N454" s="1"/>
      <c r="O454" s="1"/>
    </row>
    <row r="455" spans="1:15" ht="12.75" customHeight="1">
      <c r="A455" s="30">
        <v>445</v>
      </c>
      <c r="B455" s="378" t="s">
        <v>199</v>
      </c>
      <c r="C455" s="349">
        <v>493.15</v>
      </c>
      <c r="D455" s="350">
        <v>495.76666666666665</v>
      </c>
      <c r="E455" s="350">
        <v>488.88333333333333</v>
      </c>
      <c r="F455" s="350">
        <v>484.61666666666667</v>
      </c>
      <c r="G455" s="350">
        <v>477.73333333333335</v>
      </c>
      <c r="H455" s="350">
        <v>500.0333333333333</v>
      </c>
      <c r="I455" s="350">
        <v>506.91666666666663</v>
      </c>
      <c r="J455" s="350">
        <v>511.18333333333328</v>
      </c>
      <c r="K455" s="349">
        <v>502.65</v>
      </c>
      <c r="L455" s="349">
        <v>491.5</v>
      </c>
      <c r="M455" s="349">
        <v>154.76803000000001</v>
      </c>
      <c r="N455" s="1"/>
      <c r="O455" s="1"/>
    </row>
    <row r="456" spans="1:15" ht="12.75" customHeight="1">
      <c r="A456" s="30">
        <v>446</v>
      </c>
      <c r="B456" s="378" t="s">
        <v>535</v>
      </c>
      <c r="C456" s="349">
        <v>239.35</v>
      </c>
      <c r="D456" s="350">
        <v>239.76666666666665</v>
      </c>
      <c r="E456" s="350">
        <v>237.6333333333333</v>
      </c>
      <c r="F456" s="350">
        <v>235.91666666666666</v>
      </c>
      <c r="G456" s="350">
        <v>233.7833333333333</v>
      </c>
      <c r="H456" s="350">
        <v>241.48333333333329</v>
      </c>
      <c r="I456" s="350">
        <v>243.61666666666662</v>
      </c>
      <c r="J456" s="350">
        <v>245.33333333333329</v>
      </c>
      <c r="K456" s="349">
        <v>241.9</v>
      </c>
      <c r="L456" s="349">
        <v>238.05</v>
      </c>
      <c r="M456" s="349">
        <v>12.9468</v>
      </c>
      <c r="N456" s="1"/>
      <c r="O456" s="1"/>
    </row>
    <row r="457" spans="1:15" ht="12.75" customHeight="1">
      <c r="A457" s="30">
        <v>447</v>
      </c>
      <c r="B457" s="378" t="s">
        <v>200</v>
      </c>
      <c r="C457" s="349">
        <v>225.75</v>
      </c>
      <c r="D457" s="350">
        <v>226.79999999999998</v>
      </c>
      <c r="E457" s="350">
        <v>223.59999999999997</v>
      </c>
      <c r="F457" s="350">
        <v>221.45</v>
      </c>
      <c r="G457" s="350">
        <v>218.24999999999997</v>
      </c>
      <c r="H457" s="350">
        <v>228.94999999999996</v>
      </c>
      <c r="I457" s="350">
        <v>232.14999999999995</v>
      </c>
      <c r="J457" s="350">
        <v>234.29999999999995</v>
      </c>
      <c r="K457" s="349">
        <v>230</v>
      </c>
      <c r="L457" s="349">
        <v>224.65</v>
      </c>
      <c r="M457" s="349">
        <v>187.17812000000001</v>
      </c>
      <c r="N457" s="1"/>
      <c r="O457" s="1"/>
    </row>
    <row r="458" spans="1:15" ht="12.75" customHeight="1">
      <c r="A458" s="30">
        <v>448</v>
      </c>
      <c r="B458" s="378" t="s">
        <v>201</v>
      </c>
      <c r="C458" s="349">
        <v>1190.8</v>
      </c>
      <c r="D458" s="350">
        <v>1192.9333333333334</v>
      </c>
      <c r="E458" s="350">
        <v>1180.8666666666668</v>
      </c>
      <c r="F458" s="350">
        <v>1170.9333333333334</v>
      </c>
      <c r="G458" s="350">
        <v>1158.8666666666668</v>
      </c>
      <c r="H458" s="350">
        <v>1202.8666666666668</v>
      </c>
      <c r="I458" s="350">
        <v>1214.9333333333334</v>
      </c>
      <c r="J458" s="350">
        <v>1224.8666666666668</v>
      </c>
      <c r="K458" s="349">
        <v>1205</v>
      </c>
      <c r="L458" s="349">
        <v>1183</v>
      </c>
      <c r="M458" s="349">
        <v>47.251199999999997</v>
      </c>
      <c r="N458" s="1"/>
      <c r="O458" s="1"/>
    </row>
    <row r="459" spans="1:15" ht="12.75" customHeight="1">
      <c r="A459" s="30">
        <v>449</v>
      </c>
      <c r="B459" s="378" t="s">
        <v>851</v>
      </c>
      <c r="C459" s="349">
        <v>711.5</v>
      </c>
      <c r="D459" s="350">
        <v>710.80000000000007</v>
      </c>
      <c r="E459" s="350">
        <v>704.70000000000016</v>
      </c>
      <c r="F459" s="350">
        <v>697.90000000000009</v>
      </c>
      <c r="G459" s="350">
        <v>691.80000000000018</v>
      </c>
      <c r="H459" s="350">
        <v>717.60000000000014</v>
      </c>
      <c r="I459" s="350">
        <v>723.7</v>
      </c>
      <c r="J459" s="350">
        <v>730.50000000000011</v>
      </c>
      <c r="K459" s="349">
        <v>716.9</v>
      </c>
      <c r="L459" s="349">
        <v>704</v>
      </c>
      <c r="M459" s="349">
        <v>0.26307999999999998</v>
      </c>
      <c r="N459" s="1"/>
      <c r="O459" s="1"/>
    </row>
    <row r="460" spans="1:15" ht="12.75" customHeight="1">
      <c r="A460" s="30">
        <v>450</v>
      </c>
      <c r="B460" s="378" t="s">
        <v>527</v>
      </c>
      <c r="C460" s="349">
        <v>1723.35</v>
      </c>
      <c r="D460" s="350">
        <v>1735.8999999999999</v>
      </c>
      <c r="E460" s="350">
        <v>1705.8999999999996</v>
      </c>
      <c r="F460" s="350">
        <v>1688.4499999999998</v>
      </c>
      <c r="G460" s="350">
        <v>1658.4499999999996</v>
      </c>
      <c r="H460" s="350">
        <v>1753.3499999999997</v>
      </c>
      <c r="I460" s="350">
        <v>1783.3500000000001</v>
      </c>
      <c r="J460" s="350">
        <v>1800.7999999999997</v>
      </c>
      <c r="K460" s="349">
        <v>1765.9</v>
      </c>
      <c r="L460" s="349">
        <v>1718.45</v>
      </c>
      <c r="M460" s="349">
        <v>0.10943</v>
      </c>
      <c r="N460" s="1"/>
      <c r="O460" s="1"/>
    </row>
    <row r="461" spans="1:15" ht="12.75" customHeight="1">
      <c r="A461" s="30">
        <v>451</v>
      </c>
      <c r="B461" s="378" t="s">
        <v>528</v>
      </c>
      <c r="C461" s="349">
        <v>668.6</v>
      </c>
      <c r="D461" s="350">
        <v>675.16666666666663</v>
      </c>
      <c r="E461" s="350">
        <v>659.83333333333326</v>
      </c>
      <c r="F461" s="350">
        <v>651.06666666666661</v>
      </c>
      <c r="G461" s="350">
        <v>635.73333333333323</v>
      </c>
      <c r="H461" s="350">
        <v>683.93333333333328</v>
      </c>
      <c r="I461" s="350">
        <v>699.26666666666654</v>
      </c>
      <c r="J461" s="350">
        <v>708.0333333333333</v>
      </c>
      <c r="K461" s="349">
        <v>690.5</v>
      </c>
      <c r="L461" s="349">
        <v>666.4</v>
      </c>
      <c r="M461" s="349">
        <v>6.361E-2</v>
      </c>
      <c r="N461" s="1"/>
      <c r="O461" s="1"/>
    </row>
    <row r="462" spans="1:15" ht="12.75" customHeight="1">
      <c r="A462" s="30">
        <v>452</v>
      </c>
      <c r="B462" s="378" t="s">
        <v>202</v>
      </c>
      <c r="C462" s="349">
        <v>3793.9</v>
      </c>
      <c r="D462" s="350">
        <v>3789.15</v>
      </c>
      <c r="E462" s="350">
        <v>3762.3500000000004</v>
      </c>
      <c r="F462" s="350">
        <v>3730.8</v>
      </c>
      <c r="G462" s="350">
        <v>3704.0000000000005</v>
      </c>
      <c r="H462" s="350">
        <v>3820.7000000000003</v>
      </c>
      <c r="I462" s="350">
        <v>3847.5000000000005</v>
      </c>
      <c r="J462" s="350">
        <v>3879.05</v>
      </c>
      <c r="K462" s="349">
        <v>3815.95</v>
      </c>
      <c r="L462" s="349">
        <v>3757.6</v>
      </c>
      <c r="M462" s="349">
        <v>36.888829999999999</v>
      </c>
      <c r="N462" s="1"/>
      <c r="O462" s="1"/>
    </row>
    <row r="463" spans="1:15" ht="12.75" customHeight="1">
      <c r="A463" s="30">
        <v>453</v>
      </c>
      <c r="B463" s="378" t="s">
        <v>536</v>
      </c>
      <c r="C463" s="349">
        <v>3971.75</v>
      </c>
      <c r="D463" s="350">
        <v>3985.5</v>
      </c>
      <c r="E463" s="350">
        <v>3921.25</v>
      </c>
      <c r="F463" s="350">
        <v>3870.75</v>
      </c>
      <c r="G463" s="350">
        <v>3806.5</v>
      </c>
      <c r="H463" s="350">
        <v>4036</v>
      </c>
      <c r="I463" s="350">
        <v>4100.25</v>
      </c>
      <c r="J463" s="350">
        <v>4150.75</v>
      </c>
      <c r="K463" s="349">
        <v>4049.75</v>
      </c>
      <c r="L463" s="349">
        <v>3935</v>
      </c>
      <c r="M463" s="349">
        <v>0.49386999999999998</v>
      </c>
      <c r="N463" s="1"/>
      <c r="O463" s="1"/>
    </row>
    <row r="464" spans="1:15" ht="12.75" customHeight="1">
      <c r="A464" s="30">
        <v>454</v>
      </c>
      <c r="B464" s="378" t="s">
        <v>203</v>
      </c>
      <c r="C464" s="349">
        <v>1437.95</v>
      </c>
      <c r="D464" s="350">
        <v>1433.3499999999997</v>
      </c>
      <c r="E464" s="350">
        <v>1421.6999999999994</v>
      </c>
      <c r="F464" s="350">
        <v>1405.4499999999996</v>
      </c>
      <c r="G464" s="350">
        <v>1393.7999999999993</v>
      </c>
      <c r="H464" s="350">
        <v>1449.5999999999995</v>
      </c>
      <c r="I464" s="350">
        <v>1461.2499999999995</v>
      </c>
      <c r="J464" s="350">
        <v>1477.4999999999995</v>
      </c>
      <c r="K464" s="349">
        <v>1445</v>
      </c>
      <c r="L464" s="349">
        <v>1417.1</v>
      </c>
      <c r="M464" s="349">
        <v>23.741879999999998</v>
      </c>
      <c r="N464" s="1"/>
      <c r="O464" s="1"/>
    </row>
    <row r="465" spans="1:15" ht="12.75" customHeight="1">
      <c r="A465" s="30">
        <v>455</v>
      </c>
      <c r="B465" s="378" t="s">
        <v>538</v>
      </c>
      <c r="C465" s="349">
        <v>1867.55</v>
      </c>
      <c r="D465" s="350">
        <v>1852.7833333333335</v>
      </c>
      <c r="E465" s="350">
        <v>1800.5666666666671</v>
      </c>
      <c r="F465" s="350">
        <v>1733.5833333333335</v>
      </c>
      <c r="G465" s="350">
        <v>1681.366666666667</v>
      </c>
      <c r="H465" s="350">
        <v>1919.7666666666671</v>
      </c>
      <c r="I465" s="350">
        <v>1971.9833333333338</v>
      </c>
      <c r="J465" s="350">
        <v>2038.9666666666672</v>
      </c>
      <c r="K465" s="349">
        <v>1905</v>
      </c>
      <c r="L465" s="349">
        <v>1785.8</v>
      </c>
      <c r="M465" s="349">
        <v>2.28844</v>
      </c>
      <c r="N465" s="1"/>
      <c r="O465" s="1"/>
    </row>
    <row r="466" spans="1:15" ht="12.75" customHeight="1">
      <c r="A466" s="30">
        <v>456</v>
      </c>
      <c r="B466" s="378" t="s">
        <v>539</v>
      </c>
      <c r="C466" s="349">
        <v>889.95</v>
      </c>
      <c r="D466" s="350">
        <v>883.4666666666667</v>
      </c>
      <c r="E466" s="350">
        <v>873.48333333333335</v>
      </c>
      <c r="F466" s="350">
        <v>857.01666666666665</v>
      </c>
      <c r="G466" s="350">
        <v>847.0333333333333</v>
      </c>
      <c r="H466" s="350">
        <v>899.93333333333339</v>
      </c>
      <c r="I466" s="350">
        <v>909.91666666666674</v>
      </c>
      <c r="J466" s="350">
        <v>926.38333333333344</v>
      </c>
      <c r="K466" s="349">
        <v>893.45</v>
      </c>
      <c r="L466" s="349">
        <v>867</v>
      </c>
      <c r="M466" s="349">
        <v>0.65290000000000004</v>
      </c>
      <c r="N466" s="1"/>
      <c r="O466" s="1"/>
    </row>
    <row r="467" spans="1:15" ht="12.75" customHeight="1">
      <c r="A467" s="30">
        <v>457</v>
      </c>
      <c r="B467" s="378" t="s">
        <v>543</v>
      </c>
      <c r="C467" s="349">
        <v>1612.4</v>
      </c>
      <c r="D467" s="350">
        <v>1620.2</v>
      </c>
      <c r="E467" s="350">
        <v>1593.45</v>
      </c>
      <c r="F467" s="350">
        <v>1574.5</v>
      </c>
      <c r="G467" s="350">
        <v>1547.75</v>
      </c>
      <c r="H467" s="350">
        <v>1639.15</v>
      </c>
      <c r="I467" s="350">
        <v>1665.9</v>
      </c>
      <c r="J467" s="350">
        <v>1684.8500000000001</v>
      </c>
      <c r="K467" s="349">
        <v>1646.95</v>
      </c>
      <c r="L467" s="349">
        <v>1601.25</v>
      </c>
      <c r="M467" s="349">
        <v>1.38558</v>
      </c>
      <c r="N467" s="1"/>
      <c r="O467" s="1"/>
    </row>
    <row r="468" spans="1:15" ht="12.75" customHeight="1">
      <c r="A468" s="30">
        <v>458</v>
      </c>
      <c r="B468" s="378" t="s">
        <v>540</v>
      </c>
      <c r="C468" s="349">
        <v>1965.3</v>
      </c>
      <c r="D468" s="350">
        <v>1967.1000000000001</v>
      </c>
      <c r="E468" s="350">
        <v>1914.2500000000002</v>
      </c>
      <c r="F468" s="350">
        <v>1863.2</v>
      </c>
      <c r="G468" s="350">
        <v>1810.3500000000001</v>
      </c>
      <c r="H468" s="350">
        <v>2018.1500000000003</v>
      </c>
      <c r="I468" s="350">
        <v>2071</v>
      </c>
      <c r="J468" s="350">
        <v>2122.0500000000002</v>
      </c>
      <c r="K468" s="349">
        <v>2019.95</v>
      </c>
      <c r="L468" s="349">
        <v>1916.05</v>
      </c>
      <c r="M468" s="349">
        <v>0.60911999999999999</v>
      </c>
      <c r="N468" s="1"/>
      <c r="O468" s="1"/>
    </row>
    <row r="469" spans="1:15" ht="12.75" customHeight="1">
      <c r="A469" s="30">
        <v>459</v>
      </c>
      <c r="B469" s="378" t="s">
        <v>204</v>
      </c>
      <c r="C469" s="349">
        <v>2488.9499999999998</v>
      </c>
      <c r="D469" s="350">
        <v>2483.0833333333335</v>
      </c>
      <c r="E469" s="350">
        <v>2466.666666666667</v>
      </c>
      <c r="F469" s="350">
        <v>2444.3833333333337</v>
      </c>
      <c r="G469" s="350">
        <v>2427.9666666666672</v>
      </c>
      <c r="H469" s="350">
        <v>2505.3666666666668</v>
      </c>
      <c r="I469" s="350">
        <v>2521.7833333333338</v>
      </c>
      <c r="J469" s="350">
        <v>2544.0666666666666</v>
      </c>
      <c r="K469" s="349">
        <v>2499.5</v>
      </c>
      <c r="L469" s="349">
        <v>2460.8000000000002</v>
      </c>
      <c r="M469" s="349">
        <v>6.54373</v>
      </c>
      <c r="N469" s="1"/>
      <c r="O469" s="1"/>
    </row>
    <row r="470" spans="1:15" ht="12.75" customHeight="1">
      <c r="A470" s="30">
        <v>460</v>
      </c>
      <c r="B470" s="378" t="s">
        <v>205</v>
      </c>
      <c r="C470" s="349">
        <v>2663.95</v>
      </c>
      <c r="D470" s="350">
        <v>2636.4333333333334</v>
      </c>
      <c r="E470" s="350">
        <v>2597.9666666666667</v>
      </c>
      <c r="F470" s="350">
        <v>2531.9833333333331</v>
      </c>
      <c r="G470" s="350">
        <v>2493.5166666666664</v>
      </c>
      <c r="H470" s="350">
        <v>2702.416666666667</v>
      </c>
      <c r="I470" s="350">
        <v>2740.8833333333341</v>
      </c>
      <c r="J470" s="350">
        <v>2806.8666666666672</v>
      </c>
      <c r="K470" s="349">
        <v>2674.9</v>
      </c>
      <c r="L470" s="349">
        <v>2570.4499999999998</v>
      </c>
      <c r="M470" s="349">
        <v>1.7323299999999999</v>
      </c>
      <c r="N470" s="1"/>
      <c r="O470" s="1"/>
    </row>
    <row r="471" spans="1:15" ht="12.75" customHeight="1">
      <c r="A471" s="30">
        <v>461</v>
      </c>
      <c r="B471" s="378" t="s">
        <v>206</v>
      </c>
      <c r="C471" s="349">
        <v>479.5</v>
      </c>
      <c r="D471" s="350">
        <v>483.45</v>
      </c>
      <c r="E471" s="350">
        <v>474</v>
      </c>
      <c r="F471" s="350">
        <v>468.5</v>
      </c>
      <c r="G471" s="350">
        <v>459.05</v>
      </c>
      <c r="H471" s="350">
        <v>488.95</v>
      </c>
      <c r="I471" s="350">
        <v>498.39999999999992</v>
      </c>
      <c r="J471" s="350">
        <v>503.9</v>
      </c>
      <c r="K471" s="349">
        <v>492.9</v>
      </c>
      <c r="L471" s="349">
        <v>477.95</v>
      </c>
      <c r="M471" s="349">
        <v>16.047270000000001</v>
      </c>
      <c r="N471" s="1"/>
      <c r="O471" s="1"/>
    </row>
    <row r="472" spans="1:15" ht="12.75" customHeight="1">
      <c r="A472" s="30">
        <v>462</v>
      </c>
      <c r="B472" s="378" t="s">
        <v>207</v>
      </c>
      <c r="C472" s="349">
        <v>1045.1500000000001</v>
      </c>
      <c r="D472" s="350">
        <v>1050.05</v>
      </c>
      <c r="E472" s="350">
        <v>1035.0999999999999</v>
      </c>
      <c r="F472" s="350">
        <v>1025.05</v>
      </c>
      <c r="G472" s="350">
        <v>1010.0999999999999</v>
      </c>
      <c r="H472" s="350">
        <v>1060.0999999999999</v>
      </c>
      <c r="I472" s="350">
        <v>1075.0500000000002</v>
      </c>
      <c r="J472" s="350">
        <v>1085.0999999999999</v>
      </c>
      <c r="K472" s="349">
        <v>1065</v>
      </c>
      <c r="L472" s="349">
        <v>1040</v>
      </c>
      <c r="M472" s="349">
        <v>2.0530599999999999</v>
      </c>
      <c r="N472" s="1"/>
      <c r="O472" s="1"/>
    </row>
    <row r="473" spans="1:15" ht="12.75" customHeight="1">
      <c r="A473" s="30">
        <v>463</v>
      </c>
      <c r="B473" s="378" t="s">
        <v>541</v>
      </c>
      <c r="C473" s="349">
        <v>53</v>
      </c>
      <c r="D473" s="350">
        <v>53.366666666666667</v>
      </c>
      <c r="E473" s="350">
        <v>51.933333333333337</v>
      </c>
      <c r="F473" s="350">
        <v>50.866666666666667</v>
      </c>
      <c r="G473" s="350">
        <v>49.433333333333337</v>
      </c>
      <c r="H473" s="350">
        <v>54.433333333333337</v>
      </c>
      <c r="I473" s="350">
        <v>55.86666666666666</v>
      </c>
      <c r="J473" s="350">
        <v>56.933333333333337</v>
      </c>
      <c r="K473" s="349">
        <v>54.8</v>
      </c>
      <c r="L473" s="349">
        <v>52.3</v>
      </c>
      <c r="M473" s="349">
        <v>45.201610000000002</v>
      </c>
      <c r="N473" s="1"/>
      <c r="O473" s="1"/>
    </row>
    <row r="474" spans="1:15" ht="12.75" customHeight="1">
      <c r="A474" s="30">
        <v>464</v>
      </c>
      <c r="B474" s="378" t="s">
        <v>542</v>
      </c>
      <c r="C474" s="349">
        <v>188.35</v>
      </c>
      <c r="D474" s="350">
        <v>189.73333333333335</v>
      </c>
      <c r="E474" s="350">
        <v>185.9666666666667</v>
      </c>
      <c r="F474" s="350">
        <v>183.58333333333334</v>
      </c>
      <c r="G474" s="350">
        <v>179.81666666666669</v>
      </c>
      <c r="H474" s="350">
        <v>192.1166666666667</v>
      </c>
      <c r="I474" s="350">
        <v>195.88333333333335</v>
      </c>
      <c r="J474" s="350">
        <v>198.26666666666671</v>
      </c>
      <c r="K474" s="349">
        <v>193.5</v>
      </c>
      <c r="L474" s="349">
        <v>187.35</v>
      </c>
      <c r="M474" s="349">
        <v>1.7167600000000001</v>
      </c>
      <c r="N474" s="1"/>
      <c r="O474" s="1"/>
    </row>
    <row r="475" spans="1:15" ht="12.75" customHeight="1">
      <c r="A475" s="30">
        <v>465</v>
      </c>
      <c r="B475" s="378" t="s">
        <v>529</v>
      </c>
      <c r="C475" s="349">
        <v>850.55</v>
      </c>
      <c r="D475" s="350">
        <v>852.91666666666663</v>
      </c>
      <c r="E475" s="350">
        <v>840.73333333333323</v>
      </c>
      <c r="F475" s="350">
        <v>830.91666666666663</v>
      </c>
      <c r="G475" s="350">
        <v>818.73333333333323</v>
      </c>
      <c r="H475" s="350">
        <v>862.73333333333323</v>
      </c>
      <c r="I475" s="350">
        <v>874.91666666666663</v>
      </c>
      <c r="J475" s="350">
        <v>884.73333333333323</v>
      </c>
      <c r="K475" s="349">
        <v>865.1</v>
      </c>
      <c r="L475" s="349">
        <v>843.1</v>
      </c>
      <c r="M475" s="349">
        <v>0.37983</v>
      </c>
      <c r="N475" s="1"/>
      <c r="O475" s="1"/>
    </row>
    <row r="476" spans="1:15" ht="12.75" customHeight="1">
      <c r="A476" s="30">
        <v>466</v>
      </c>
      <c r="B476" s="378" t="s">
        <v>852</v>
      </c>
      <c r="C476" s="349">
        <v>144.6</v>
      </c>
      <c r="D476" s="350">
        <v>145.41666666666666</v>
      </c>
      <c r="E476" s="350">
        <v>139.5333333333333</v>
      </c>
      <c r="F476" s="350">
        <v>134.46666666666664</v>
      </c>
      <c r="G476" s="350">
        <v>128.58333333333329</v>
      </c>
      <c r="H476" s="350">
        <v>150.48333333333332</v>
      </c>
      <c r="I476" s="350">
        <v>156.3666666666667</v>
      </c>
      <c r="J476" s="350">
        <v>161.43333333333334</v>
      </c>
      <c r="K476" s="349">
        <v>151.30000000000001</v>
      </c>
      <c r="L476" s="349">
        <v>140.35</v>
      </c>
      <c r="M476" s="349">
        <v>34.3917</v>
      </c>
      <c r="N476" s="1"/>
      <c r="O476" s="1"/>
    </row>
    <row r="477" spans="1:15" ht="12.75" customHeight="1">
      <c r="A477" s="30">
        <v>467</v>
      </c>
      <c r="B477" s="378" t="s">
        <v>530</v>
      </c>
      <c r="C477" s="349">
        <v>66</v>
      </c>
      <c r="D477" s="350">
        <v>66.333333333333329</v>
      </c>
      <c r="E477" s="350">
        <v>64.766666666666652</v>
      </c>
      <c r="F477" s="350">
        <v>63.533333333333317</v>
      </c>
      <c r="G477" s="350">
        <v>61.96666666666664</v>
      </c>
      <c r="H477" s="350">
        <v>67.566666666666663</v>
      </c>
      <c r="I477" s="350">
        <v>69.133333333333354</v>
      </c>
      <c r="J477" s="350">
        <v>70.366666666666674</v>
      </c>
      <c r="K477" s="349">
        <v>67.900000000000006</v>
      </c>
      <c r="L477" s="349">
        <v>65.099999999999994</v>
      </c>
      <c r="M477" s="349">
        <v>101.34277</v>
      </c>
      <c r="N477" s="1"/>
      <c r="O477" s="1"/>
    </row>
    <row r="478" spans="1:15" ht="12.75" customHeight="1">
      <c r="A478" s="30">
        <v>468</v>
      </c>
      <c r="B478" s="378" t="s">
        <v>208</v>
      </c>
      <c r="C478" s="349">
        <v>663.5</v>
      </c>
      <c r="D478" s="350">
        <v>668.98333333333323</v>
      </c>
      <c r="E478" s="350">
        <v>656.36666666666645</v>
      </c>
      <c r="F478" s="350">
        <v>649.23333333333323</v>
      </c>
      <c r="G478" s="350">
        <v>636.61666666666645</v>
      </c>
      <c r="H478" s="350">
        <v>676.11666666666645</v>
      </c>
      <c r="I478" s="350">
        <v>688.73333333333323</v>
      </c>
      <c r="J478" s="350">
        <v>695.86666666666645</v>
      </c>
      <c r="K478" s="349">
        <v>681.6</v>
      </c>
      <c r="L478" s="349">
        <v>661.85</v>
      </c>
      <c r="M478" s="349">
        <v>19.6279</v>
      </c>
      <c r="N478" s="1"/>
      <c r="O478" s="1"/>
    </row>
    <row r="479" spans="1:15" ht="12.75" customHeight="1">
      <c r="A479" s="30">
        <v>469</v>
      </c>
      <c r="B479" s="378" t="s">
        <v>209</v>
      </c>
      <c r="C479" s="349">
        <v>1545.25</v>
      </c>
      <c r="D479" s="350">
        <v>1546.1166666666668</v>
      </c>
      <c r="E479" s="350">
        <v>1534.1333333333337</v>
      </c>
      <c r="F479" s="350">
        <v>1523.0166666666669</v>
      </c>
      <c r="G479" s="350">
        <v>1511.0333333333338</v>
      </c>
      <c r="H479" s="350">
        <v>1557.2333333333336</v>
      </c>
      <c r="I479" s="350">
        <v>1569.2166666666667</v>
      </c>
      <c r="J479" s="350">
        <v>1580.3333333333335</v>
      </c>
      <c r="K479" s="349">
        <v>1558.1</v>
      </c>
      <c r="L479" s="349">
        <v>1535</v>
      </c>
      <c r="M479" s="349">
        <v>1.48089</v>
      </c>
      <c r="N479" s="1"/>
      <c r="O479" s="1"/>
    </row>
    <row r="480" spans="1:15" ht="12.75" customHeight="1">
      <c r="A480" s="30">
        <v>470</v>
      </c>
      <c r="B480" s="378" t="s">
        <v>544</v>
      </c>
      <c r="C480" s="349">
        <v>12.6</v>
      </c>
      <c r="D480" s="350">
        <v>12.65</v>
      </c>
      <c r="E480" s="350">
        <v>12.55</v>
      </c>
      <c r="F480" s="350">
        <v>12.5</v>
      </c>
      <c r="G480" s="350">
        <v>12.4</v>
      </c>
      <c r="H480" s="350">
        <v>12.700000000000001</v>
      </c>
      <c r="I480" s="350">
        <v>12.799999999999999</v>
      </c>
      <c r="J480" s="350">
        <v>12.850000000000001</v>
      </c>
      <c r="K480" s="349">
        <v>12.75</v>
      </c>
      <c r="L480" s="349">
        <v>12.6</v>
      </c>
      <c r="M480" s="349">
        <v>21.25872</v>
      </c>
      <c r="N480" s="1"/>
      <c r="O480" s="1"/>
    </row>
    <row r="481" spans="1:15" ht="12.75" customHeight="1">
      <c r="A481" s="30">
        <v>471</v>
      </c>
      <c r="B481" s="378" t="s">
        <v>545</v>
      </c>
      <c r="C481" s="349">
        <v>559.20000000000005</v>
      </c>
      <c r="D481" s="350">
        <v>561.61666666666667</v>
      </c>
      <c r="E481" s="350">
        <v>551.23333333333335</v>
      </c>
      <c r="F481" s="350">
        <v>543.26666666666665</v>
      </c>
      <c r="G481" s="350">
        <v>532.88333333333333</v>
      </c>
      <c r="H481" s="350">
        <v>569.58333333333337</v>
      </c>
      <c r="I481" s="350">
        <v>579.96666666666681</v>
      </c>
      <c r="J481" s="350">
        <v>587.93333333333339</v>
      </c>
      <c r="K481" s="349">
        <v>572</v>
      </c>
      <c r="L481" s="349">
        <v>553.65</v>
      </c>
      <c r="M481" s="349">
        <v>2.4869500000000002</v>
      </c>
      <c r="N481" s="1"/>
      <c r="O481" s="1"/>
    </row>
    <row r="482" spans="1:15" ht="12.75" customHeight="1">
      <c r="A482" s="30">
        <v>472</v>
      </c>
      <c r="B482" s="378" t="s">
        <v>547</v>
      </c>
      <c r="C482" s="349">
        <v>113.2</v>
      </c>
      <c r="D482" s="350">
        <v>114.08333333333333</v>
      </c>
      <c r="E482" s="350">
        <v>111.81666666666666</v>
      </c>
      <c r="F482" s="350">
        <v>110.43333333333334</v>
      </c>
      <c r="G482" s="350">
        <v>108.16666666666667</v>
      </c>
      <c r="H482" s="350">
        <v>115.46666666666665</v>
      </c>
      <c r="I482" s="350">
        <v>117.73333333333333</v>
      </c>
      <c r="J482" s="350">
        <v>119.11666666666665</v>
      </c>
      <c r="K482" s="349">
        <v>116.35</v>
      </c>
      <c r="L482" s="349">
        <v>112.7</v>
      </c>
      <c r="M482" s="349">
        <v>6.69353</v>
      </c>
      <c r="N482" s="1"/>
      <c r="O482" s="1"/>
    </row>
    <row r="483" spans="1:15" ht="12.75" customHeight="1">
      <c r="A483" s="30">
        <v>473</v>
      </c>
      <c r="B483" s="378" t="s">
        <v>548</v>
      </c>
      <c r="C483" s="349">
        <v>17.95</v>
      </c>
      <c r="D483" s="350">
        <v>17.983333333333331</v>
      </c>
      <c r="E483" s="350">
        <v>17.816666666666663</v>
      </c>
      <c r="F483" s="350">
        <v>17.683333333333334</v>
      </c>
      <c r="G483" s="350">
        <v>17.516666666666666</v>
      </c>
      <c r="H483" s="350">
        <v>18.11666666666666</v>
      </c>
      <c r="I483" s="350">
        <v>18.283333333333324</v>
      </c>
      <c r="J483" s="350">
        <v>18.416666666666657</v>
      </c>
      <c r="K483" s="349">
        <v>18.149999999999999</v>
      </c>
      <c r="L483" s="349">
        <v>17.850000000000001</v>
      </c>
      <c r="M483" s="349">
        <v>9.8459000000000003</v>
      </c>
      <c r="N483" s="1"/>
      <c r="O483" s="1"/>
    </row>
    <row r="484" spans="1:15" ht="12.75" customHeight="1">
      <c r="A484" s="30">
        <v>474</v>
      </c>
      <c r="B484" s="378" t="s">
        <v>210</v>
      </c>
      <c r="C484" s="349">
        <v>6916.6</v>
      </c>
      <c r="D484" s="350">
        <v>6960.4833333333336</v>
      </c>
      <c r="E484" s="350">
        <v>6856.1166666666668</v>
      </c>
      <c r="F484" s="350">
        <v>6795.6333333333332</v>
      </c>
      <c r="G484" s="350">
        <v>6691.2666666666664</v>
      </c>
      <c r="H484" s="350">
        <v>7020.9666666666672</v>
      </c>
      <c r="I484" s="350">
        <v>7125.3333333333339</v>
      </c>
      <c r="J484" s="350">
        <v>7185.8166666666675</v>
      </c>
      <c r="K484" s="349">
        <v>7064.85</v>
      </c>
      <c r="L484" s="349">
        <v>6900</v>
      </c>
      <c r="M484" s="349">
        <v>5.1059999999999999</v>
      </c>
      <c r="N484" s="1"/>
      <c r="O484" s="1"/>
    </row>
    <row r="485" spans="1:15" ht="12.75" customHeight="1">
      <c r="A485" s="30">
        <v>475</v>
      </c>
      <c r="B485" s="378" t="s">
        <v>279</v>
      </c>
      <c r="C485" s="349">
        <v>43.35</v>
      </c>
      <c r="D485" s="350">
        <v>43.6</v>
      </c>
      <c r="E485" s="350">
        <v>42.900000000000006</v>
      </c>
      <c r="F485" s="350">
        <v>42.45</v>
      </c>
      <c r="G485" s="350">
        <v>41.750000000000007</v>
      </c>
      <c r="H485" s="350">
        <v>44.050000000000004</v>
      </c>
      <c r="I485" s="350">
        <v>44.750000000000007</v>
      </c>
      <c r="J485" s="350">
        <v>45.2</v>
      </c>
      <c r="K485" s="349">
        <v>44.3</v>
      </c>
      <c r="L485" s="349">
        <v>43.15</v>
      </c>
      <c r="M485" s="349">
        <v>81.266530000000003</v>
      </c>
      <c r="N485" s="1"/>
      <c r="O485" s="1"/>
    </row>
    <row r="486" spans="1:15" ht="12.75" customHeight="1">
      <c r="A486" s="30">
        <v>476</v>
      </c>
      <c r="B486" s="378" t="s">
        <v>211</v>
      </c>
      <c r="C486" s="349">
        <v>724.95</v>
      </c>
      <c r="D486" s="350">
        <v>726.7166666666667</v>
      </c>
      <c r="E486" s="350">
        <v>717.23333333333335</v>
      </c>
      <c r="F486" s="350">
        <v>709.51666666666665</v>
      </c>
      <c r="G486" s="350">
        <v>700.0333333333333</v>
      </c>
      <c r="H486" s="350">
        <v>734.43333333333339</v>
      </c>
      <c r="I486" s="350">
        <v>743.91666666666674</v>
      </c>
      <c r="J486" s="350">
        <v>751.63333333333344</v>
      </c>
      <c r="K486" s="349">
        <v>736.2</v>
      </c>
      <c r="L486" s="349">
        <v>719</v>
      </c>
      <c r="M486" s="349">
        <v>19.73922</v>
      </c>
      <c r="N486" s="1"/>
      <c r="O486" s="1"/>
    </row>
    <row r="487" spans="1:15" ht="12.75" customHeight="1">
      <c r="A487" s="30">
        <v>477</v>
      </c>
      <c r="B487" s="378" t="s">
        <v>546</v>
      </c>
      <c r="C487" s="349">
        <v>828.5</v>
      </c>
      <c r="D487" s="350">
        <v>829.05000000000007</v>
      </c>
      <c r="E487" s="350">
        <v>821.70000000000016</v>
      </c>
      <c r="F487" s="350">
        <v>814.90000000000009</v>
      </c>
      <c r="G487" s="350">
        <v>807.55000000000018</v>
      </c>
      <c r="H487" s="350">
        <v>835.85000000000014</v>
      </c>
      <c r="I487" s="350">
        <v>843.2</v>
      </c>
      <c r="J487" s="350">
        <v>850.00000000000011</v>
      </c>
      <c r="K487" s="349">
        <v>836.4</v>
      </c>
      <c r="L487" s="349">
        <v>822.25</v>
      </c>
      <c r="M487" s="349">
        <v>1.2601800000000001</v>
      </c>
      <c r="N487" s="1"/>
      <c r="O487" s="1"/>
    </row>
    <row r="488" spans="1:15" ht="12.75" customHeight="1">
      <c r="A488" s="30">
        <v>478</v>
      </c>
      <c r="B488" s="378" t="s">
        <v>551</v>
      </c>
      <c r="C488" s="349">
        <v>424.9</v>
      </c>
      <c r="D488" s="350">
        <v>429.98333333333335</v>
      </c>
      <c r="E488" s="350">
        <v>414.9666666666667</v>
      </c>
      <c r="F488" s="350">
        <v>405.03333333333336</v>
      </c>
      <c r="G488" s="350">
        <v>390.01666666666671</v>
      </c>
      <c r="H488" s="350">
        <v>439.91666666666669</v>
      </c>
      <c r="I488" s="350">
        <v>454.93333333333334</v>
      </c>
      <c r="J488" s="350">
        <v>464.86666666666667</v>
      </c>
      <c r="K488" s="349">
        <v>445</v>
      </c>
      <c r="L488" s="349">
        <v>420.05</v>
      </c>
      <c r="M488" s="349">
        <v>1.6557200000000001</v>
      </c>
      <c r="N488" s="1"/>
      <c r="O488" s="1"/>
    </row>
    <row r="489" spans="1:15" ht="12.75" customHeight="1">
      <c r="A489" s="30">
        <v>479</v>
      </c>
      <c r="B489" s="378" t="s">
        <v>552</v>
      </c>
      <c r="C489" s="349">
        <v>35.049999999999997</v>
      </c>
      <c r="D489" s="350">
        <v>35.216666666666669</v>
      </c>
      <c r="E489" s="350">
        <v>34.733333333333334</v>
      </c>
      <c r="F489" s="350">
        <v>34.416666666666664</v>
      </c>
      <c r="G489" s="350">
        <v>33.93333333333333</v>
      </c>
      <c r="H489" s="350">
        <v>35.533333333333339</v>
      </c>
      <c r="I489" s="350">
        <v>36.016666666666673</v>
      </c>
      <c r="J489" s="350">
        <v>36.333333333333343</v>
      </c>
      <c r="K489" s="349">
        <v>35.700000000000003</v>
      </c>
      <c r="L489" s="349">
        <v>34.9</v>
      </c>
      <c r="M489" s="349">
        <v>12.652480000000001</v>
      </c>
      <c r="N489" s="1"/>
      <c r="O489" s="1"/>
    </row>
    <row r="490" spans="1:15" ht="12.75" customHeight="1">
      <c r="A490" s="30">
        <v>480</v>
      </c>
      <c r="B490" s="378" t="s">
        <v>553</v>
      </c>
      <c r="C490" s="349">
        <v>953.9</v>
      </c>
      <c r="D490" s="350">
        <v>963.69999999999993</v>
      </c>
      <c r="E490" s="350">
        <v>941.19999999999982</v>
      </c>
      <c r="F490" s="350">
        <v>928.49999999999989</v>
      </c>
      <c r="G490" s="350">
        <v>905.99999999999977</v>
      </c>
      <c r="H490" s="350">
        <v>976.39999999999986</v>
      </c>
      <c r="I490" s="350">
        <v>998.90000000000009</v>
      </c>
      <c r="J490" s="350">
        <v>1011.5999999999999</v>
      </c>
      <c r="K490" s="349">
        <v>986.2</v>
      </c>
      <c r="L490" s="349">
        <v>951</v>
      </c>
      <c r="M490" s="349">
        <v>0.42814999999999998</v>
      </c>
      <c r="N490" s="1"/>
      <c r="O490" s="1"/>
    </row>
    <row r="491" spans="1:15" ht="12.75" customHeight="1">
      <c r="A491" s="30">
        <v>481</v>
      </c>
      <c r="B491" s="378" t="s">
        <v>555</v>
      </c>
      <c r="C491" s="349">
        <v>376.15</v>
      </c>
      <c r="D491" s="350">
        <v>376.4666666666667</v>
      </c>
      <c r="E491" s="350">
        <v>371.03333333333342</v>
      </c>
      <c r="F491" s="350">
        <v>365.91666666666674</v>
      </c>
      <c r="G491" s="350">
        <v>360.48333333333346</v>
      </c>
      <c r="H491" s="350">
        <v>381.58333333333337</v>
      </c>
      <c r="I491" s="350">
        <v>387.01666666666665</v>
      </c>
      <c r="J491" s="350">
        <v>392.13333333333333</v>
      </c>
      <c r="K491" s="349">
        <v>381.9</v>
      </c>
      <c r="L491" s="349">
        <v>371.35</v>
      </c>
      <c r="M491" s="349">
        <v>2.4583699999999999</v>
      </c>
      <c r="N491" s="1"/>
      <c r="O491" s="1"/>
    </row>
    <row r="492" spans="1:15" ht="12.75" customHeight="1">
      <c r="A492" s="30">
        <v>482</v>
      </c>
      <c r="B492" s="378" t="s">
        <v>281</v>
      </c>
      <c r="C492" s="349">
        <v>953.8</v>
      </c>
      <c r="D492" s="350">
        <v>946.48333333333323</v>
      </c>
      <c r="E492" s="350">
        <v>933.06666666666649</v>
      </c>
      <c r="F492" s="350">
        <v>912.33333333333326</v>
      </c>
      <c r="G492" s="350">
        <v>898.91666666666652</v>
      </c>
      <c r="H492" s="350">
        <v>967.21666666666647</v>
      </c>
      <c r="I492" s="350">
        <v>980.63333333333321</v>
      </c>
      <c r="J492" s="350">
        <v>1001.3666666666664</v>
      </c>
      <c r="K492" s="349">
        <v>959.9</v>
      </c>
      <c r="L492" s="349">
        <v>925.75</v>
      </c>
      <c r="M492" s="349">
        <v>5.1078000000000001</v>
      </c>
      <c r="N492" s="1"/>
      <c r="O492" s="1"/>
    </row>
    <row r="493" spans="1:15" ht="12.75" customHeight="1">
      <c r="A493" s="30">
        <v>483</v>
      </c>
      <c r="B493" s="378" t="s">
        <v>212</v>
      </c>
      <c r="C493" s="349">
        <v>364</v>
      </c>
      <c r="D493" s="350">
        <v>366.0333333333333</v>
      </c>
      <c r="E493" s="350">
        <v>360.46666666666658</v>
      </c>
      <c r="F493" s="350">
        <v>356.93333333333328</v>
      </c>
      <c r="G493" s="350">
        <v>351.36666666666656</v>
      </c>
      <c r="H493" s="350">
        <v>369.56666666666661</v>
      </c>
      <c r="I493" s="350">
        <v>375.13333333333333</v>
      </c>
      <c r="J493" s="350">
        <v>378.66666666666663</v>
      </c>
      <c r="K493" s="349">
        <v>371.6</v>
      </c>
      <c r="L493" s="349">
        <v>362.5</v>
      </c>
      <c r="M493" s="349">
        <v>44.970680000000002</v>
      </c>
      <c r="N493" s="1"/>
      <c r="O493" s="1"/>
    </row>
    <row r="494" spans="1:15" ht="12.75" customHeight="1">
      <c r="A494" s="30">
        <v>484</v>
      </c>
      <c r="B494" s="378" t="s">
        <v>556</v>
      </c>
      <c r="C494" s="349">
        <v>2099.0500000000002</v>
      </c>
      <c r="D494" s="350">
        <v>2098.3666666666668</v>
      </c>
      <c r="E494" s="350">
        <v>2021.7833333333338</v>
      </c>
      <c r="F494" s="350">
        <v>1944.5166666666669</v>
      </c>
      <c r="G494" s="350">
        <v>1867.9333333333338</v>
      </c>
      <c r="H494" s="350">
        <v>2175.6333333333337</v>
      </c>
      <c r="I494" s="350">
        <v>2252.2166666666667</v>
      </c>
      <c r="J494" s="350">
        <v>2329.4833333333336</v>
      </c>
      <c r="K494" s="349">
        <v>2174.9499999999998</v>
      </c>
      <c r="L494" s="349">
        <v>2021.1</v>
      </c>
      <c r="M494" s="349">
        <v>1.52702</v>
      </c>
      <c r="N494" s="1"/>
      <c r="O494" s="1"/>
    </row>
    <row r="495" spans="1:15" ht="12.75" customHeight="1">
      <c r="A495" s="30">
        <v>485</v>
      </c>
      <c r="B495" s="378" t="s">
        <v>280</v>
      </c>
      <c r="C495" s="349">
        <v>210.65</v>
      </c>
      <c r="D495" s="350">
        <v>211.03333333333333</v>
      </c>
      <c r="E495" s="350">
        <v>208.86666666666667</v>
      </c>
      <c r="F495" s="350">
        <v>207.08333333333334</v>
      </c>
      <c r="G495" s="350">
        <v>204.91666666666669</v>
      </c>
      <c r="H495" s="350">
        <v>212.81666666666666</v>
      </c>
      <c r="I495" s="350">
        <v>214.98333333333335</v>
      </c>
      <c r="J495" s="350">
        <v>216.76666666666665</v>
      </c>
      <c r="K495" s="349">
        <v>213.2</v>
      </c>
      <c r="L495" s="349">
        <v>209.25</v>
      </c>
      <c r="M495" s="349">
        <v>2.7561499999999999</v>
      </c>
      <c r="N495" s="1"/>
      <c r="O495" s="1"/>
    </row>
    <row r="496" spans="1:15" ht="12.75" customHeight="1">
      <c r="A496" s="30">
        <v>486</v>
      </c>
      <c r="B496" s="378" t="s">
        <v>557</v>
      </c>
      <c r="C496" s="349">
        <v>1883.9</v>
      </c>
      <c r="D496" s="350">
        <v>1891.5833333333333</v>
      </c>
      <c r="E496" s="350">
        <v>1872.3166666666666</v>
      </c>
      <c r="F496" s="350">
        <v>1860.7333333333333</v>
      </c>
      <c r="G496" s="350">
        <v>1841.4666666666667</v>
      </c>
      <c r="H496" s="350">
        <v>1903.1666666666665</v>
      </c>
      <c r="I496" s="350">
        <v>1922.4333333333334</v>
      </c>
      <c r="J496" s="350">
        <v>1934.0166666666664</v>
      </c>
      <c r="K496" s="349">
        <v>1910.85</v>
      </c>
      <c r="L496" s="349">
        <v>1880</v>
      </c>
      <c r="M496" s="349">
        <v>8.9249999999999996E-2</v>
      </c>
      <c r="N496" s="1"/>
      <c r="O496" s="1"/>
    </row>
    <row r="497" spans="1:15" ht="12.75" customHeight="1">
      <c r="A497" s="30">
        <v>487</v>
      </c>
      <c r="B497" s="378" t="s">
        <v>550</v>
      </c>
      <c r="C497" s="349">
        <v>645.35</v>
      </c>
      <c r="D497" s="350">
        <v>649.63333333333333</v>
      </c>
      <c r="E497" s="350">
        <v>639.26666666666665</v>
      </c>
      <c r="F497" s="350">
        <v>633.18333333333328</v>
      </c>
      <c r="G497" s="350">
        <v>622.81666666666661</v>
      </c>
      <c r="H497" s="350">
        <v>655.7166666666667</v>
      </c>
      <c r="I497" s="350">
        <v>666.08333333333326</v>
      </c>
      <c r="J497" s="350">
        <v>672.16666666666674</v>
      </c>
      <c r="K497" s="349">
        <v>660</v>
      </c>
      <c r="L497" s="349">
        <v>643.54999999999995</v>
      </c>
      <c r="M497" s="349">
        <v>3.0901000000000001</v>
      </c>
      <c r="N497" s="1"/>
      <c r="O497" s="1"/>
    </row>
    <row r="498" spans="1:15" ht="12.75" customHeight="1">
      <c r="A498" s="30">
        <v>488</v>
      </c>
      <c r="B498" s="378" t="s">
        <v>549</v>
      </c>
      <c r="C498" s="349">
        <v>3496</v>
      </c>
      <c r="D498" s="350">
        <v>3513.3666666666668</v>
      </c>
      <c r="E498" s="350">
        <v>3462.6333333333337</v>
      </c>
      <c r="F498" s="350">
        <v>3429.2666666666669</v>
      </c>
      <c r="G498" s="350">
        <v>3378.5333333333338</v>
      </c>
      <c r="H498" s="350">
        <v>3546.7333333333336</v>
      </c>
      <c r="I498" s="350">
        <v>3597.4666666666672</v>
      </c>
      <c r="J498" s="350">
        <v>3630.8333333333335</v>
      </c>
      <c r="K498" s="349">
        <v>3564.1</v>
      </c>
      <c r="L498" s="349">
        <v>3480</v>
      </c>
      <c r="M498" s="349">
        <v>5.7700000000000001E-2</v>
      </c>
      <c r="N498" s="1"/>
      <c r="O498" s="1"/>
    </row>
    <row r="499" spans="1:15" ht="12.75" customHeight="1">
      <c r="A499" s="30">
        <v>489</v>
      </c>
      <c r="B499" s="378" t="s">
        <v>213</v>
      </c>
      <c r="C499" s="349">
        <v>1252.5</v>
      </c>
      <c r="D499" s="350">
        <v>1241.45</v>
      </c>
      <c r="E499" s="350">
        <v>1224.9000000000001</v>
      </c>
      <c r="F499" s="350">
        <v>1197.3</v>
      </c>
      <c r="G499" s="350">
        <v>1180.75</v>
      </c>
      <c r="H499" s="350">
        <v>1269.0500000000002</v>
      </c>
      <c r="I499" s="350">
        <v>1285.5999999999999</v>
      </c>
      <c r="J499" s="350">
        <v>1313.2000000000003</v>
      </c>
      <c r="K499" s="349">
        <v>1258</v>
      </c>
      <c r="L499" s="349">
        <v>1213.8499999999999</v>
      </c>
      <c r="M499" s="349">
        <v>18.62152</v>
      </c>
      <c r="N499" s="1"/>
      <c r="O499" s="1"/>
    </row>
    <row r="500" spans="1:15" ht="12.75" customHeight="1">
      <c r="A500" s="30">
        <v>490</v>
      </c>
      <c r="B500" s="378" t="s">
        <v>554</v>
      </c>
      <c r="C500" s="349">
        <v>2591.5500000000002</v>
      </c>
      <c r="D500" s="350">
        <v>2583.75</v>
      </c>
      <c r="E500" s="350">
        <v>2552.8000000000002</v>
      </c>
      <c r="F500" s="350">
        <v>2514.0500000000002</v>
      </c>
      <c r="G500" s="350">
        <v>2483.1000000000004</v>
      </c>
      <c r="H500" s="350">
        <v>2622.5</v>
      </c>
      <c r="I500" s="350">
        <v>2653.45</v>
      </c>
      <c r="J500" s="350">
        <v>2692.2</v>
      </c>
      <c r="K500" s="349">
        <v>2614.6999999999998</v>
      </c>
      <c r="L500" s="349">
        <v>2545</v>
      </c>
      <c r="M500" s="349">
        <v>0.68662999999999996</v>
      </c>
      <c r="N500" s="1"/>
      <c r="O500" s="1"/>
    </row>
    <row r="501" spans="1:15" ht="12.75" customHeight="1">
      <c r="A501" s="30">
        <v>491</v>
      </c>
      <c r="B501" s="378" t="s">
        <v>558</v>
      </c>
      <c r="C501" s="349">
        <v>7649</v>
      </c>
      <c r="D501" s="350">
        <v>7651.8499999999995</v>
      </c>
      <c r="E501" s="350">
        <v>7608.1499999999987</v>
      </c>
      <c r="F501" s="350">
        <v>7567.2999999999993</v>
      </c>
      <c r="G501" s="350">
        <v>7523.5999999999985</v>
      </c>
      <c r="H501" s="350">
        <v>7692.6999999999989</v>
      </c>
      <c r="I501" s="350">
        <v>7736.4</v>
      </c>
      <c r="J501" s="350">
        <v>7777.2499999999991</v>
      </c>
      <c r="K501" s="349">
        <v>7695.55</v>
      </c>
      <c r="L501" s="349">
        <v>7611</v>
      </c>
      <c r="M501" s="349">
        <v>1.128E-2</v>
      </c>
      <c r="N501" s="1"/>
      <c r="O501" s="1"/>
    </row>
    <row r="502" spans="1:15" ht="12.75" customHeight="1">
      <c r="A502" s="30">
        <v>492</v>
      </c>
      <c r="B502" s="378" t="s">
        <v>559</v>
      </c>
      <c r="C502" s="349">
        <v>155.85</v>
      </c>
      <c r="D502" s="350">
        <v>155.89999999999998</v>
      </c>
      <c r="E502" s="350">
        <v>153.59999999999997</v>
      </c>
      <c r="F502" s="350">
        <v>151.35</v>
      </c>
      <c r="G502" s="350">
        <v>149.04999999999998</v>
      </c>
      <c r="H502" s="350">
        <v>158.14999999999995</v>
      </c>
      <c r="I502" s="350">
        <v>160.44999999999996</v>
      </c>
      <c r="J502" s="350">
        <v>162.69999999999993</v>
      </c>
      <c r="K502" s="349">
        <v>158.19999999999999</v>
      </c>
      <c r="L502" s="349">
        <v>153.65</v>
      </c>
      <c r="M502" s="349">
        <v>4.8479299999999999</v>
      </c>
      <c r="N502" s="1"/>
      <c r="O502" s="1"/>
    </row>
    <row r="503" spans="1:15" ht="12.75" customHeight="1">
      <c r="A503" s="30">
        <v>493</v>
      </c>
      <c r="B503" s="378" t="s">
        <v>560</v>
      </c>
      <c r="C503" s="349">
        <v>115.7</v>
      </c>
      <c r="D503" s="350">
        <v>115.66666666666667</v>
      </c>
      <c r="E503" s="350">
        <v>114.93333333333334</v>
      </c>
      <c r="F503" s="350">
        <v>114.16666666666667</v>
      </c>
      <c r="G503" s="350">
        <v>113.43333333333334</v>
      </c>
      <c r="H503" s="350">
        <v>116.43333333333334</v>
      </c>
      <c r="I503" s="350">
        <v>117.16666666666666</v>
      </c>
      <c r="J503" s="350">
        <v>117.93333333333334</v>
      </c>
      <c r="K503" s="349">
        <v>116.4</v>
      </c>
      <c r="L503" s="349">
        <v>114.9</v>
      </c>
      <c r="M503" s="349">
        <v>4.5068400000000004</v>
      </c>
      <c r="N503" s="1"/>
      <c r="O503" s="1"/>
    </row>
    <row r="504" spans="1:15" ht="12.75" customHeight="1">
      <c r="A504" s="30">
        <v>494</v>
      </c>
      <c r="B504" s="378" t="s">
        <v>561</v>
      </c>
      <c r="C504" s="349">
        <v>463.95</v>
      </c>
      <c r="D504" s="350">
        <v>463.90000000000003</v>
      </c>
      <c r="E504" s="350">
        <v>457.05000000000007</v>
      </c>
      <c r="F504" s="350">
        <v>450.15000000000003</v>
      </c>
      <c r="G504" s="350">
        <v>443.30000000000007</v>
      </c>
      <c r="H504" s="350">
        <v>470.80000000000007</v>
      </c>
      <c r="I504" s="350">
        <v>477.65000000000009</v>
      </c>
      <c r="J504" s="350">
        <v>484.55000000000007</v>
      </c>
      <c r="K504" s="349">
        <v>470.75</v>
      </c>
      <c r="L504" s="349">
        <v>457</v>
      </c>
      <c r="M504" s="349">
        <v>0.33077000000000001</v>
      </c>
      <c r="N504" s="1"/>
      <c r="O504" s="1"/>
    </row>
    <row r="505" spans="1:15" ht="12.75" customHeight="1">
      <c r="A505" s="30">
        <v>495</v>
      </c>
      <c r="B505" s="378" t="s">
        <v>282</v>
      </c>
      <c r="C505" s="349">
        <v>1704.5</v>
      </c>
      <c r="D505" s="350">
        <v>1710.3500000000001</v>
      </c>
      <c r="E505" s="350">
        <v>1690.7000000000003</v>
      </c>
      <c r="F505" s="350">
        <v>1676.9</v>
      </c>
      <c r="G505" s="350">
        <v>1657.2500000000002</v>
      </c>
      <c r="H505" s="350">
        <v>1724.1500000000003</v>
      </c>
      <c r="I505" s="350">
        <v>1743.8000000000004</v>
      </c>
      <c r="J505" s="350">
        <v>1757.6000000000004</v>
      </c>
      <c r="K505" s="349">
        <v>1730</v>
      </c>
      <c r="L505" s="349">
        <v>1696.55</v>
      </c>
      <c r="M505" s="349">
        <v>0.47954000000000002</v>
      </c>
      <c r="N505" s="1"/>
      <c r="O505" s="1"/>
    </row>
    <row r="506" spans="1:15" ht="12.75" customHeight="1">
      <c r="A506" s="30">
        <v>496</v>
      </c>
      <c r="B506" s="378" t="s">
        <v>214</v>
      </c>
      <c r="C506" s="349">
        <v>562.45000000000005</v>
      </c>
      <c r="D506" s="350">
        <v>561.16666666666663</v>
      </c>
      <c r="E506" s="350">
        <v>556.63333333333321</v>
      </c>
      <c r="F506" s="350">
        <v>550.81666666666661</v>
      </c>
      <c r="G506" s="350">
        <v>546.28333333333319</v>
      </c>
      <c r="H506" s="350">
        <v>566.98333333333323</v>
      </c>
      <c r="I506" s="350">
        <v>571.51666666666677</v>
      </c>
      <c r="J506" s="350">
        <v>577.33333333333326</v>
      </c>
      <c r="K506" s="349">
        <v>565.70000000000005</v>
      </c>
      <c r="L506" s="349">
        <v>555.35</v>
      </c>
      <c r="M506" s="349">
        <v>67.059190000000001</v>
      </c>
      <c r="N506" s="1"/>
      <c r="O506" s="1"/>
    </row>
    <row r="507" spans="1:15" ht="12.75" customHeight="1">
      <c r="A507" s="30">
        <v>497</v>
      </c>
      <c r="B507" s="378" t="s">
        <v>562</v>
      </c>
      <c r="C507" s="349">
        <v>373.3</v>
      </c>
      <c r="D507" s="350">
        <v>374.95</v>
      </c>
      <c r="E507" s="350">
        <v>370.4</v>
      </c>
      <c r="F507" s="350">
        <v>367.5</v>
      </c>
      <c r="G507" s="350">
        <v>362.95</v>
      </c>
      <c r="H507" s="350">
        <v>377.84999999999997</v>
      </c>
      <c r="I507" s="350">
        <v>382.40000000000003</v>
      </c>
      <c r="J507" s="350">
        <v>385.29999999999995</v>
      </c>
      <c r="K507" s="349">
        <v>379.5</v>
      </c>
      <c r="L507" s="349">
        <v>372.05</v>
      </c>
      <c r="M507" s="349">
        <v>2.2482799999999998</v>
      </c>
      <c r="N507" s="1"/>
      <c r="O507" s="1"/>
    </row>
    <row r="508" spans="1:15" ht="12.75" customHeight="1">
      <c r="A508" s="30">
        <v>498</v>
      </c>
      <c r="B508" s="378" t="s">
        <v>283</v>
      </c>
      <c r="C508" s="349">
        <v>13.9</v>
      </c>
      <c r="D508" s="350">
        <v>13.933333333333332</v>
      </c>
      <c r="E508" s="350">
        <v>13.766666666666664</v>
      </c>
      <c r="F508" s="350">
        <v>13.633333333333333</v>
      </c>
      <c r="G508" s="350">
        <v>13.466666666666665</v>
      </c>
      <c r="H508" s="350">
        <v>14.066666666666663</v>
      </c>
      <c r="I508" s="350">
        <v>14.233333333333331</v>
      </c>
      <c r="J508" s="350">
        <v>14.366666666666662</v>
      </c>
      <c r="K508" s="349">
        <v>14.1</v>
      </c>
      <c r="L508" s="349">
        <v>13.8</v>
      </c>
      <c r="M508" s="349">
        <v>678.52119000000005</v>
      </c>
      <c r="N508" s="1"/>
      <c r="O508" s="1"/>
    </row>
    <row r="509" spans="1:15" ht="12.75" customHeight="1">
      <c r="A509" s="30">
        <v>499</v>
      </c>
      <c r="B509" s="378" t="s">
        <v>215</v>
      </c>
      <c r="C509" s="349">
        <v>261.39999999999998</v>
      </c>
      <c r="D509" s="350">
        <v>263.13333333333333</v>
      </c>
      <c r="E509" s="350">
        <v>258.36666666666667</v>
      </c>
      <c r="F509" s="350">
        <v>255.33333333333337</v>
      </c>
      <c r="G509" s="350">
        <v>250.56666666666672</v>
      </c>
      <c r="H509" s="350">
        <v>266.16666666666663</v>
      </c>
      <c r="I509" s="350">
        <v>270.93333333333328</v>
      </c>
      <c r="J509" s="350">
        <v>273.96666666666658</v>
      </c>
      <c r="K509" s="349">
        <v>267.89999999999998</v>
      </c>
      <c r="L509" s="349">
        <v>260.10000000000002</v>
      </c>
      <c r="M509" s="349">
        <v>72.919259999999994</v>
      </c>
      <c r="N509" s="1"/>
      <c r="O509" s="1"/>
    </row>
    <row r="510" spans="1:15" ht="12.75" customHeight="1">
      <c r="A510" s="30">
        <v>500</v>
      </c>
      <c r="B510" s="378" t="s">
        <v>563</v>
      </c>
      <c r="C510" s="349">
        <v>361.9</v>
      </c>
      <c r="D510" s="350">
        <v>364.68333333333334</v>
      </c>
      <c r="E510" s="350">
        <v>357.66666666666669</v>
      </c>
      <c r="F510" s="350">
        <v>353.43333333333334</v>
      </c>
      <c r="G510" s="350">
        <v>346.41666666666669</v>
      </c>
      <c r="H510" s="350">
        <v>368.91666666666669</v>
      </c>
      <c r="I510" s="350">
        <v>375.93333333333334</v>
      </c>
      <c r="J510" s="350">
        <v>380.16666666666669</v>
      </c>
      <c r="K510" s="349">
        <v>371.7</v>
      </c>
      <c r="L510" s="349">
        <v>360.45</v>
      </c>
      <c r="M510" s="349">
        <v>6.9366000000000003</v>
      </c>
      <c r="N510" s="1"/>
      <c r="O510" s="1"/>
    </row>
    <row r="511" spans="1:15" ht="12.75" customHeight="1">
      <c r="A511" s="30">
        <v>501</v>
      </c>
      <c r="B511" s="378" t="s">
        <v>564</v>
      </c>
      <c r="C511" s="349">
        <v>1548.4</v>
      </c>
      <c r="D511" s="350">
        <v>1532.3833333333332</v>
      </c>
      <c r="E511" s="350">
        <v>1493.3666666666663</v>
      </c>
      <c r="F511" s="350">
        <v>1438.333333333333</v>
      </c>
      <c r="G511" s="350">
        <v>1399.3166666666662</v>
      </c>
      <c r="H511" s="350">
        <v>1587.4166666666665</v>
      </c>
      <c r="I511" s="350">
        <v>1626.4333333333334</v>
      </c>
      <c r="J511" s="350">
        <v>1681.4666666666667</v>
      </c>
      <c r="K511" s="349">
        <v>1571.4</v>
      </c>
      <c r="L511" s="349">
        <v>1477.35</v>
      </c>
      <c r="M511" s="349">
        <v>0.83743999999999996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9"/>
      <c r="B5" s="480"/>
      <c r="C5" s="479"/>
      <c r="D5" s="48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2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81" t="s">
        <v>567</v>
      </c>
      <c r="C7" s="480"/>
      <c r="D7" s="7">
        <f>Main!B10</f>
        <v>44613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44610</v>
      </c>
      <c r="B10" s="29">
        <v>542579</v>
      </c>
      <c r="C10" s="28" t="s">
        <v>1088</v>
      </c>
      <c r="D10" s="28" t="s">
        <v>1089</v>
      </c>
      <c r="E10" s="28" t="s">
        <v>577</v>
      </c>
      <c r="F10" s="87">
        <v>150000</v>
      </c>
      <c r="G10" s="29">
        <v>68.87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44610</v>
      </c>
      <c r="B11" s="29">
        <v>542579</v>
      </c>
      <c r="C11" s="28" t="s">
        <v>1088</v>
      </c>
      <c r="D11" s="28" t="s">
        <v>1090</v>
      </c>
      <c r="E11" s="28" t="s">
        <v>577</v>
      </c>
      <c r="F11" s="87">
        <v>160000</v>
      </c>
      <c r="G11" s="29">
        <v>68.72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44610</v>
      </c>
      <c r="B12" s="29">
        <v>542579</v>
      </c>
      <c r="C12" s="28" t="s">
        <v>1088</v>
      </c>
      <c r="D12" s="28" t="s">
        <v>1091</v>
      </c>
      <c r="E12" s="28" t="s">
        <v>576</v>
      </c>
      <c r="F12" s="87">
        <v>207900</v>
      </c>
      <c r="G12" s="29">
        <v>68.87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44610</v>
      </c>
      <c r="B13" s="29">
        <v>541303</v>
      </c>
      <c r="C13" s="28" t="s">
        <v>1092</v>
      </c>
      <c r="D13" s="28" t="s">
        <v>1093</v>
      </c>
      <c r="E13" s="28" t="s">
        <v>577</v>
      </c>
      <c r="F13" s="87">
        <v>855000</v>
      </c>
      <c r="G13" s="29">
        <v>40.03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44610</v>
      </c>
      <c r="B14" s="29">
        <v>539300</v>
      </c>
      <c r="C14" s="28" t="s">
        <v>1094</v>
      </c>
      <c r="D14" s="28" t="s">
        <v>854</v>
      </c>
      <c r="E14" s="28" t="s">
        <v>576</v>
      </c>
      <c r="F14" s="87">
        <v>35619</v>
      </c>
      <c r="G14" s="29">
        <v>58.6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44610</v>
      </c>
      <c r="B15" s="29">
        <v>511463</v>
      </c>
      <c r="C15" s="28" t="s">
        <v>1049</v>
      </c>
      <c r="D15" s="28" t="s">
        <v>1050</v>
      </c>
      <c r="E15" s="28" t="s">
        <v>576</v>
      </c>
      <c r="F15" s="87">
        <v>23748</v>
      </c>
      <c r="G15" s="29">
        <v>34.159999999999997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44610</v>
      </c>
      <c r="B16" s="29">
        <v>511463</v>
      </c>
      <c r="C16" s="28" t="s">
        <v>1049</v>
      </c>
      <c r="D16" s="28" t="s">
        <v>1050</v>
      </c>
      <c r="E16" s="28" t="s">
        <v>577</v>
      </c>
      <c r="F16" s="87">
        <v>86225</v>
      </c>
      <c r="G16" s="29">
        <v>33.18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44610</v>
      </c>
      <c r="B17" s="29">
        <v>542721</v>
      </c>
      <c r="C17" s="28" t="s">
        <v>1095</v>
      </c>
      <c r="D17" s="28" t="s">
        <v>1096</v>
      </c>
      <c r="E17" s="28" t="s">
        <v>576</v>
      </c>
      <c r="F17" s="87">
        <v>102515</v>
      </c>
      <c r="G17" s="29">
        <v>60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44610</v>
      </c>
      <c r="B18" s="29">
        <v>542721</v>
      </c>
      <c r="C18" s="28" t="s">
        <v>1095</v>
      </c>
      <c r="D18" s="28" t="s">
        <v>1096</v>
      </c>
      <c r="E18" s="28" t="s">
        <v>577</v>
      </c>
      <c r="F18" s="87">
        <v>42515</v>
      </c>
      <c r="G18" s="29">
        <v>66.010000000000005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44610</v>
      </c>
      <c r="B19" s="29">
        <v>519532</v>
      </c>
      <c r="C19" s="28" t="s">
        <v>1097</v>
      </c>
      <c r="D19" s="28" t="s">
        <v>1098</v>
      </c>
      <c r="E19" s="28" t="s">
        <v>576</v>
      </c>
      <c r="F19" s="87">
        <v>209006</v>
      </c>
      <c r="G19" s="29">
        <v>19.260000000000002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44610</v>
      </c>
      <c r="B20" s="29">
        <v>519532</v>
      </c>
      <c r="C20" s="28" t="s">
        <v>1097</v>
      </c>
      <c r="D20" s="28" t="s">
        <v>1099</v>
      </c>
      <c r="E20" s="28" t="s">
        <v>577</v>
      </c>
      <c r="F20" s="87">
        <v>129793</v>
      </c>
      <c r="G20" s="29">
        <v>19.34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44610</v>
      </c>
      <c r="B21" s="29">
        <v>523186</v>
      </c>
      <c r="C21" s="28" t="s">
        <v>1100</v>
      </c>
      <c r="D21" s="28" t="s">
        <v>1101</v>
      </c>
      <c r="E21" s="28" t="s">
        <v>577</v>
      </c>
      <c r="F21" s="87">
        <v>12018</v>
      </c>
      <c r="G21" s="29">
        <v>209.26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44610</v>
      </c>
      <c r="B22" s="29">
        <v>512379</v>
      </c>
      <c r="C22" s="28" t="s">
        <v>1051</v>
      </c>
      <c r="D22" s="28" t="s">
        <v>1052</v>
      </c>
      <c r="E22" s="28" t="s">
        <v>576</v>
      </c>
      <c r="F22" s="87">
        <v>1826652</v>
      </c>
      <c r="G22" s="29">
        <v>7.03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44610</v>
      </c>
      <c r="B23" s="29">
        <v>512379</v>
      </c>
      <c r="C23" s="28" t="s">
        <v>1051</v>
      </c>
      <c r="D23" s="28" t="s">
        <v>1052</v>
      </c>
      <c r="E23" s="28" t="s">
        <v>577</v>
      </c>
      <c r="F23" s="87">
        <v>16184</v>
      </c>
      <c r="G23" s="29">
        <v>7.19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44610</v>
      </c>
      <c r="B24" s="29">
        <v>539559</v>
      </c>
      <c r="C24" s="28" t="s">
        <v>1102</v>
      </c>
      <c r="D24" s="28" t="s">
        <v>1103</v>
      </c>
      <c r="E24" s="28" t="s">
        <v>576</v>
      </c>
      <c r="F24" s="87">
        <v>21717</v>
      </c>
      <c r="G24" s="29">
        <v>13.32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44610</v>
      </c>
      <c r="B25" s="29">
        <v>539559</v>
      </c>
      <c r="C25" s="28" t="s">
        <v>1102</v>
      </c>
      <c r="D25" s="28" t="s">
        <v>1103</v>
      </c>
      <c r="E25" s="28" t="s">
        <v>577</v>
      </c>
      <c r="F25" s="87">
        <v>16551</v>
      </c>
      <c r="G25" s="29">
        <v>12.06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44610</v>
      </c>
      <c r="B26" s="29">
        <v>539559</v>
      </c>
      <c r="C26" s="28" t="s">
        <v>1102</v>
      </c>
      <c r="D26" s="28" t="s">
        <v>1104</v>
      </c>
      <c r="E26" s="28" t="s">
        <v>577</v>
      </c>
      <c r="F26" s="87">
        <v>20890</v>
      </c>
      <c r="G26" s="29">
        <v>13.32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44610</v>
      </c>
      <c r="B27" s="29">
        <v>542724</v>
      </c>
      <c r="C27" s="28" t="s">
        <v>1105</v>
      </c>
      <c r="D27" s="28" t="s">
        <v>1106</v>
      </c>
      <c r="E27" s="28" t="s">
        <v>577</v>
      </c>
      <c r="F27" s="87">
        <v>369374</v>
      </c>
      <c r="G27" s="29">
        <v>7.07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44610</v>
      </c>
      <c r="B28" s="29">
        <v>543312</v>
      </c>
      <c r="C28" s="28" t="s">
        <v>1107</v>
      </c>
      <c r="D28" s="28" t="s">
        <v>1108</v>
      </c>
      <c r="E28" s="28" t="s">
        <v>576</v>
      </c>
      <c r="F28" s="87">
        <v>12000</v>
      </c>
      <c r="G28" s="29">
        <v>16.2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44610</v>
      </c>
      <c r="B29" s="29">
        <v>531137</v>
      </c>
      <c r="C29" s="28" t="s">
        <v>1023</v>
      </c>
      <c r="D29" s="28" t="s">
        <v>1025</v>
      </c>
      <c r="E29" s="28" t="s">
        <v>577</v>
      </c>
      <c r="F29" s="87">
        <v>500000</v>
      </c>
      <c r="G29" s="29">
        <v>1.78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44610</v>
      </c>
      <c r="B30" s="29">
        <v>531137</v>
      </c>
      <c r="C30" s="28" t="s">
        <v>1023</v>
      </c>
      <c r="D30" s="28" t="s">
        <v>1024</v>
      </c>
      <c r="E30" s="28" t="s">
        <v>577</v>
      </c>
      <c r="F30" s="87">
        <v>1000000</v>
      </c>
      <c r="G30" s="29">
        <v>1.78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44610</v>
      </c>
      <c r="B31" s="29">
        <v>531137</v>
      </c>
      <c r="C31" s="28" t="s">
        <v>1023</v>
      </c>
      <c r="D31" s="28" t="s">
        <v>1054</v>
      </c>
      <c r="E31" s="28" t="s">
        <v>576</v>
      </c>
      <c r="F31" s="87">
        <v>977980</v>
      </c>
      <c r="G31" s="29">
        <v>1.78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44610</v>
      </c>
      <c r="B32" s="29">
        <v>531137</v>
      </c>
      <c r="C32" s="28" t="s">
        <v>1023</v>
      </c>
      <c r="D32" s="28" t="s">
        <v>1053</v>
      </c>
      <c r="E32" s="28" t="s">
        <v>576</v>
      </c>
      <c r="F32" s="87">
        <v>1000000</v>
      </c>
      <c r="G32" s="29">
        <v>1.78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44610</v>
      </c>
      <c r="B33" s="29">
        <v>531137</v>
      </c>
      <c r="C33" s="28" t="s">
        <v>1023</v>
      </c>
      <c r="D33" s="28" t="s">
        <v>1026</v>
      </c>
      <c r="E33" s="28" t="s">
        <v>577</v>
      </c>
      <c r="F33" s="87">
        <v>500000</v>
      </c>
      <c r="G33" s="29">
        <v>1.78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44610</v>
      </c>
      <c r="B34" s="29">
        <v>540936</v>
      </c>
      <c r="C34" s="28" t="s">
        <v>1055</v>
      </c>
      <c r="D34" s="28" t="s">
        <v>1109</v>
      </c>
      <c r="E34" s="28" t="s">
        <v>577</v>
      </c>
      <c r="F34" s="87">
        <v>56000</v>
      </c>
      <c r="G34" s="29">
        <v>15.21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44610</v>
      </c>
      <c r="B35" s="29">
        <v>540936</v>
      </c>
      <c r="C35" s="28" t="s">
        <v>1055</v>
      </c>
      <c r="D35" s="28" t="s">
        <v>1110</v>
      </c>
      <c r="E35" s="28" t="s">
        <v>576</v>
      </c>
      <c r="F35" s="87">
        <v>63354</v>
      </c>
      <c r="G35" s="29">
        <v>15.66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44610</v>
      </c>
      <c r="B36" s="29">
        <v>542543</v>
      </c>
      <c r="C36" s="28" t="s">
        <v>1027</v>
      </c>
      <c r="D36" s="28" t="s">
        <v>1111</v>
      </c>
      <c r="E36" s="28" t="s">
        <v>576</v>
      </c>
      <c r="F36" s="87">
        <v>4000000</v>
      </c>
      <c r="G36" s="29">
        <v>98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44610</v>
      </c>
      <c r="B37" s="29">
        <v>542543</v>
      </c>
      <c r="C37" s="28" t="s">
        <v>1027</v>
      </c>
      <c r="D37" s="28" t="s">
        <v>1112</v>
      </c>
      <c r="E37" s="28" t="s">
        <v>577</v>
      </c>
      <c r="F37" s="87">
        <v>6400000</v>
      </c>
      <c r="G37" s="29">
        <v>98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44610</v>
      </c>
      <c r="B38" s="29">
        <v>541983</v>
      </c>
      <c r="C38" s="28" t="s">
        <v>1028</v>
      </c>
      <c r="D38" s="28" t="s">
        <v>854</v>
      </c>
      <c r="E38" s="28" t="s">
        <v>576</v>
      </c>
      <c r="F38" s="87">
        <v>57000</v>
      </c>
      <c r="G38" s="29">
        <v>15.36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44610</v>
      </c>
      <c r="B39" s="29">
        <v>542924</v>
      </c>
      <c r="C39" s="28" t="s">
        <v>1056</v>
      </c>
      <c r="D39" s="28" t="s">
        <v>1057</v>
      </c>
      <c r="E39" s="28" t="s">
        <v>576</v>
      </c>
      <c r="F39" s="87">
        <v>3000</v>
      </c>
      <c r="G39" s="29">
        <v>19.850000000000001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44610</v>
      </c>
      <c r="B40" s="29">
        <v>542924</v>
      </c>
      <c r="C40" s="28" t="s">
        <v>1056</v>
      </c>
      <c r="D40" s="28" t="s">
        <v>1057</v>
      </c>
      <c r="E40" s="28" t="s">
        <v>577</v>
      </c>
      <c r="F40" s="87">
        <v>36000</v>
      </c>
      <c r="G40" s="29">
        <v>19.420000000000002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44610</v>
      </c>
      <c r="B41" s="29">
        <v>532154</v>
      </c>
      <c r="C41" s="28" t="s">
        <v>1029</v>
      </c>
      <c r="D41" s="28" t="s">
        <v>1030</v>
      </c>
      <c r="E41" s="28" t="s">
        <v>576</v>
      </c>
      <c r="F41" s="87">
        <v>2000</v>
      </c>
      <c r="G41" s="29">
        <v>1.35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44610</v>
      </c>
      <c r="B42" s="29">
        <v>532154</v>
      </c>
      <c r="C42" s="28" t="s">
        <v>1029</v>
      </c>
      <c r="D42" s="28" t="s">
        <v>1030</v>
      </c>
      <c r="E42" s="28" t="s">
        <v>577</v>
      </c>
      <c r="F42" s="87">
        <v>2918675</v>
      </c>
      <c r="G42" s="29">
        <v>1.35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44610</v>
      </c>
      <c r="B43" s="29">
        <v>513721</v>
      </c>
      <c r="C43" s="28" t="s">
        <v>1058</v>
      </c>
      <c r="D43" s="28" t="s">
        <v>1113</v>
      </c>
      <c r="E43" s="28" t="s">
        <v>577</v>
      </c>
      <c r="F43" s="87">
        <v>30335</v>
      </c>
      <c r="G43" s="29">
        <v>39.83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44610</v>
      </c>
      <c r="B44" s="29">
        <v>513721</v>
      </c>
      <c r="C44" s="28" t="s">
        <v>1058</v>
      </c>
      <c r="D44" s="28" t="s">
        <v>1114</v>
      </c>
      <c r="E44" s="28" t="s">
        <v>577</v>
      </c>
      <c r="F44" s="87">
        <v>47523</v>
      </c>
      <c r="G44" s="29">
        <v>41.54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44610</v>
      </c>
      <c r="B45" s="29">
        <v>513721</v>
      </c>
      <c r="C45" s="28" t="s">
        <v>1058</v>
      </c>
      <c r="D45" s="28" t="s">
        <v>1115</v>
      </c>
      <c r="E45" s="28" t="s">
        <v>577</v>
      </c>
      <c r="F45" s="87">
        <v>49754</v>
      </c>
      <c r="G45" s="29">
        <v>37.96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44610</v>
      </c>
      <c r="B46" s="29">
        <v>513721</v>
      </c>
      <c r="C46" s="28" t="s">
        <v>1058</v>
      </c>
      <c r="D46" s="28" t="s">
        <v>1116</v>
      </c>
      <c r="E46" s="28" t="s">
        <v>576</v>
      </c>
      <c r="F46" s="87">
        <v>16500</v>
      </c>
      <c r="G46" s="29">
        <v>41.62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44610</v>
      </c>
      <c r="B47" s="29">
        <v>513721</v>
      </c>
      <c r="C47" s="28" t="s">
        <v>1058</v>
      </c>
      <c r="D47" s="28" t="s">
        <v>1116</v>
      </c>
      <c r="E47" s="28" t="s">
        <v>577</v>
      </c>
      <c r="F47" s="87">
        <v>40229</v>
      </c>
      <c r="G47" s="29">
        <v>41.85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44610</v>
      </c>
      <c r="B48" s="29">
        <v>513721</v>
      </c>
      <c r="C48" s="28" t="s">
        <v>1058</v>
      </c>
      <c r="D48" s="28" t="s">
        <v>1110</v>
      </c>
      <c r="E48" s="28" t="s">
        <v>576</v>
      </c>
      <c r="F48" s="87">
        <v>25224</v>
      </c>
      <c r="G48" s="29">
        <v>38.090000000000003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44610</v>
      </c>
      <c r="B49" s="29">
        <v>513721</v>
      </c>
      <c r="C49" s="28" t="s">
        <v>1058</v>
      </c>
      <c r="D49" s="28" t="s">
        <v>1117</v>
      </c>
      <c r="E49" s="28" t="s">
        <v>576</v>
      </c>
      <c r="F49" s="87">
        <v>20000</v>
      </c>
      <c r="G49" s="29">
        <v>37.950000000000003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44610</v>
      </c>
      <c r="B50" s="29">
        <v>513721</v>
      </c>
      <c r="C50" s="28" t="s">
        <v>1058</v>
      </c>
      <c r="D50" s="28" t="s">
        <v>1117</v>
      </c>
      <c r="E50" s="28" t="s">
        <v>577</v>
      </c>
      <c r="F50" s="87">
        <v>33020</v>
      </c>
      <c r="G50" s="29">
        <v>41.81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44610</v>
      </c>
      <c r="B51" s="29">
        <v>513721</v>
      </c>
      <c r="C51" s="28" t="s">
        <v>1058</v>
      </c>
      <c r="D51" s="28" t="s">
        <v>1118</v>
      </c>
      <c r="E51" s="28" t="s">
        <v>576</v>
      </c>
      <c r="F51" s="87">
        <v>35384</v>
      </c>
      <c r="G51" s="29">
        <v>39.21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44610</v>
      </c>
      <c r="B52" s="29">
        <v>513721</v>
      </c>
      <c r="C52" s="28" t="s">
        <v>1058</v>
      </c>
      <c r="D52" s="28" t="s">
        <v>1118</v>
      </c>
      <c r="E52" s="28" t="s">
        <v>577</v>
      </c>
      <c r="F52" s="87">
        <v>46567</v>
      </c>
      <c r="G52" s="29">
        <v>41.79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44610</v>
      </c>
      <c r="B53" s="29">
        <v>500450</v>
      </c>
      <c r="C53" s="28" t="s">
        <v>1119</v>
      </c>
      <c r="D53" s="28" t="s">
        <v>1120</v>
      </c>
      <c r="E53" s="28" t="s">
        <v>576</v>
      </c>
      <c r="F53" s="87">
        <v>19729</v>
      </c>
      <c r="G53" s="29">
        <v>244.15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44610</v>
      </c>
      <c r="B54" s="29">
        <v>500450</v>
      </c>
      <c r="C54" s="28" t="s">
        <v>1119</v>
      </c>
      <c r="D54" s="28" t="s">
        <v>1121</v>
      </c>
      <c r="E54" s="28" t="s">
        <v>577</v>
      </c>
      <c r="F54" s="87">
        <v>5300</v>
      </c>
      <c r="G54" s="29">
        <v>244.15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44610</v>
      </c>
      <c r="B55" s="29">
        <v>500450</v>
      </c>
      <c r="C55" s="28" t="s">
        <v>1119</v>
      </c>
      <c r="D55" s="28" t="s">
        <v>1122</v>
      </c>
      <c r="E55" s="28" t="s">
        <v>577</v>
      </c>
      <c r="F55" s="87">
        <v>8900</v>
      </c>
      <c r="G55" s="29">
        <v>244.15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44610</v>
      </c>
      <c r="B56" s="29">
        <v>543207</v>
      </c>
      <c r="C56" s="28" t="s">
        <v>1059</v>
      </c>
      <c r="D56" s="28" t="s">
        <v>1123</v>
      </c>
      <c r="E56" s="28" t="s">
        <v>576</v>
      </c>
      <c r="F56" s="87">
        <v>82063</v>
      </c>
      <c r="G56" s="29">
        <v>15.26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44610</v>
      </c>
      <c r="B57" s="29">
        <v>543207</v>
      </c>
      <c r="C57" s="28" t="s">
        <v>1059</v>
      </c>
      <c r="D57" s="28" t="s">
        <v>1123</v>
      </c>
      <c r="E57" s="28" t="s">
        <v>577</v>
      </c>
      <c r="F57" s="87">
        <v>82063</v>
      </c>
      <c r="G57" s="29">
        <v>15.14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44610</v>
      </c>
      <c r="B58" s="29">
        <v>543207</v>
      </c>
      <c r="C58" s="28" t="s">
        <v>1059</v>
      </c>
      <c r="D58" s="28" t="s">
        <v>1060</v>
      </c>
      <c r="E58" s="28" t="s">
        <v>576</v>
      </c>
      <c r="F58" s="87">
        <v>76372</v>
      </c>
      <c r="G58" s="29">
        <v>15.53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44610</v>
      </c>
      <c r="B59" s="29">
        <v>543207</v>
      </c>
      <c r="C59" s="28" t="s">
        <v>1059</v>
      </c>
      <c r="D59" s="28" t="s">
        <v>1057</v>
      </c>
      <c r="E59" s="28" t="s">
        <v>576</v>
      </c>
      <c r="F59" s="87">
        <v>195029</v>
      </c>
      <c r="G59" s="29">
        <v>14.92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44610</v>
      </c>
      <c r="B60" s="29">
        <v>543207</v>
      </c>
      <c r="C60" s="28" t="s">
        <v>1059</v>
      </c>
      <c r="D60" s="28" t="s">
        <v>1060</v>
      </c>
      <c r="E60" s="28" t="s">
        <v>577</v>
      </c>
      <c r="F60" s="87">
        <v>6428</v>
      </c>
      <c r="G60" s="29">
        <v>15.54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44610</v>
      </c>
      <c r="B61" s="29">
        <v>543207</v>
      </c>
      <c r="C61" s="28" t="s">
        <v>1059</v>
      </c>
      <c r="D61" s="28" t="s">
        <v>1057</v>
      </c>
      <c r="E61" s="28" t="s">
        <v>577</v>
      </c>
      <c r="F61" s="87">
        <v>116701</v>
      </c>
      <c r="G61" s="29">
        <v>15.43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44610</v>
      </c>
      <c r="B62" s="29">
        <v>543207</v>
      </c>
      <c r="C62" s="18" t="s">
        <v>1059</v>
      </c>
      <c r="D62" s="18" t="s">
        <v>1124</v>
      </c>
      <c r="E62" s="28" t="s">
        <v>576</v>
      </c>
      <c r="F62" s="87">
        <v>70000</v>
      </c>
      <c r="G62" s="29">
        <v>15.49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44610</v>
      </c>
      <c r="B63" s="29">
        <v>530557</v>
      </c>
      <c r="C63" s="28" t="s">
        <v>1125</v>
      </c>
      <c r="D63" s="28" t="s">
        <v>1126</v>
      </c>
      <c r="E63" s="28" t="s">
        <v>577</v>
      </c>
      <c r="F63" s="87">
        <v>15208722</v>
      </c>
      <c r="G63" s="29">
        <v>1.5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44610</v>
      </c>
      <c r="B64" s="29">
        <v>543282</v>
      </c>
      <c r="C64" s="28" t="s">
        <v>1127</v>
      </c>
      <c r="D64" s="28" t="s">
        <v>1128</v>
      </c>
      <c r="E64" s="28" t="s">
        <v>577</v>
      </c>
      <c r="F64" s="87">
        <v>2400</v>
      </c>
      <c r="G64" s="29">
        <v>225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44610</v>
      </c>
      <c r="B65" s="29">
        <v>543282</v>
      </c>
      <c r="C65" s="28" t="s">
        <v>1127</v>
      </c>
      <c r="D65" s="28" t="s">
        <v>1129</v>
      </c>
      <c r="E65" s="28" t="s">
        <v>577</v>
      </c>
      <c r="F65" s="87">
        <v>2400</v>
      </c>
      <c r="G65" s="29">
        <v>225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44610</v>
      </c>
      <c r="B66" s="29">
        <v>543282</v>
      </c>
      <c r="C66" s="28" t="s">
        <v>1127</v>
      </c>
      <c r="D66" s="28" t="s">
        <v>1130</v>
      </c>
      <c r="E66" s="28" t="s">
        <v>577</v>
      </c>
      <c r="F66" s="87">
        <v>2400</v>
      </c>
      <c r="G66" s="29">
        <v>225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44610</v>
      </c>
      <c r="B67" s="29">
        <v>543282</v>
      </c>
      <c r="C67" s="28" t="s">
        <v>1127</v>
      </c>
      <c r="D67" s="28" t="s">
        <v>1131</v>
      </c>
      <c r="E67" s="28" t="s">
        <v>577</v>
      </c>
      <c r="F67" s="87">
        <v>2400</v>
      </c>
      <c r="G67" s="29">
        <v>225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44610</v>
      </c>
      <c r="B68" s="29">
        <v>543282</v>
      </c>
      <c r="C68" s="28" t="s">
        <v>1127</v>
      </c>
      <c r="D68" s="28" t="s">
        <v>1132</v>
      </c>
      <c r="E68" s="28" t="s">
        <v>576</v>
      </c>
      <c r="F68" s="87">
        <v>9600</v>
      </c>
      <c r="G68" s="29">
        <v>225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44610</v>
      </c>
      <c r="B69" s="29">
        <v>531626</v>
      </c>
      <c r="C69" s="28" t="s">
        <v>1133</v>
      </c>
      <c r="D69" s="28" t="s">
        <v>1134</v>
      </c>
      <c r="E69" s="28" t="s">
        <v>577</v>
      </c>
      <c r="F69" s="87">
        <v>240829</v>
      </c>
      <c r="G69" s="29">
        <v>6.73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44610</v>
      </c>
      <c r="B70" s="29">
        <v>541634</v>
      </c>
      <c r="C70" s="28" t="s">
        <v>1031</v>
      </c>
      <c r="D70" s="28" t="s">
        <v>1135</v>
      </c>
      <c r="E70" s="28" t="s">
        <v>577</v>
      </c>
      <c r="F70" s="87">
        <v>90163</v>
      </c>
      <c r="G70" s="29">
        <v>38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44610</v>
      </c>
      <c r="B71" s="29">
        <v>541634</v>
      </c>
      <c r="C71" s="28" t="s">
        <v>1031</v>
      </c>
      <c r="D71" s="28" t="s">
        <v>1136</v>
      </c>
      <c r="E71" s="28" t="s">
        <v>576</v>
      </c>
      <c r="F71" s="87">
        <v>259995</v>
      </c>
      <c r="G71" s="29">
        <v>38.08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44610</v>
      </c>
      <c r="B72" s="29">
        <v>516110</v>
      </c>
      <c r="C72" s="28" t="s">
        <v>1137</v>
      </c>
      <c r="D72" s="28" t="s">
        <v>1138</v>
      </c>
      <c r="E72" s="28" t="s">
        <v>576</v>
      </c>
      <c r="F72" s="87">
        <v>238662</v>
      </c>
      <c r="G72" s="29">
        <v>27.55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44610</v>
      </c>
      <c r="B73" s="29">
        <v>516110</v>
      </c>
      <c r="C73" s="28" t="s">
        <v>1137</v>
      </c>
      <c r="D73" s="28" t="s">
        <v>1138</v>
      </c>
      <c r="E73" s="28" t="s">
        <v>577</v>
      </c>
      <c r="F73" s="87">
        <v>79029</v>
      </c>
      <c r="G73" s="29">
        <v>26.33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44610</v>
      </c>
      <c r="B74" s="29">
        <v>516110</v>
      </c>
      <c r="C74" s="28" t="s">
        <v>1137</v>
      </c>
      <c r="D74" s="28" t="s">
        <v>1139</v>
      </c>
      <c r="E74" s="28" t="s">
        <v>576</v>
      </c>
      <c r="F74" s="87">
        <v>166000</v>
      </c>
      <c r="G74" s="29">
        <v>26.8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44610</v>
      </c>
      <c r="B75" s="29">
        <v>516110</v>
      </c>
      <c r="C75" s="28" t="s">
        <v>1137</v>
      </c>
      <c r="D75" s="28" t="s">
        <v>1139</v>
      </c>
      <c r="E75" s="28" t="s">
        <v>577</v>
      </c>
      <c r="F75" s="87">
        <v>166000</v>
      </c>
      <c r="G75" s="29">
        <v>27.55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44610</v>
      </c>
      <c r="B76" s="29">
        <v>539026</v>
      </c>
      <c r="C76" s="28" t="s">
        <v>1140</v>
      </c>
      <c r="D76" s="28" t="s">
        <v>1141</v>
      </c>
      <c r="E76" s="28" t="s">
        <v>577</v>
      </c>
      <c r="F76" s="87">
        <v>20000</v>
      </c>
      <c r="G76" s="29">
        <v>8.25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44610</v>
      </c>
      <c r="B77" s="29">
        <v>543461</v>
      </c>
      <c r="C77" s="28" t="s">
        <v>1032</v>
      </c>
      <c r="D77" s="28" t="s">
        <v>1030</v>
      </c>
      <c r="E77" s="28" t="s">
        <v>576</v>
      </c>
      <c r="F77" s="87">
        <v>90000</v>
      </c>
      <c r="G77" s="29">
        <v>12.22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44610</v>
      </c>
      <c r="B78" s="29">
        <v>543461</v>
      </c>
      <c r="C78" s="28" t="s">
        <v>1032</v>
      </c>
      <c r="D78" s="28" t="s">
        <v>1030</v>
      </c>
      <c r="E78" s="28" t="s">
        <v>577</v>
      </c>
      <c r="F78" s="87">
        <v>50000</v>
      </c>
      <c r="G78" s="29">
        <v>12.92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44610</v>
      </c>
      <c r="B79" s="29">
        <v>530495</v>
      </c>
      <c r="C79" s="28" t="s">
        <v>1142</v>
      </c>
      <c r="D79" s="28" t="s">
        <v>1143</v>
      </c>
      <c r="E79" s="28" t="s">
        <v>576</v>
      </c>
      <c r="F79" s="87">
        <v>28050</v>
      </c>
      <c r="G79" s="29">
        <v>20.100000000000001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44610</v>
      </c>
      <c r="B80" s="29">
        <v>530495</v>
      </c>
      <c r="C80" s="28" t="s">
        <v>1142</v>
      </c>
      <c r="D80" s="28" t="s">
        <v>1144</v>
      </c>
      <c r="E80" s="28" t="s">
        <v>577</v>
      </c>
      <c r="F80" s="87">
        <v>28025</v>
      </c>
      <c r="G80" s="29">
        <v>20.100000000000001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44610</v>
      </c>
      <c r="B81" s="29">
        <v>534733</v>
      </c>
      <c r="C81" s="28" t="s">
        <v>1145</v>
      </c>
      <c r="D81" s="28" t="s">
        <v>1146</v>
      </c>
      <c r="E81" s="28" t="s">
        <v>577</v>
      </c>
      <c r="F81" s="87">
        <v>187431</v>
      </c>
      <c r="G81" s="29">
        <v>4.2699999999999996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44610</v>
      </c>
      <c r="B82" s="29">
        <v>539041</v>
      </c>
      <c r="C82" s="28" t="s">
        <v>1147</v>
      </c>
      <c r="D82" s="28" t="s">
        <v>1069</v>
      </c>
      <c r="E82" s="28" t="s">
        <v>577</v>
      </c>
      <c r="F82" s="87">
        <v>95000</v>
      </c>
      <c r="G82" s="29">
        <v>7.05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44610</v>
      </c>
      <c r="B83" s="29">
        <v>542046</v>
      </c>
      <c r="C83" s="28" t="s">
        <v>1148</v>
      </c>
      <c r="D83" s="28" t="s">
        <v>1149</v>
      </c>
      <c r="E83" s="28" t="s">
        <v>577</v>
      </c>
      <c r="F83" s="87">
        <v>70560</v>
      </c>
      <c r="G83" s="29">
        <v>28.01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44610</v>
      </c>
      <c r="B84" s="29">
        <v>543436</v>
      </c>
      <c r="C84" s="28" t="s">
        <v>1033</v>
      </c>
      <c r="D84" s="28" t="s">
        <v>1132</v>
      </c>
      <c r="E84" s="28" t="s">
        <v>576</v>
      </c>
      <c r="F84" s="87">
        <v>4000</v>
      </c>
      <c r="G84" s="29">
        <v>204.8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44610</v>
      </c>
      <c r="B85" s="29">
        <v>543436</v>
      </c>
      <c r="C85" s="28" t="s">
        <v>1033</v>
      </c>
      <c r="D85" s="28" t="s">
        <v>1150</v>
      </c>
      <c r="E85" s="28" t="s">
        <v>577</v>
      </c>
      <c r="F85" s="87">
        <v>2400</v>
      </c>
      <c r="G85" s="29">
        <v>203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44610</v>
      </c>
      <c r="B86" s="29" t="s">
        <v>1061</v>
      </c>
      <c r="C86" s="28" t="s">
        <v>1062</v>
      </c>
      <c r="D86" s="28" t="s">
        <v>1063</v>
      </c>
      <c r="E86" s="28" t="s">
        <v>576</v>
      </c>
      <c r="F86" s="87">
        <v>61915</v>
      </c>
      <c r="G86" s="29">
        <v>234.38</v>
      </c>
      <c r="H86" s="29" t="s">
        <v>859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44610</v>
      </c>
      <c r="B87" s="29" t="s">
        <v>1107</v>
      </c>
      <c r="C87" s="28" t="s">
        <v>1151</v>
      </c>
      <c r="D87" s="28" t="s">
        <v>1152</v>
      </c>
      <c r="E87" s="28" t="s">
        <v>576</v>
      </c>
      <c r="F87" s="87">
        <v>50486</v>
      </c>
      <c r="G87" s="29">
        <v>129.44</v>
      </c>
      <c r="H87" s="29" t="s">
        <v>859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44610</v>
      </c>
      <c r="B88" s="29" t="s">
        <v>1107</v>
      </c>
      <c r="C88" s="28" t="s">
        <v>1151</v>
      </c>
      <c r="D88" s="28" t="s">
        <v>1153</v>
      </c>
      <c r="E88" s="28" t="s">
        <v>576</v>
      </c>
      <c r="F88" s="87">
        <v>116055</v>
      </c>
      <c r="G88" s="29">
        <v>128.53</v>
      </c>
      <c r="H88" s="29" t="s">
        <v>859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44610</v>
      </c>
      <c r="B89" s="29" t="s">
        <v>1107</v>
      </c>
      <c r="C89" s="28" t="s">
        <v>1151</v>
      </c>
      <c r="D89" s="28" t="s">
        <v>1064</v>
      </c>
      <c r="E89" s="28" t="s">
        <v>576</v>
      </c>
      <c r="F89" s="87">
        <v>30326</v>
      </c>
      <c r="G89" s="29">
        <v>127.12</v>
      </c>
      <c r="H89" s="29" t="s">
        <v>859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44610</v>
      </c>
      <c r="B90" s="29" t="s">
        <v>1154</v>
      </c>
      <c r="C90" s="28" t="s">
        <v>1155</v>
      </c>
      <c r="D90" s="28" t="s">
        <v>1068</v>
      </c>
      <c r="E90" s="28" t="s">
        <v>576</v>
      </c>
      <c r="F90" s="87">
        <v>106325</v>
      </c>
      <c r="G90" s="29">
        <v>197.98</v>
      </c>
      <c r="H90" s="29" t="s">
        <v>859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44610</v>
      </c>
      <c r="B91" s="29" t="s">
        <v>1065</v>
      </c>
      <c r="C91" s="28" t="s">
        <v>1066</v>
      </c>
      <c r="D91" s="28" t="s">
        <v>1067</v>
      </c>
      <c r="E91" s="28" t="s">
        <v>576</v>
      </c>
      <c r="F91" s="87">
        <v>61787</v>
      </c>
      <c r="G91" s="29">
        <v>189.67</v>
      </c>
      <c r="H91" s="29" t="s">
        <v>859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44610</v>
      </c>
      <c r="B92" s="29" t="s">
        <v>1065</v>
      </c>
      <c r="C92" s="28" t="s">
        <v>1066</v>
      </c>
      <c r="D92" s="28" t="s">
        <v>1068</v>
      </c>
      <c r="E92" s="28" t="s">
        <v>576</v>
      </c>
      <c r="F92" s="87">
        <v>85679</v>
      </c>
      <c r="G92" s="29">
        <v>186.72</v>
      </c>
      <c r="H92" s="29" t="s">
        <v>859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44610</v>
      </c>
      <c r="B93" s="29" t="s">
        <v>1156</v>
      </c>
      <c r="C93" s="28" t="s">
        <v>1157</v>
      </c>
      <c r="D93" s="28" t="s">
        <v>1067</v>
      </c>
      <c r="E93" s="28" t="s">
        <v>576</v>
      </c>
      <c r="F93" s="87">
        <v>143107</v>
      </c>
      <c r="G93" s="29">
        <v>202.68</v>
      </c>
      <c r="H93" s="29" t="s">
        <v>859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44610</v>
      </c>
      <c r="B94" s="29" t="s">
        <v>1156</v>
      </c>
      <c r="C94" s="28" t="s">
        <v>1157</v>
      </c>
      <c r="D94" s="28" t="s">
        <v>1072</v>
      </c>
      <c r="E94" s="28" t="s">
        <v>576</v>
      </c>
      <c r="F94" s="87">
        <v>160287</v>
      </c>
      <c r="G94" s="29">
        <v>197.96</v>
      </c>
      <c r="H94" s="29" t="s">
        <v>859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44610</v>
      </c>
      <c r="B95" s="29" t="s">
        <v>1156</v>
      </c>
      <c r="C95" s="28" t="s">
        <v>1157</v>
      </c>
      <c r="D95" s="28" t="s">
        <v>1158</v>
      </c>
      <c r="E95" s="28" t="s">
        <v>576</v>
      </c>
      <c r="F95" s="87">
        <v>181970</v>
      </c>
      <c r="G95" s="29">
        <v>199.21</v>
      </c>
      <c r="H95" s="29" t="s">
        <v>859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44610</v>
      </c>
      <c r="B96" s="29" t="s">
        <v>1159</v>
      </c>
      <c r="C96" s="28" t="s">
        <v>1160</v>
      </c>
      <c r="D96" s="28" t="s">
        <v>1161</v>
      </c>
      <c r="E96" s="28" t="s">
        <v>576</v>
      </c>
      <c r="F96" s="87">
        <v>168038</v>
      </c>
      <c r="G96" s="29">
        <v>58.41</v>
      </c>
      <c r="H96" s="29" t="s">
        <v>859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44610</v>
      </c>
      <c r="B97" s="29" t="s">
        <v>1162</v>
      </c>
      <c r="C97" s="28" t="s">
        <v>1163</v>
      </c>
      <c r="D97" s="28" t="s">
        <v>1068</v>
      </c>
      <c r="E97" s="28" t="s">
        <v>576</v>
      </c>
      <c r="F97" s="87">
        <v>72367</v>
      </c>
      <c r="G97" s="29">
        <v>89.59</v>
      </c>
      <c r="H97" s="29" t="s">
        <v>859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44610</v>
      </c>
      <c r="B98" s="29" t="s">
        <v>1073</v>
      </c>
      <c r="C98" s="28" t="s">
        <v>1074</v>
      </c>
      <c r="D98" s="28" t="s">
        <v>1164</v>
      </c>
      <c r="E98" s="28" t="s">
        <v>576</v>
      </c>
      <c r="F98" s="87">
        <v>185000</v>
      </c>
      <c r="G98" s="29">
        <v>102.54</v>
      </c>
      <c r="H98" s="29" t="s">
        <v>859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44610</v>
      </c>
      <c r="B99" s="29" t="s">
        <v>1073</v>
      </c>
      <c r="C99" s="28" t="s">
        <v>1074</v>
      </c>
      <c r="D99" s="28" t="s">
        <v>1158</v>
      </c>
      <c r="E99" s="28" t="s">
        <v>576</v>
      </c>
      <c r="F99" s="87">
        <v>58122</v>
      </c>
      <c r="G99" s="29">
        <v>103.15</v>
      </c>
      <c r="H99" s="29" t="s">
        <v>859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44610</v>
      </c>
      <c r="B100" s="29" t="s">
        <v>1073</v>
      </c>
      <c r="C100" s="28" t="s">
        <v>1074</v>
      </c>
      <c r="D100" s="28" t="s">
        <v>1072</v>
      </c>
      <c r="E100" s="28" t="s">
        <v>576</v>
      </c>
      <c r="F100" s="87">
        <v>169658</v>
      </c>
      <c r="G100" s="29">
        <v>103.29</v>
      </c>
      <c r="H100" s="29" t="s">
        <v>859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44610</v>
      </c>
      <c r="B101" s="29" t="s">
        <v>1073</v>
      </c>
      <c r="C101" s="28" t="s">
        <v>1074</v>
      </c>
      <c r="D101" s="28" t="s">
        <v>1165</v>
      </c>
      <c r="E101" s="28" t="s">
        <v>576</v>
      </c>
      <c r="F101" s="87">
        <v>177197</v>
      </c>
      <c r="G101" s="29">
        <v>105.51</v>
      </c>
      <c r="H101" s="29" t="s">
        <v>859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44610</v>
      </c>
      <c r="B102" s="29" t="s">
        <v>1073</v>
      </c>
      <c r="C102" s="28" t="s">
        <v>1074</v>
      </c>
      <c r="D102" s="28" t="s">
        <v>1068</v>
      </c>
      <c r="E102" s="28" t="s">
        <v>576</v>
      </c>
      <c r="F102" s="87">
        <v>90461</v>
      </c>
      <c r="G102" s="29">
        <v>106.3</v>
      </c>
      <c r="H102" s="29" t="s">
        <v>859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44610</v>
      </c>
      <c r="B103" s="29" t="s">
        <v>1166</v>
      </c>
      <c r="C103" s="28" t="s">
        <v>1167</v>
      </c>
      <c r="D103" s="28" t="s">
        <v>1168</v>
      </c>
      <c r="E103" s="28" t="s">
        <v>576</v>
      </c>
      <c r="F103" s="87">
        <v>1290433</v>
      </c>
      <c r="G103" s="29">
        <v>113.47</v>
      </c>
      <c r="H103" s="29" t="s">
        <v>859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44610</v>
      </c>
      <c r="B104" s="29" t="s">
        <v>1169</v>
      </c>
      <c r="C104" s="28" t="s">
        <v>1170</v>
      </c>
      <c r="D104" s="28" t="s">
        <v>854</v>
      </c>
      <c r="E104" s="28" t="s">
        <v>576</v>
      </c>
      <c r="F104" s="87">
        <v>94000</v>
      </c>
      <c r="G104" s="29">
        <v>85.78</v>
      </c>
      <c r="H104" s="29" t="s">
        <v>859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44610</v>
      </c>
      <c r="B105" s="29" t="s">
        <v>1061</v>
      </c>
      <c r="C105" s="28" t="s">
        <v>1062</v>
      </c>
      <c r="D105" s="28" t="s">
        <v>1063</v>
      </c>
      <c r="E105" s="28" t="s">
        <v>577</v>
      </c>
      <c r="F105" s="87">
        <v>61915</v>
      </c>
      <c r="G105" s="29">
        <v>235.3</v>
      </c>
      <c r="H105" s="29" t="s">
        <v>859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44610</v>
      </c>
      <c r="B106" s="29" t="s">
        <v>1107</v>
      </c>
      <c r="C106" s="28" t="s">
        <v>1151</v>
      </c>
      <c r="D106" s="28" t="s">
        <v>1152</v>
      </c>
      <c r="E106" s="28" t="s">
        <v>577</v>
      </c>
      <c r="F106" s="87">
        <v>51044</v>
      </c>
      <c r="G106" s="29">
        <v>129.6</v>
      </c>
      <c r="H106" s="29" t="s">
        <v>859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44610</v>
      </c>
      <c r="B107" s="29" t="s">
        <v>1107</v>
      </c>
      <c r="C107" s="28" t="s">
        <v>1151</v>
      </c>
      <c r="D107" s="28" t="s">
        <v>1064</v>
      </c>
      <c r="E107" s="28" t="s">
        <v>577</v>
      </c>
      <c r="F107" s="87">
        <v>53826</v>
      </c>
      <c r="G107" s="29">
        <v>127.62</v>
      </c>
      <c r="H107" s="29" t="s">
        <v>859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44610</v>
      </c>
      <c r="B108" s="29" t="s">
        <v>1154</v>
      </c>
      <c r="C108" s="28" t="s">
        <v>1155</v>
      </c>
      <c r="D108" s="28" t="s">
        <v>1068</v>
      </c>
      <c r="E108" s="28" t="s">
        <v>577</v>
      </c>
      <c r="F108" s="87">
        <v>106325</v>
      </c>
      <c r="G108" s="29">
        <v>198.11</v>
      </c>
      <c r="H108" s="29" t="s">
        <v>859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44610</v>
      </c>
      <c r="B109" s="29" t="s">
        <v>1171</v>
      </c>
      <c r="C109" s="28" t="s">
        <v>1172</v>
      </c>
      <c r="D109" s="28" t="s">
        <v>1173</v>
      </c>
      <c r="E109" s="28" t="s">
        <v>577</v>
      </c>
      <c r="F109" s="87">
        <v>7471</v>
      </c>
      <c r="G109" s="29">
        <v>1520.93</v>
      </c>
      <c r="H109" s="29" t="s">
        <v>859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44610</v>
      </c>
      <c r="B110" s="29" t="s">
        <v>1065</v>
      </c>
      <c r="C110" s="28" t="s">
        <v>1066</v>
      </c>
      <c r="D110" s="28" t="s">
        <v>1067</v>
      </c>
      <c r="E110" s="28" t="s">
        <v>577</v>
      </c>
      <c r="F110" s="87">
        <v>61787</v>
      </c>
      <c r="G110" s="29">
        <v>189.82</v>
      </c>
      <c r="H110" s="29" t="s">
        <v>859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44610</v>
      </c>
      <c r="B111" s="29" t="s">
        <v>1065</v>
      </c>
      <c r="C111" s="28" t="s">
        <v>1066</v>
      </c>
      <c r="D111" s="28" t="s">
        <v>1068</v>
      </c>
      <c r="E111" s="28" t="s">
        <v>577</v>
      </c>
      <c r="F111" s="87">
        <v>85679</v>
      </c>
      <c r="G111" s="29">
        <v>186.78</v>
      </c>
      <c r="H111" s="29" t="s">
        <v>859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44610</v>
      </c>
      <c r="B112" s="29" t="s">
        <v>1156</v>
      </c>
      <c r="C112" s="28" t="s">
        <v>1157</v>
      </c>
      <c r="D112" s="28" t="s">
        <v>1158</v>
      </c>
      <c r="E112" s="28" t="s">
        <v>577</v>
      </c>
      <c r="F112" s="87">
        <v>181522</v>
      </c>
      <c r="G112" s="29">
        <v>200.19</v>
      </c>
      <c r="H112" s="29" t="s">
        <v>859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44610</v>
      </c>
      <c r="B113" s="29" t="s">
        <v>1156</v>
      </c>
      <c r="C113" s="28" t="s">
        <v>1157</v>
      </c>
      <c r="D113" s="28" t="s">
        <v>1067</v>
      </c>
      <c r="E113" s="28" t="s">
        <v>577</v>
      </c>
      <c r="F113" s="87">
        <v>143107</v>
      </c>
      <c r="G113" s="29">
        <v>202.82</v>
      </c>
      <c r="H113" s="29" t="s">
        <v>859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44610</v>
      </c>
      <c r="B114" s="29" t="s">
        <v>1156</v>
      </c>
      <c r="C114" s="28" t="s">
        <v>1157</v>
      </c>
      <c r="D114" s="28" t="s">
        <v>1072</v>
      </c>
      <c r="E114" s="28" t="s">
        <v>577</v>
      </c>
      <c r="F114" s="87">
        <v>160287</v>
      </c>
      <c r="G114" s="29">
        <v>198</v>
      </c>
      <c r="H114" s="29" t="s">
        <v>859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44610</v>
      </c>
      <c r="B115" s="29" t="s">
        <v>1159</v>
      </c>
      <c r="C115" s="28" t="s">
        <v>1160</v>
      </c>
      <c r="D115" s="28" t="s">
        <v>1161</v>
      </c>
      <c r="E115" s="28" t="s">
        <v>577</v>
      </c>
      <c r="F115" s="87">
        <v>168038</v>
      </c>
      <c r="G115" s="29">
        <v>59.36</v>
      </c>
      <c r="H115" s="29" t="s">
        <v>859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44610</v>
      </c>
      <c r="B116" s="29" t="s">
        <v>1070</v>
      </c>
      <c r="C116" s="28" t="s">
        <v>1071</v>
      </c>
      <c r="D116" s="28" t="s">
        <v>1174</v>
      </c>
      <c r="E116" s="28" t="s">
        <v>577</v>
      </c>
      <c r="F116" s="87">
        <v>100000</v>
      </c>
      <c r="G116" s="29">
        <v>30</v>
      </c>
      <c r="H116" s="29" t="s">
        <v>859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44610</v>
      </c>
      <c r="B117" s="29" t="s">
        <v>1075</v>
      </c>
      <c r="C117" s="28" t="s">
        <v>1076</v>
      </c>
      <c r="D117" s="28" t="s">
        <v>1077</v>
      </c>
      <c r="E117" s="28" t="s">
        <v>577</v>
      </c>
      <c r="F117" s="87">
        <v>187727</v>
      </c>
      <c r="G117" s="29">
        <v>76.069999999999993</v>
      </c>
      <c r="H117" s="29" t="s">
        <v>859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44610</v>
      </c>
      <c r="B118" s="29" t="s">
        <v>1162</v>
      </c>
      <c r="C118" s="28" t="s">
        <v>1163</v>
      </c>
      <c r="D118" s="28" t="s">
        <v>1068</v>
      </c>
      <c r="E118" s="28" t="s">
        <v>577</v>
      </c>
      <c r="F118" s="87">
        <v>72367</v>
      </c>
      <c r="G118" s="29">
        <v>89.77</v>
      </c>
      <c r="H118" s="29" t="s">
        <v>859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44610</v>
      </c>
      <c r="B119" s="29" t="s">
        <v>1073</v>
      </c>
      <c r="C119" s="28" t="s">
        <v>1074</v>
      </c>
      <c r="D119" s="28" t="s">
        <v>1068</v>
      </c>
      <c r="E119" s="28" t="s">
        <v>577</v>
      </c>
      <c r="F119" s="87">
        <v>90461</v>
      </c>
      <c r="G119" s="29">
        <v>106.21</v>
      </c>
      <c r="H119" s="29" t="s">
        <v>859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44610</v>
      </c>
      <c r="B120" s="29" t="s">
        <v>1073</v>
      </c>
      <c r="C120" s="28" t="s">
        <v>1074</v>
      </c>
      <c r="D120" s="28" t="s">
        <v>1164</v>
      </c>
      <c r="E120" s="28" t="s">
        <v>577</v>
      </c>
      <c r="F120" s="87">
        <v>185000</v>
      </c>
      <c r="G120" s="29">
        <v>104.94</v>
      </c>
      <c r="H120" s="29" t="s">
        <v>859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44610</v>
      </c>
      <c r="B121" s="29" t="s">
        <v>1073</v>
      </c>
      <c r="C121" s="28" t="s">
        <v>1074</v>
      </c>
      <c r="D121" s="28" t="s">
        <v>1158</v>
      </c>
      <c r="E121" s="28" t="s">
        <v>577</v>
      </c>
      <c r="F121" s="87">
        <v>57713</v>
      </c>
      <c r="G121" s="29">
        <v>103.76</v>
      </c>
      <c r="H121" s="29" t="s">
        <v>859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44610</v>
      </c>
      <c r="B122" s="29" t="s">
        <v>1073</v>
      </c>
      <c r="C122" s="28" t="s">
        <v>1074</v>
      </c>
      <c r="D122" s="28" t="s">
        <v>1165</v>
      </c>
      <c r="E122" s="28" t="s">
        <v>577</v>
      </c>
      <c r="F122" s="87">
        <v>177197</v>
      </c>
      <c r="G122" s="29">
        <v>105.67</v>
      </c>
      <c r="H122" s="29" t="s">
        <v>859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44610</v>
      </c>
      <c r="B123" s="29" t="s">
        <v>1073</v>
      </c>
      <c r="C123" s="28" t="s">
        <v>1074</v>
      </c>
      <c r="D123" s="28" t="s">
        <v>1072</v>
      </c>
      <c r="E123" s="28" t="s">
        <v>577</v>
      </c>
      <c r="F123" s="87">
        <v>169658</v>
      </c>
      <c r="G123" s="29">
        <v>103.18</v>
      </c>
      <c r="H123" s="29" t="s">
        <v>859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44610</v>
      </c>
      <c r="B124" s="29" t="s">
        <v>1175</v>
      </c>
      <c r="C124" s="28" t="s">
        <v>1176</v>
      </c>
      <c r="D124" s="28" t="s">
        <v>1177</v>
      </c>
      <c r="E124" s="28" t="s">
        <v>577</v>
      </c>
      <c r="F124" s="87">
        <v>250000</v>
      </c>
      <c r="G124" s="29">
        <v>635.33000000000004</v>
      </c>
      <c r="H124" s="29" t="s">
        <v>859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7"/>
  <sheetViews>
    <sheetView zoomScale="85" zoomScaleNormal="85" workbookViewId="0">
      <selection activeCell="K87" sqref="K8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1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44613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863</v>
      </c>
      <c r="G10" s="311">
        <v>1090</v>
      </c>
      <c r="H10" s="310"/>
      <c r="I10" s="312" t="s">
        <v>864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865</v>
      </c>
      <c r="G11" s="311">
        <v>3590</v>
      </c>
      <c r="H11" s="310"/>
      <c r="I11" s="312" t="s">
        <v>866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3793.9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9">
        <v>3</v>
      </c>
      <c r="B12" s="250">
        <v>44586</v>
      </c>
      <c r="C12" s="360"/>
      <c r="D12" s="361" t="s">
        <v>534</v>
      </c>
      <c r="E12" s="362" t="s">
        <v>593</v>
      </c>
      <c r="F12" s="363">
        <v>1255</v>
      </c>
      <c r="G12" s="363">
        <v>1190</v>
      </c>
      <c r="H12" s="362">
        <v>1327.5</v>
      </c>
      <c r="I12" s="364" t="s">
        <v>867</v>
      </c>
      <c r="J12" s="99" t="s">
        <v>904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9">
        <v>4</v>
      </c>
      <c r="B13" s="250">
        <v>44586</v>
      </c>
      <c r="C13" s="360"/>
      <c r="D13" s="361" t="s">
        <v>115</v>
      </c>
      <c r="E13" s="362" t="s">
        <v>593</v>
      </c>
      <c r="F13" s="363">
        <v>2500</v>
      </c>
      <c r="G13" s="363">
        <v>2340</v>
      </c>
      <c r="H13" s="362">
        <v>2595</v>
      </c>
      <c r="I13" s="364" t="s">
        <v>868</v>
      </c>
      <c r="J13" s="99" t="s">
        <v>884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65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9">
        <v>5</v>
      </c>
      <c r="B14" s="250">
        <v>44586</v>
      </c>
      <c r="C14" s="360"/>
      <c r="D14" s="361" t="s">
        <v>333</v>
      </c>
      <c r="E14" s="362" t="s">
        <v>593</v>
      </c>
      <c r="F14" s="363">
        <v>855</v>
      </c>
      <c r="G14" s="363">
        <v>815</v>
      </c>
      <c r="H14" s="362">
        <v>905</v>
      </c>
      <c r="I14" s="364" t="s">
        <v>869</v>
      </c>
      <c r="J14" s="99" t="s">
        <v>921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65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940</v>
      </c>
      <c r="G15" s="311">
        <v>995</v>
      </c>
      <c r="H15" s="310"/>
      <c r="I15" s="312" t="s">
        <v>872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1045.1500000000001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9">
        <v>7</v>
      </c>
      <c r="B16" s="250">
        <v>44588</v>
      </c>
      <c r="C16" s="360"/>
      <c r="D16" s="361" t="s">
        <v>193</v>
      </c>
      <c r="E16" s="362" t="s">
        <v>593</v>
      </c>
      <c r="F16" s="363">
        <v>2360</v>
      </c>
      <c r="G16" s="363">
        <v>2200</v>
      </c>
      <c r="H16" s="362">
        <v>2505</v>
      </c>
      <c r="I16" s="364" t="s">
        <v>874</v>
      </c>
      <c r="J16" s="99" t="s">
        <v>739</v>
      </c>
      <c r="K16" s="99">
        <f t="shared" ref="K16:K18" si="9">H16-F16</f>
        <v>145</v>
      </c>
      <c r="L16" s="100">
        <f t="shared" ref="L16:L18" si="10">(F16*-0.7)/100</f>
        <v>-16.52</v>
      </c>
      <c r="M16" s="101">
        <f t="shared" ref="M16:M18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3">
        <v>8</v>
      </c>
      <c r="B17" s="250">
        <v>44589</v>
      </c>
      <c r="C17" s="394"/>
      <c r="D17" s="395" t="s">
        <v>132</v>
      </c>
      <c r="E17" s="396" t="s">
        <v>593</v>
      </c>
      <c r="F17" s="291">
        <v>1860</v>
      </c>
      <c r="G17" s="291">
        <v>1695</v>
      </c>
      <c r="H17" s="396">
        <v>1900</v>
      </c>
      <c r="I17" s="397" t="s">
        <v>875</v>
      </c>
      <c r="J17" s="403" t="s">
        <v>636</v>
      </c>
      <c r="K17" s="403">
        <f t="shared" si="9"/>
        <v>40</v>
      </c>
      <c r="L17" s="404">
        <f t="shared" si="10"/>
        <v>-13.02</v>
      </c>
      <c r="M17" s="405">
        <f t="shared" si="11"/>
        <v>1.4505376344086022E-2</v>
      </c>
      <c r="N17" s="403" t="s">
        <v>591</v>
      </c>
      <c r="O17" s="406">
        <v>44593</v>
      </c>
      <c r="P17" s="407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61">
        <v>9</v>
      </c>
      <c r="B18" s="334">
        <v>44595</v>
      </c>
      <c r="C18" s="462"/>
      <c r="D18" s="463" t="s">
        <v>54</v>
      </c>
      <c r="E18" s="464" t="s">
        <v>593</v>
      </c>
      <c r="F18" s="333">
        <v>223.5</v>
      </c>
      <c r="G18" s="333">
        <v>210</v>
      </c>
      <c r="H18" s="464">
        <v>210</v>
      </c>
      <c r="I18" s="465" t="s">
        <v>908</v>
      </c>
      <c r="J18" s="411" t="s">
        <v>1087</v>
      </c>
      <c r="K18" s="411">
        <f t="shared" si="9"/>
        <v>-13.5</v>
      </c>
      <c r="L18" s="412">
        <f t="shared" si="10"/>
        <v>-1.5644999999999998</v>
      </c>
      <c r="M18" s="413">
        <f t="shared" si="11"/>
        <v>-6.7402684563758378E-2</v>
      </c>
      <c r="N18" s="411" t="s">
        <v>604</v>
      </c>
      <c r="O18" s="414">
        <v>44610</v>
      </c>
      <c r="P18" s="412"/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61">
        <v>10</v>
      </c>
      <c r="B19" s="334">
        <v>44599</v>
      </c>
      <c r="C19" s="462"/>
      <c r="D19" s="463" t="s">
        <v>516</v>
      </c>
      <c r="E19" s="464" t="s">
        <v>593</v>
      </c>
      <c r="F19" s="333">
        <v>412.5</v>
      </c>
      <c r="G19" s="333">
        <v>387</v>
      </c>
      <c r="H19" s="464">
        <v>387</v>
      </c>
      <c r="I19" s="465" t="s">
        <v>926</v>
      </c>
      <c r="J19" s="411" t="s">
        <v>1044</v>
      </c>
      <c r="K19" s="411">
        <f t="shared" ref="K19" si="12">H19-F19</f>
        <v>-25.5</v>
      </c>
      <c r="L19" s="412">
        <f t="shared" ref="L19" si="13">(F19*-0.7)/100</f>
        <v>-2.8875000000000002</v>
      </c>
      <c r="M19" s="413">
        <f t="shared" ref="M19" si="14">(K19+L19)/F19</f>
        <v>-6.881818181818182E-2</v>
      </c>
      <c r="N19" s="411" t="s">
        <v>604</v>
      </c>
      <c r="O19" s="414">
        <v>44609</v>
      </c>
      <c r="P19" s="412"/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3">
        <v>11</v>
      </c>
      <c r="B20" s="250">
        <v>44601</v>
      </c>
      <c r="C20" s="394"/>
      <c r="D20" s="395" t="s">
        <v>490</v>
      </c>
      <c r="E20" s="396" t="s">
        <v>593</v>
      </c>
      <c r="F20" s="291">
        <v>162.5</v>
      </c>
      <c r="G20" s="291">
        <v>149</v>
      </c>
      <c r="H20" s="396">
        <v>177</v>
      </c>
      <c r="I20" s="397" t="s">
        <v>946</v>
      </c>
      <c r="J20" s="99" t="s">
        <v>951</v>
      </c>
      <c r="K20" s="99">
        <f t="shared" ref="K20" si="15">H20-F20</f>
        <v>14.5</v>
      </c>
      <c r="L20" s="100">
        <f t="shared" ref="L20" si="16">(F20*-0.7)/100</f>
        <v>-1.1375</v>
      </c>
      <c r="M20" s="101">
        <f t="shared" ref="M20" si="17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398">
        <v>12</v>
      </c>
      <c r="B21" s="253">
        <v>44603</v>
      </c>
      <c r="C21" s="399"/>
      <c r="D21" s="400" t="s">
        <v>490</v>
      </c>
      <c r="E21" s="401" t="s">
        <v>593</v>
      </c>
      <c r="F21" s="256" t="s">
        <v>964</v>
      </c>
      <c r="G21" s="256">
        <v>156</v>
      </c>
      <c r="H21" s="401"/>
      <c r="I21" s="402" t="s">
        <v>965</v>
      </c>
      <c r="J21" s="323" t="s">
        <v>594</v>
      </c>
      <c r="K21" s="323"/>
      <c r="L21" s="324"/>
      <c r="M21" s="325"/>
      <c r="N21" s="323"/>
      <c r="O21" s="375"/>
      <c r="P21" s="282">
        <f>VLOOKUP(D21,'MidCap Intra'!B4:C561,2,0)</f>
        <v>160.35</v>
      </c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398">
        <v>13</v>
      </c>
      <c r="B22" s="253">
        <v>44603</v>
      </c>
      <c r="C22" s="399"/>
      <c r="D22" s="400" t="s">
        <v>333</v>
      </c>
      <c r="E22" s="401" t="s">
        <v>593</v>
      </c>
      <c r="F22" s="256" t="s">
        <v>966</v>
      </c>
      <c r="G22" s="256">
        <v>798</v>
      </c>
      <c r="H22" s="401"/>
      <c r="I22" s="402" t="s">
        <v>967</v>
      </c>
      <c r="J22" s="323" t="s">
        <v>594</v>
      </c>
      <c r="K22" s="323"/>
      <c r="L22" s="324"/>
      <c r="M22" s="325"/>
      <c r="N22" s="323"/>
      <c r="O22" s="375"/>
      <c r="P22" s="430">
        <f>VLOOKUP(D22,'MidCap Intra'!B5:C562,2,0)</f>
        <v>871.1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93">
        <v>14</v>
      </c>
      <c r="B23" s="250">
        <v>44607</v>
      </c>
      <c r="C23" s="394"/>
      <c r="D23" s="395" t="s">
        <v>251</v>
      </c>
      <c r="E23" s="396" t="s">
        <v>593</v>
      </c>
      <c r="F23" s="291">
        <v>377</v>
      </c>
      <c r="G23" s="291">
        <v>354</v>
      </c>
      <c r="H23" s="396">
        <v>399.5</v>
      </c>
      <c r="I23" s="397" t="s">
        <v>1005</v>
      </c>
      <c r="J23" s="99" t="s">
        <v>1008</v>
      </c>
      <c r="K23" s="99">
        <f t="shared" ref="K23" si="18">H23-F23</f>
        <v>22.5</v>
      </c>
      <c r="L23" s="100">
        <f t="shared" ref="L23" si="19">(F23*-0.7)/100</f>
        <v>-2.6389999999999998</v>
      </c>
      <c r="M23" s="101">
        <f t="shared" ref="M23" si="20">(K23+L23)/F23</f>
        <v>5.2681697612732094E-2</v>
      </c>
      <c r="N23" s="99" t="s">
        <v>591</v>
      </c>
      <c r="O23" s="102">
        <v>44608</v>
      </c>
      <c r="P23" s="100"/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ht="13.9" customHeight="1">
      <c r="A24" s="385"/>
      <c r="B24" s="386"/>
      <c r="C24" s="387"/>
      <c r="D24" s="388"/>
      <c r="E24" s="389"/>
      <c r="F24" s="390"/>
      <c r="G24" s="390"/>
      <c r="H24" s="389"/>
      <c r="I24" s="391"/>
      <c r="J24" s="392"/>
      <c r="K24" s="385"/>
      <c r="L24" s="386"/>
      <c r="M24" s="387"/>
      <c r="N24" s="388"/>
      <c r="O24" s="389"/>
      <c r="P24" s="2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11"/>
      <c r="B25" s="112"/>
      <c r="C25" s="113"/>
      <c r="D25" s="114"/>
      <c r="E25" s="115"/>
      <c r="F25" s="115"/>
      <c r="H25" s="115"/>
      <c r="I25" s="116"/>
      <c r="J25" s="117"/>
      <c r="K25" s="117"/>
      <c r="L25" s="118"/>
      <c r="M25" s="119"/>
      <c r="N25" s="120"/>
      <c r="O25" s="121"/>
      <c r="P25" s="122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11"/>
      <c r="B26" s="112"/>
      <c r="C26" s="113"/>
      <c r="D26" s="114"/>
      <c r="E26" s="115"/>
      <c r="F26" s="115"/>
      <c r="G26" s="111"/>
      <c r="H26" s="115"/>
      <c r="I26" s="116"/>
      <c r="J26" s="117"/>
      <c r="K26" s="117"/>
      <c r="L26" s="118"/>
      <c r="M26" s="119"/>
      <c r="N26" s="120"/>
      <c r="O26" s="121"/>
      <c r="P26" s="12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596</v>
      </c>
      <c r="B27" s="124"/>
      <c r="C27" s="125"/>
      <c r="D27" s="126"/>
      <c r="E27" s="127"/>
      <c r="F27" s="127"/>
      <c r="G27" s="127"/>
      <c r="H27" s="127"/>
      <c r="I27" s="127"/>
      <c r="J27" s="128"/>
      <c r="K27" s="127"/>
      <c r="L27" s="129"/>
      <c r="M27" s="56"/>
      <c r="N27" s="128"/>
      <c r="O27" s="12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30" t="s">
        <v>597</v>
      </c>
      <c r="B28" s="123"/>
      <c r="C28" s="123"/>
      <c r="D28" s="123"/>
      <c r="E28" s="41"/>
      <c r="F28" s="131" t="s">
        <v>598</v>
      </c>
      <c r="G28" s="6"/>
      <c r="H28" s="6"/>
      <c r="I28" s="6"/>
      <c r="J28" s="132"/>
      <c r="K28" s="133"/>
      <c r="L28" s="133"/>
      <c r="M28" s="134"/>
      <c r="N28" s="1"/>
      <c r="O28" s="13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3" t="s">
        <v>599</v>
      </c>
      <c r="B29" s="123"/>
      <c r="C29" s="123"/>
      <c r="D29" s="123" t="s">
        <v>858</v>
      </c>
      <c r="E29" s="6"/>
      <c r="F29" s="131" t="s">
        <v>600</v>
      </c>
      <c r="G29" s="6"/>
      <c r="H29" s="6"/>
      <c r="I29" s="6"/>
      <c r="J29" s="132"/>
      <c r="K29" s="133"/>
      <c r="L29" s="133"/>
      <c r="M29" s="134"/>
      <c r="N29" s="1"/>
      <c r="O29" s="13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/>
      <c r="B30" s="123"/>
      <c r="C30" s="123"/>
      <c r="D30" s="123"/>
      <c r="E30" s="6"/>
      <c r="F30" s="6"/>
      <c r="G30" s="6"/>
      <c r="H30" s="6"/>
      <c r="I30" s="6"/>
      <c r="J30" s="136"/>
      <c r="K30" s="133"/>
      <c r="L30" s="133"/>
      <c r="M30" s="6"/>
      <c r="N30" s="137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8" t="s">
        <v>601</v>
      </c>
      <c r="C31" s="138"/>
      <c r="D31" s="138"/>
      <c r="E31" s="138"/>
      <c r="F31" s="139"/>
      <c r="G31" s="6"/>
      <c r="H31" s="6"/>
      <c r="I31" s="140"/>
      <c r="J31" s="141"/>
      <c r="K31" s="142"/>
      <c r="L31" s="141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568</v>
      </c>
      <c r="C32" s="98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96" t="s">
        <v>584</v>
      </c>
      <c r="J32" s="96" t="s">
        <v>585</v>
      </c>
      <c r="K32" s="96" t="s">
        <v>603</v>
      </c>
      <c r="L32" s="144" t="s">
        <v>587</v>
      </c>
      <c r="M32" s="98" t="s">
        <v>588</v>
      </c>
      <c r="N32" s="95" t="s">
        <v>589</v>
      </c>
      <c r="O32" s="330" t="s">
        <v>590</v>
      </c>
      <c r="P32" s="288"/>
      <c r="Q32" s="1"/>
      <c r="R32" s="327"/>
      <c r="S32" s="327"/>
      <c r="T32" s="327"/>
      <c r="U32" s="303"/>
      <c r="V32" s="303"/>
      <c r="W32" s="303"/>
      <c r="X32" s="303"/>
      <c r="Y32" s="303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3" customFormat="1" ht="15" customHeight="1">
      <c r="A33" s="409">
        <v>1</v>
      </c>
      <c r="B33" s="334">
        <v>44586</v>
      </c>
      <c r="C33" s="335"/>
      <c r="D33" s="410" t="s">
        <v>309</v>
      </c>
      <c r="E33" s="333" t="s">
        <v>593</v>
      </c>
      <c r="F33" s="333">
        <v>615</v>
      </c>
      <c r="G33" s="333">
        <v>595</v>
      </c>
      <c r="H33" s="333">
        <v>595</v>
      </c>
      <c r="I33" s="333" t="s">
        <v>860</v>
      </c>
      <c r="J33" s="411" t="s">
        <v>916</v>
      </c>
      <c r="K33" s="411">
        <f t="shared" ref="K33" si="21">H33-F33</f>
        <v>-20</v>
      </c>
      <c r="L33" s="412">
        <f>(F33*-0.7)/100</f>
        <v>-4.3049999999999997</v>
      </c>
      <c r="M33" s="413">
        <f t="shared" ref="M33" si="22">(K33+L33)/F33</f>
        <v>-3.9520325203252035E-2</v>
      </c>
      <c r="N33" s="411" t="s">
        <v>604</v>
      </c>
      <c r="O33" s="414">
        <v>44596</v>
      </c>
      <c r="P33" s="328"/>
      <c r="Q33" s="328"/>
      <c r="R33" s="329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26"/>
      <c r="AJ33" s="302"/>
      <c r="AK33" s="302"/>
      <c r="AL33" s="302"/>
    </row>
    <row r="34" spans="1:38" s="263" customFormat="1" ht="15" customHeight="1">
      <c r="A34" s="331">
        <v>2</v>
      </c>
      <c r="B34" s="250">
        <v>44589</v>
      </c>
      <c r="C34" s="292"/>
      <c r="D34" s="332" t="s">
        <v>180</v>
      </c>
      <c r="E34" s="291" t="s">
        <v>593</v>
      </c>
      <c r="F34" s="291">
        <v>41.15</v>
      </c>
      <c r="G34" s="291">
        <v>39.9</v>
      </c>
      <c r="H34" s="291">
        <v>42.7</v>
      </c>
      <c r="I34" s="291" t="s">
        <v>876</v>
      </c>
      <c r="J34" s="99" t="s">
        <v>902</v>
      </c>
      <c r="K34" s="99">
        <f t="shared" ref="K34" si="23">H34-F34</f>
        <v>1.5500000000000043</v>
      </c>
      <c r="L34" s="100">
        <f>(F34*-0.7)/100</f>
        <v>-0.28804999999999997</v>
      </c>
      <c r="M34" s="101">
        <f t="shared" ref="M34" si="24">(K34+L34)/F34</f>
        <v>3.0667071688942997E-2</v>
      </c>
      <c r="N34" s="99" t="s">
        <v>591</v>
      </c>
      <c r="O34" s="102">
        <v>44594</v>
      </c>
      <c r="P34" s="328"/>
      <c r="Q34" s="328"/>
      <c r="R34" s="329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26"/>
      <c r="AJ34" s="302"/>
      <c r="AK34" s="302"/>
      <c r="AL34" s="302"/>
    </row>
    <row r="35" spans="1:38" s="263" customFormat="1" ht="15" customHeight="1">
      <c r="A35" s="331">
        <v>3</v>
      </c>
      <c r="B35" s="250">
        <v>44593</v>
      </c>
      <c r="C35" s="292"/>
      <c r="D35" s="332" t="s">
        <v>146</v>
      </c>
      <c r="E35" s="291" t="s">
        <v>593</v>
      </c>
      <c r="F35" s="291">
        <v>1955</v>
      </c>
      <c r="G35" s="291">
        <v>1880</v>
      </c>
      <c r="H35" s="291">
        <v>1997.5</v>
      </c>
      <c r="I35" s="291" t="s">
        <v>890</v>
      </c>
      <c r="J35" s="99" t="s">
        <v>903</v>
      </c>
      <c r="K35" s="99">
        <f t="shared" ref="K35:K36" si="25">H35-F35</f>
        <v>42.5</v>
      </c>
      <c r="L35" s="100">
        <f>(F35*-0.07)/100</f>
        <v>-1.3685000000000003</v>
      </c>
      <c r="M35" s="101">
        <f t="shared" ref="M35:M36" si="26">(K35+L35)/F35</f>
        <v>2.1039130434782609E-2</v>
      </c>
      <c r="N35" s="99" t="s">
        <v>591</v>
      </c>
      <c r="O35" s="408">
        <v>44593</v>
      </c>
      <c r="P35" s="328"/>
      <c r="Q35" s="328"/>
      <c r="R35" s="329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26"/>
      <c r="AJ35" s="302"/>
      <c r="AK35" s="302"/>
      <c r="AL35" s="302"/>
    </row>
    <row r="36" spans="1:38" s="263" customFormat="1" ht="15" customHeight="1">
      <c r="A36" s="409">
        <v>4</v>
      </c>
      <c r="B36" s="334">
        <v>44593</v>
      </c>
      <c r="C36" s="335"/>
      <c r="D36" s="410" t="s">
        <v>137</v>
      </c>
      <c r="E36" s="333" t="s">
        <v>593</v>
      </c>
      <c r="F36" s="333">
        <v>863.5</v>
      </c>
      <c r="G36" s="333">
        <v>839</v>
      </c>
      <c r="H36" s="333">
        <v>839</v>
      </c>
      <c r="I36" s="333" t="s">
        <v>891</v>
      </c>
      <c r="J36" s="411" t="s">
        <v>938</v>
      </c>
      <c r="K36" s="411">
        <f t="shared" si="25"/>
        <v>-24.5</v>
      </c>
      <c r="L36" s="412">
        <f>(F36*-0.7)/100</f>
        <v>-6.0444999999999993</v>
      </c>
      <c r="M36" s="413">
        <f t="shared" si="26"/>
        <v>-3.5372900984365949E-2</v>
      </c>
      <c r="N36" s="411" t="s">
        <v>604</v>
      </c>
      <c r="O36" s="414">
        <v>44599</v>
      </c>
      <c r="P36" s="328"/>
      <c r="Q36" s="328"/>
      <c r="R36" s="329" t="s">
        <v>592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26"/>
      <c r="AJ36" s="302"/>
      <c r="AK36" s="302"/>
      <c r="AL36" s="302"/>
    </row>
    <row r="37" spans="1:38" s="263" customFormat="1" ht="15" customHeight="1">
      <c r="A37" s="331">
        <v>5</v>
      </c>
      <c r="B37" s="250">
        <v>44593</v>
      </c>
      <c r="C37" s="292"/>
      <c r="D37" s="332" t="s">
        <v>51</v>
      </c>
      <c r="E37" s="291" t="s">
        <v>593</v>
      </c>
      <c r="F37" s="291">
        <v>374</v>
      </c>
      <c r="G37" s="291">
        <v>364</v>
      </c>
      <c r="H37" s="291">
        <v>385</v>
      </c>
      <c r="I37" s="291" t="s">
        <v>892</v>
      </c>
      <c r="J37" s="99" t="s">
        <v>901</v>
      </c>
      <c r="K37" s="99">
        <f t="shared" ref="K37" si="27">H37-F37</f>
        <v>11</v>
      </c>
      <c r="L37" s="100">
        <f>(F37*-0.7)/100</f>
        <v>-2.6180000000000003</v>
      </c>
      <c r="M37" s="101">
        <f t="shared" ref="M37" si="28">(K37+L37)/F37</f>
        <v>2.2411764705882353E-2</v>
      </c>
      <c r="N37" s="99" t="s">
        <v>591</v>
      </c>
      <c r="O37" s="102">
        <v>44594</v>
      </c>
      <c r="P37" s="328"/>
      <c r="Q37" s="328"/>
      <c r="R37" s="329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26"/>
      <c r="AJ37" s="302"/>
      <c r="AK37" s="302"/>
      <c r="AL37" s="302"/>
    </row>
    <row r="38" spans="1:38" s="263" customFormat="1" ht="15" customHeight="1">
      <c r="A38" s="331">
        <v>6</v>
      </c>
      <c r="B38" s="250">
        <v>44593</v>
      </c>
      <c r="C38" s="292"/>
      <c r="D38" s="332" t="s">
        <v>391</v>
      </c>
      <c r="E38" s="291" t="s">
        <v>593</v>
      </c>
      <c r="F38" s="291">
        <v>126.5</v>
      </c>
      <c r="G38" s="291">
        <v>122</v>
      </c>
      <c r="H38" s="291">
        <v>130.25</v>
      </c>
      <c r="I38" s="291" t="s">
        <v>893</v>
      </c>
      <c r="J38" s="99" t="s">
        <v>900</v>
      </c>
      <c r="K38" s="99">
        <f t="shared" ref="K38:K39" si="29">H38-F38</f>
        <v>3.75</v>
      </c>
      <c r="L38" s="100">
        <f>(F38*-0.7)/100</f>
        <v>-0.88549999999999995</v>
      </c>
      <c r="M38" s="101">
        <f t="shared" ref="M38:M39" si="30">(K38+L38)/F38</f>
        <v>2.2644268774703557E-2</v>
      </c>
      <c r="N38" s="99" t="s">
        <v>591</v>
      </c>
      <c r="O38" s="102">
        <v>44594</v>
      </c>
      <c r="P38" s="328"/>
      <c r="Q38" s="328"/>
      <c r="R38" s="329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26"/>
      <c r="AJ38" s="302"/>
      <c r="AK38" s="302"/>
      <c r="AL38" s="302"/>
    </row>
    <row r="39" spans="1:38" s="263" customFormat="1" ht="15" customHeight="1">
      <c r="A39" s="409">
        <v>7</v>
      </c>
      <c r="B39" s="334">
        <v>44593</v>
      </c>
      <c r="C39" s="335"/>
      <c r="D39" s="410" t="s">
        <v>416</v>
      </c>
      <c r="E39" s="333" t="s">
        <v>593</v>
      </c>
      <c r="F39" s="333">
        <v>3357.5</v>
      </c>
      <c r="G39" s="333">
        <v>3250</v>
      </c>
      <c r="H39" s="333">
        <v>3250</v>
      </c>
      <c r="I39" s="333" t="s">
        <v>894</v>
      </c>
      <c r="J39" s="411" t="s">
        <v>957</v>
      </c>
      <c r="K39" s="411">
        <f t="shared" si="29"/>
        <v>-107.5</v>
      </c>
      <c r="L39" s="412">
        <f>(F39*-0.7)/100</f>
        <v>-23.502500000000001</v>
      </c>
      <c r="M39" s="413">
        <f t="shared" si="30"/>
        <v>-3.9017870439314963E-2</v>
      </c>
      <c r="N39" s="411" t="s">
        <v>604</v>
      </c>
      <c r="O39" s="414">
        <v>44603</v>
      </c>
      <c r="P39" s="328"/>
      <c r="Q39" s="328"/>
      <c r="R39" s="329" t="s">
        <v>595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26"/>
      <c r="AJ39" s="302"/>
      <c r="AK39" s="302"/>
      <c r="AL39" s="302"/>
    </row>
    <row r="40" spans="1:38" s="263" customFormat="1" ht="15" customHeight="1">
      <c r="A40" s="331">
        <v>8</v>
      </c>
      <c r="B40" s="250">
        <v>44595</v>
      </c>
      <c r="C40" s="292"/>
      <c r="D40" s="332" t="s">
        <v>54</v>
      </c>
      <c r="E40" s="291" t="s">
        <v>593</v>
      </c>
      <c r="F40" s="291">
        <v>219.5</v>
      </c>
      <c r="G40" s="291">
        <v>213.5</v>
      </c>
      <c r="H40" s="291">
        <v>226</v>
      </c>
      <c r="I40" s="291" t="s">
        <v>905</v>
      </c>
      <c r="J40" s="99" t="s">
        <v>906</v>
      </c>
      <c r="K40" s="99">
        <f t="shared" ref="K40:K41" si="31">H40-F40</f>
        <v>6.5</v>
      </c>
      <c r="L40" s="100">
        <f>(F40*-0.07)/100</f>
        <v>-0.15365000000000001</v>
      </c>
      <c r="M40" s="101">
        <f t="shared" ref="M40:M41" si="32">(K40+L40)/F40</f>
        <v>2.8912756264236904E-2</v>
      </c>
      <c r="N40" s="99" t="s">
        <v>591</v>
      </c>
      <c r="O40" s="408">
        <v>44595</v>
      </c>
      <c r="P40" s="328"/>
      <c r="Q40" s="328"/>
      <c r="R40" s="329" t="s">
        <v>595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26"/>
      <c r="AJ40" s="302"/>
      <c r="AK40" s="302"/>
      <c r="AL40" s="302"/>
    </row>
    <row r="41" spans="1:38" s="263" customFormat="1" ht="15" customHeight="1">
      <c r="A41" s="409">
        <v>9</v>
      </c>
      <c r="B41" s="334">
        <v>44595</v>
      </c>
      <c r="C41" s="335"/>
      <c r="D41" s="410" t="s">
        <v>146</v>
      </c>
      <c r="E41" s="333" t="s">
        <v>593</v>
      </c>
      <c r="F41" s="333">
        <v>1952.5</v>
      </c>
      <c r="G41" s="333">
        <v>1890</v>
      </c>
      <c r="H41" s="333">
        <v>1890</v>
      </c>
      <c r="I41" s="333" t="s">
        <v>907</v>
      </c>
      <c r="J41" s="411" t="s">
        <v>970</v>
      </c>
      <c r="K41" s="411">
        <f t="shared" si="31"/>
        <v>-62.5</v>
      </c>
      <c r="L41" s="412">
        <f>(F41*-0.7)/100</f>
        <v>-13.6675</v>
      </c>
      <c r="M41" s="413">
        <f t="shared" si="32"/>
        <v>-3.9010243277848911E-2</v>
      </c>
      <c r="N41" s="411" t="s">
        <v>604</v>
      </c>
      <c r="O41" s="414">
        <v>44603</v>
      </c>
      <c r="P41" s="328"/>
      <c r="Q41" s="328"/>
      <c r="R41" s="329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26"/>
      <c r="AJ41" s="302"/>
      <c r="AK41" s="302"/>
      <c r="AL41" s="302"/>
    </row>
    <row r="42" spans="1:38" s="263" customFormat="1" ht="15" customHeight="1">
      <c r="A42" s="331">
        <v>10</v>
      </c>
      <c r="B42" s="250">
        <v>44599</v>
      </c>
      <c r="C42" s="292"/>
      <c r="D42" s="332" t="s">
        <v>451</v>
      </c>
      <c r="E42" s="291" t="s">
        <v>593</v>
      </c>
      <c r="F42" s="291">
        <v>348</v>
      </c>
      <c r="G42" s="291">
        <v>338</v>
      </c>
      <c r="H42" s="291">
        <v>358.5</v>
      </c>
      <c r="I42" s="291" t="s">
        <v>925</v>
      </c>
      <c r="J42" s="99" t="s">
        <v>939</v>
      </c>
      <c r="K42" s="99">
        <f t="shared" ref="K42:K43" si="33">H42-F42</f>
        <v>10.5</v>
      </c>
      <c r="L42" s="100">
        <f>(F42*-0.7)/100</f>
        <v>-2.4359999999999999</v>
      </c>
      <c r="M42" s="101">
        <f t="shared" ref="M42:M43" si="34">(K42+L42)/F42</f>
        <v>2.3172413793103447E-2</v>
      </c>
      <c r="N42" s="99" t="s">
        <v>591</v>
      </c>
      <c r="O42" s="102">
        <v>44600</v>
      </c>
      <c r="P42" s="328"/>
      <c r="Q42" s="328"/>
      <c r="R42" s="329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26"/>
      <c r="AJ42" s="302"/>
      <c r="AK42" s="302"/>
      <c r="AL42" s="302"/>
    </row>
    <row r="43" spans="1:38" s="263" customFormat="1" ht="15" customHeight="1">
      <c r="A43" s="409">
        <v>11</v>
      </c>
      <c r="B43" s="334">
        <v>44601</v>
      </c>
      <c r="C43" s="335"/>
      <c r="D43" s="410" t="s">
        <v>845</v>
      </c>
      <c r="E43" s="333" t="s">
        <v>593</v>
      </c>
      <c r="F43" s="333">
        <v>2675</v>
      </c>
      <c r="G43" s="333">
        <v>2590</v>
      </c>
      <c r="H43" s="333">
        <v>2590</v>
      </c>
      <c r="I43" s="333" t="s">
        <v>949</v>
      </c>
      <c r="J43" s="411" t="s">
        <v>973</v>
      </c>
      <c r="K43" s="411">
        <f t="shared" si="33"/>
        <v>-85</v>
      </c>
      <c r="L43" s="412">
        <f>(F43*-0.7)/100</f>
        <v>-18.724999999999998</v>
      </c>
      <c r="M43" s="413">
        <f t="shared" si="34"/>
        <v>-3.8775700934579438E-2</v>
      </c>
      <c r="N43" s="411" t="s">
        <v>604</v>
      </c>
      <c r="O43" s="414">
        <v>44603</v>
      </c>
      <c r="P43" s="328"/>
      <c r="Q43" s="328"/>
      <c r="R43" s="329" t="s">
        <v>592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26"/>
      <c r="AJ43" s="302"/>
      <c r="AK43" s="302"/>
      <c r="AL43" s="302"/>
    </row>
    <row r="44" spans="1:38" s="263" customFormat="1" ht="15" customHeight="1">
      <c r="A44" s="331">
        <v>12</v>
      </c>
      <c r="B44" s="250">
        <v>44601</v>
      </c>
      <c r="C44" s="292"/>
      <c r="D44" s="332" t="s">
        <v>451</v>
      </c>
      <c r="E44" s="291" t="s">
        <v>593</v>
      </c>
      <c r="F44" s="291">
        <v>361.5</v>
      </c>
      <c r="G44" s="291">
        <v>349</v>
      </c>
      <c r="H44" s="291">
        <v>372.5</v>
      </c>
      <c r="I44" s="291" t="s">
        <v>950</v>
      </c>
      <c r="J44" s="99" t="s">
        <v>901</v>
      </c>
      <c r="K44" s="99">
        <f t="shared" ref="K44:K45" si="35">H44-F44</f>
        <v>11</v>
      </c>
      <c r="L44" s="100">
        <f>(F44*-0.7)/100</f>
        <v>-2.5305</v>
      </c>
      <c r="M44" s="101">
        <f t="shared" ref="M44:M45" si="36">(K44+L44)/F44</f>
        <v>2.3428769017980636E-2</v>
      </c>
      <c r="N44" s="99" t="s">
        <v>591</v>
      </c>
      <c r="O44" s="102">
        <v>44602</v>
      </c>
      <c r="P44" s="328"/>
      <c r="Q44" s="328"/>
      <c r="R44" s="329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26"/>
      <c r="AJ44" s="302"/>
      <c r="AK44" s="302"/>
      <c r="AL44" s="302"/>
    </row>
    <row r="45" spans="1:38" s="263" customFormat="1" ht="15" customHeight="1">
      <c r="A45" s="409">
        <v>13</v>
      </c>
      <c r="B45" s="334">
        <v>44602</v>
      </c>
      <c r="C45" s="335"/>
      <c r="D45" s="410" t="s">
        <v>197</v>
      </c>
      <c r="E45" s="333" t="s">
        <v>593</v>
      </c>
      <c r="F45" s="333">
        <v>967.5</v>
      </c>
      <c r="G45" s="333">
        <v>940</v>
      </c>
      <c r="H45" s="333">
        <v>940</v>
      </c>
      <c r="I45" s="333" t="s">
        <v>955</v>
      </c>
      <c r="J45" s="411" t="s">
        <v>956</v>
      </c>
      <c r="K45" s="411">
        <f t="shared" si="35"/>
        <v>-27.5</v>
      </c>
      <c r="L45" s="412">
        <f>(F45*-0.7)/100</f>
        <v>-6.7725</v>
      </c>
      <c r="M45" s="413">
        <f t="shared" si="36"/>
        <v>-3.5423772609819125E-2</v>
      </c>
      <c r="N45" s="411" t="s">
        <v>604</v>
      </c>
      <c r="O45" s="414">
        <v>44606</v>
      </c>
      <c r="P45" s="328"/>
      <c r="Q45" s="328"/>
      <c r="R45" s="329" t="s">
        <v>595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26"/>
      <c r="AJ45" s="302"/>
      <c r="AK45" s="302"/>
      <c r="AL45" s="302"/>
    </row>
    <row r="46" spans="1:38" s="263" customFormat="1" ht="15" customHeight="1">
      <c r="A46" s="320">
        <v>14</v>
      </c>
      <c r="B46" s="253">
        <v>44603</v>
      </c>
      <c r="C46" s="321"/>
      <c r="D46" s="322" t="s">
        <v>958</v>
      </c>
      <c r="E46" s="256" t="s">
        <v>593</v>
      </c>
      <c r="F46" s="256" t="s">
        <v>959</v>
      </c>
      <c r="G46" s="256">
        <v>1095</v>
      </c>
      <c r="H46" s="256"/>
      <c r="I46" s="256" t="s">
        <v>960</v>
      </c>
      <c r="J46" s="323" t="s">
        <v>594</v>
      </c>
      <c r="K46" s="323"/>
      <c r="L46" s="324"/>
      <c r="M46" s="325"/>
      <c r="N46" s="323"/>
      <c r="O46" s="375"/>
      <c r="P46" s="328"/>
      <c r="Q46" s="328"/>
      <c r="R46" s="329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26"/>
      <c r="AJ46" s="302"/>
      <c r="AK46" s="302"/>
      <c r="AL46" s="302"/>
    </row>
    <row r="47" spans="1:38" s="263" customFormat="1" ht="15" customHeight="1">
      <c r="A47" s="409">
        <v>15</v>
      </c>
      <c r="B47" s="334">
        <v>44603</v>
      </c>
      <c r="C47" s="335"/>
      <c r="D47" s="410" t="s">
        <v>522</v>
      </c>
      <c r="E47" s="333" t="s">
        <v>593</v>
      </c>
      <c r="F47" s="333">
        <v>2003</v>
      </c>
      <c r="G47" s="333">
        <v>1940</v>
      </c>
      <c r="H47" s="333">
        <v>1940</v>
      </c>
      <c r="I47" s="333" t="s">
        <v>962</v>
      </c>
      <c r="J47" s="411" t="s">
        <v>974</v>
      </c>
      <c r="K47" s="411">
        <f t="shared" ref="K47:K49" si="37">H47-F47</f>
        <v>-63</v>
      </c>
      <c r="L47" s="412">
        <f>(F47*-0.7)/100</f>
        <v>-14.020999999999999</v>
      </c>
      <c r="M47" s="413">
        <f t="shared" ref="M47:M49" si="38">(K47+L47)/F47</f>
        <v>-3.8452820768846728E-2</v>
      </c>
      <c r="N47" s="411" t="s">
        <v>604</v>
      </c>
      <c r="O47" s="414">
        <v>44606</v>
      </c>
      <c r="P47" s="328"/>
      <c r="Q47" s="328"/>
      <c r="R47" s="329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26"/>
      <c r="AJ47" s="302"/>
      <c r="AK47" s="302"/>
      <c r="AL47" s="302"/>
    </row>
    <row r="48" spans="1:38" s="263" customFormat="1" ht="15" customHeight="1">
      <c r="A48" s="409">
        <v>16</v>
      </c>
      <c r="B48" s="334">
        <v>44603</v>
      </c>
      <c r="C48" s="335"/>
      <c r="D48" s="410" t="s">
        <v>350</v>
      </c>
      <c r="E48" s="333" t="s">
        <v>593</v>
      </c>
      <c r="F48" s="333">
        <v>761</v>
      </c>
      <c r="G48" s="333">
        <v>735</v>
      </c>
      <c r="H48" s="333">
        <v>735</v>
      </c>
      <c r="I48" s="333" t="s">
        <v>963</v>
      </c>
      <c r="J48" s="411" t="s">
        <v>975</v>
      </c>
      <c r="K48" s="411">
        <f t="shared" si="37"/>
        <v>-26</v>
      </c>
      <c r="L48" s="412">
        <f>(F48*-0.7)/100</f>
        <v>-5.3269999999999991</v>
      </c>
      <c r="M48" s="413">
        <f t="shared" si="38"/>
        <v>-4.1165571616294347E-2</v>
      </c>
      <c r="N48" s="411" t="s">
        <v>604</v>
      </c>
      <c r="O48" s="414">
        <v>44606</v>
      </c>
      <c r="P48" s="328"/>
      <c r="Q48" s="328"/>
      <c r="R48" s="329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26"/>
      <c r="AJ48" s="302"/>
      <c r="AK48" s="302"/>
      <c r="AL48" s="302"/>
    </row>
    <row r="49" spans="1:38" s="263" customFormat="1" ht="15" customHeight="1">
      <c r="A49" s="331">
        <v>17</v>
      </c>
      <c r="B49" s="250">
        <v>44607</v>
      </c>
      <c r="C49" s="292"/>
      <c r="D49" s="332" t="s">
        <v>534</v>
      </c>
      <c r="E49" s="291" t="s">
        <v>593</v>
      </c>
      <c r="F49" s="291">
        <v>1212.5</v>
      </c>
      <c r="G49" s="291">
        <v>1180</v>
      </c>
      <c r="H49" s="291">
        <v>1240</v>
      </c>
      <c r="I49" s="291" t="s">
        <v>986</v>
      </c>
      <c r="J49" s="99" t="s">
        <v>987</v>
      </c>
      <c r="K49" s="415">
        <f t="shared" si="37"/>
        <v>27.5</v>
      </c>
      <c r="L49" s="374">
        <f>(F49*-0.07)/100</f>
        <v>-0.84875000000000012</v>
      </c>
      <c r="M49" s="447">
        <f t="shared" si="38"/>
        <v>2.1980412371134021E-2</v>
      </c>
      <c r="N49" s="99" t="s">
        <v>591</v>
      </c>
      <c r="O49" s="102">
        <v>44607</v>
      </c>
      <c r="P49" s="328"/>
      <c r="Q49" s="328"/>
      <c r="R49" s="32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26"/>
      <c r="AJ49" s="302"/>
      <c r="AK49" s="302"/>
      <c r="AL49" s="302"/>
    </row>
    <row r="50" spans="1:38" s="263" customFormat="1" ht="15" customHeight="1">
      <c r="A50" s="331">
        <v>18</v>
      </c>
      <c r="B50" s="250">
        <v>44607</v>
      </c>
      <c r="C50" s="292"/>
      <c r="D50" s="332" t="s">
        <v>201</v>
      </c>
      <c r="E50" s="291" t="s">
        <v>593</v>
      </c>
      <c r="F50" s="291">
        <v>1184</v>
      </c>
      <c r="G50" s="291">
        <v>1144</v>
      </c>
      <c r="H50" s="291">
        <v>1211</v>
      </c>
      <c r="I50" s="291">
        <v>1250</v>
      </c>
      <c r="J50" s="99" t="s">
        <v>1004</v>
      </c>
      <c r="K50" s="415">
        <f t="shared" ref="K50" si="39">H50-F50</f>
        <v>27</v>
      </c>
      <c r="L50" s="374">
        <f>(F50*-0.07)/100</f>
        <v>-0.82880000000000009</v>
      </c>
      <c r="M50" s="447">
        <f t="shared" ref="M50" si="40">(K50+L50)/F50</f>
        <v>2.2104054054054054E-2</v>
      </c>
      <c r="N50" s="99" t="s">
        <v>591</v>
      </c>
      <c r="O50" s="102">
        <v>44607</v>
      </c>
      <c r="P50" s="328"/>
      <c r="Q50" s="328"/>
      <c r="R50" s="32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26"/>
      <c r="AJ50" s="302"/>
      <c r="AK50" s="302"/>
      <c r="AL50" s="302"/>
    </row>
    <row r="51" spans="1:38" s="263" customFormat="1" ht="15" customHeight="1">
      <c r="A51" s="320"/>
      <c r="B51" s="253"/>
      <c r="C51" s="321"/>
      <c r="D51" s="322"/>
      <c r="E51" s="256"/>
      <c r="F51" s="256"/>
      <c r="G51" s="256"/>
      <c r="H51" s="256"/>
      <c r="I51" s="256"/>
      <c r="J51" s="323"/>
      <c r="K51" s="323"/>
      <c r="L51" s="324"/>
      <c r="M51" s="325"/>
      <c r="N51" s="323"/>
      <c r="O51" s="375"/>
      <c r="P51" s="328"/>
      <c r="Q51" s="328"/>
      <c r="R51" s="329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26"/>
      <c r="AJ51" s="302"/>
      <c r="AK51" s="302"/>
      <c r="AL51" s="302"/>
    </row>
    <row r="52" spans="1:38" s="263" customFormat="1" ht="15" customHeight="1">
      <c r="A52" s="320"/>
      <c r="B52" s="253"/>
      <c r="C52" s="321"/>
      <c r="D52" s="322"/>
      <c r="E52" s="256"/>
      <c r="F52" s="256"/>
      <c r="G52" s="256"/>
      <c r="H52" s="256"/>
      <c r="I52" s="256"/>
      <c r="J52" s="323"/>
      <c r="K52" s="323"/>
      <c r="L52" s="324"/>
      <c r="M52" s="325"/>
      <c r="N52" s="323"/>
      <c r="O52" s="375"/>
      <c r="P52" s="328"/>
      <c r="Q52" s="328"/>
      <c r="R52" s="329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26"/>
      <c r="AJ52" s="302"/>
      <c r="AK52" s="302"/>
      <c r="AL52" s="302"/>
    </row>
    <row r="53" spans="1:38" s="276" customFormat="1" ht="15" customHeight="1">
      <c r="K53" s="257"/>
      <c r="L53" s="289"/>
      <c r="M53" s="351"/>
      <c r="N53" s="257"/>
      <c r="O53" s="300"/>
      <c r="P53" s="1"/>
      <c r="Q53" s="1"/>
      <c r="R53" s="347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353"/>
      <c r="AJ53" s="352"/>
      <c r="AK53" s="352"/>
      <c r="AL53" s="352"/>
    </row>
    <row r="54" spans="1:38" ht="15" customHeight="1">
      <c r="A54" s="338"/>
      <c r="B54" s="339"/>
      <c r="C54" s="340"/>
      <c r="D54" s="341"/>
      <c r="E54" s="342"/>
      <c r="F54" s="342"/>
      <c r="G54" s="342"/>
      <c r="H54" s="342"/>
      <c r="I54" s="342"/>
      <c r="J54" s="343"/>
      <c r="K54" s="343"/>
      <c r="L54" s="344"/>
      <c r="M54" s="345"/>
      <c r="N54" s="343"/>
      <c r="O54" s="346"/>
      <c r="P54" s="1"/>
      <c r="Q54" s="1"/>
      <c r="R54" s="347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23" t="s">
        <v>596</v>
      </c>
      <c r="B55" s="146"/>
      <c r="C55" s="146"/>
      <c r="D55" s="1"/>
      <c r="E55" s="6"/>
      <c r="F55" s="6"/>
      <c r="G55" s="6"/>
      <c r="H55" s="6" t="s">
        <v>608</v>
      </c>
      <c r="I55" s="6"/>
      <c r="J55" s="6"/>
      <c r="K55" s="119"/>
      <c r="L55" s="148"/>
      <c r="M55" s="119"/>
      <c r="N55" s="120"/>
      <c r="O55" s="119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305"/>
      <c r="AD55" s="305"/>
      <c r="AE55" s="305"/>
      <c r="AF55" s="305"/>
      <c r="AG55" s="305"/>
      <c r="AH55" s="305"/>
    </row>
    <row r="56" spans="1:38" ht="12.75" customHeight="1">
      <c r="A56" s="130" t="s">
        <v>597</v>
      </c>
      <c r="B56" s="123"/>
      <c r="C56" s="123"/>
      <c r="D56" s="123"/>
      <c r="E56" s="41"/>
      <c r="F56" s="131" t="s">
        <v>598</v>
      </c>
      <c r="G56" s="56"/>
      <c r="H56" s="41"/>
      <c r="I56" s="56"/>
      <c r="J56" s="6"/>
      <c r="K56" s="149"/>
      <c r="L56" s="150"/>
      <c r="M56" s="6"/>
      <c r="N56" s="113"/>
      <c r="O56" s="15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0"/>
      <c r="B57" s="123"/>
      <c r="C57" s="123"/>
      <c r="D57" s="123"/>
      <c r="E57" s="6"/>
      <c r="F57" s="131" t="s">
        <v>600</v>
      </c>
      <c r="G57" s="56"/>
      <c r="H57" s="41"/>
      <c r="I57" s="56"/>
      <c r="J57" s="6"/>
      <c r="K57" s="149"/>
      <c r="L57" s="150"/>
      <c r="M57" s="6"/>
      <c r="N57" s="113"/>
      <c r="O57" s="15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3"/>
      <c r="B58" s="123"/>
      <c r="C58" s="123"/>
      <c r="D58" s="123"/>
      <c r="E58" s="6"/>
      <c r="F58" s="6"/>
      <c r="G58" s="6"/>
      <c r="H58" s="6"/>
      <c r="I58" s="6"/>
      <c r="J58" s="136"/>
      <c r="K58" s="133"/>
      <c r="L58" s="134"/>
      <c r="M58" s="6"/>
      <c r="N58" s="137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2" t="s">
        <v>609</v>
      </c>
      <c r="B59" s="152"/>
      <c r="C59" s="152"/>
      <c r="D59" s="152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6" t="s">
        <v>16</v>
      </c>
      <c r="B60" s="96" t="s">
        <v>568</v>
      </c>
      <c r="C60" s="96"/>
      <c r="D60" s="97" t="s">
        <v>579</v>
      </c>
      <c r="E60" s="96" t="s">
        <v>580</v>
      </c>
      <c r="F60" s="96" t="s">
        <v>581</v>
      </c>
      <c r="G60" s="96" t="s">
        <v>602</v>
      </c>
      <c r="H60" s="96" t="s">
        <v>583</v>
      </c>
      <c r="I60" s="96" t="s">
        <v>584</v>
      </c>
      <c r="J60" s="95" t="s">
        <v>585</v>
      </c>
      <c r="K60" s="153" t="s">
        <v>610</v>
      </c>
      <c r="L60" s="98" t="s">
        <v>587</v>
      </c>
      <c r="M60" s="153" t="s">
        <v>611</v>
      </c>
      <c r="N60" s="96" t="s">
        <v>612</v>
      </c>
      <c r="O60" s="95" t="s">
        <v>589</v>
      </c>
      <c r="P60" s="97" t="s">
        <v>590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52" customFormat="1" ht="13.5" customHeight="1">
      <c r="A61" s="333">
        <v>1</v>
      </c>
      <c r="B61" s="334">
        <v>44593</v>
      </c>
      <c r="C61" s="370"/>
      <c r="D61" s="370" t="s">
        <v>885</v>
      </c>
      <c r="E61" s="333" t="s">
        <v>593</v>
      </c>
      <c r="F61" s="333">
        <v>2414</v>
      </c>
      <c r="G61" s="333">
        <v>238</v>
      </c>
      <c r="H61" s="337">
        <v>2380</v>
      </c>
      <c r="I61" s="337" t="s">
        <v>886</v>
      </c>
      <c r="J61" s="348" t="s">
        <v>972</v>
      </c>
      <c r="K61" s="337">
        <f t="shared" ref="K61" si="41">H61-F61</f>
        <v>-34</v>
      </c>
      <c r="L61" s="366">
        <f t="shared" ref="L61:L63" si="42">(H61*N61)*0.07%</f>
        <v>624.75000000000011</v>
      </c>
      <c r="M61" s="367">
        <f t="shared" ref="M61" si="43">(K61*N61)-L61</f>
        <v>-13374.75</v>
      </c>
      <c r="N61" s="337">
        <v>375</v>
      </c>
      <c r="O61" s="368" t="s">
        <v>604</v>
      </c>
      <c r="P61" s="427">
        <v>44228</v>
      </c>
      <c r="Q61" s="254"/>
      <c r="R61" s="259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8"/>
      <c r="AG61" s="253"/>
      <c r="AH61" s="301"/>
      <c r="AI61" s="301"/>
      <c r="AJ61" s="282"/>
      <c r="AK61" s="282"/>
      <c r="AL61" s="282"/>
    </row>
    <row r="62" spans="1:38" s="252" customFormat="1" ht="13.5" customHeight="1">
      <c r="A62" s="333">
        <v>2</v>
      </c>
      <c r="B62" s="334">
        <v>44595</v>
      </c>
      <c r="C62" s="370"/>
      <c r="D62" s="370" t="s">
        <v>909</v>
      </c>
      <c r="E62" s="333" t="s">
        <v>593</v>
      </c>
      <c r="F62" s="333">
        <v>640</v>
      </c>
      <c r="G62" s="333">
        <v>630</v>
      </c>
      <c r="H62" s="337">
        <v>630</v>
      </c>
      <c r="I62" s="337" t="s">
        <v>910</v>
      </c>
      <c r="J62" s="348" t="s">
        <v>920</v>
      </c>
      <c r="K62" s="337">
        <f t="shared" ref="K62" si="44">H62-F62</f>
        <v>-10</v>
      </c>
      <c r="L62" s="366">
        <f t="shared" ref="L62" si="45">(H62*N62)*0.07%</f>
        <v>485.10000000000008</v>
      </c>
      <c r="M62" s="367">
        <f t="shared" ref="M62" si="46">(K62*N62)-L62</f>
        <v>-11485.1</v>
      </c>
      <c r="N62" s="337">
        <v>1100</v>
      </c>
      <c r="O62" s="368" t="s">
        <v>604</v>
      </c>
      <c r="P62" s="369">
        <v>44231</v>
      </c>
      <c r="Q62" s="254"/>
      <c r="R62" s="259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2"/>
      <c r="AG62" s="339"/>
      <c r="AH62" s="254"/>
      <c r="AI62" s="254"/>
      <c r="AJ62" s="342"/>
      <c r="AK62" s="342"/>
      <c r="AL62" s="342"/>
    </row>
    <row r="63" spans="1:38" s="252" customFormat="1" ht="13.5" customHeight="1">
      <c r="A63" s="486">
        <v>3</v>
      </c>
      <c r="B63" s="482">
        <v>44595</v>
      </c>
      <c r="C63" s="335"/>
      <c r="D63" s="336" t="s">
        <v>911</v>
      </c>
      <c r="E63" s="333" t="s">
        <v>593</v>
      </c>
      <c r="F63" s="333">
        <v>545</v>
      </c>
      <c r="G63" s="333">
        <v>534</v>
      </c>
      <c r="H63" s="333">
        <v>534</v>
      </c>
      <c r="I63" s="337">
        <v>565</v>
      </c>
      <c r="J63" s="488" t="s">
        <v>919</v>
      </c>
      <c r="K63" s="420">
        <f>H63-F63</f>
        <v>-11</v>
      </c>
      <c r="L63" s="366">
        <f t="shared" si="42"/>
        <v>560.70000000000005</v>
      </c>
      <c r="M63" s="488">
        <f>(-1500*6)-660.7</f>
        <v>-9660.7000000000007</v>
      </c>
      <c r="N63" s="489">
        <v>1500</v>
      </c>
      <c r="O63" s="482" t="s">
        <v>604</v>
      </c>
      <c r="P63" s="484">
        <v>44596</v>
      </c>
      <c r="Q63" s="254"/>
      <c r="R63" s="259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2"/>
      <c r="AG63" s="339"/>
      <c r="AH63" s="254"/>
      <c r="AI63" s="254"/>
      <c r="AJ63" s="342"/>
      <c r="AK63" s="342"/>
      <c r="AL63" s="342"/>
    </row>
    <row r="64" spans="1:38" s="252" customFormat="1" ht="13.5" customHeight="1">
      <c r="A64" s="487"/>
      <c r="B64" s="483"/>
      <c r="C64" s="335"/>
      <c r="D64" s="336" t="s">
        <v>912</v>
      </c>
      <c r="E64" s="333" t="s">
        <v>857</v>
      </c>
      <c r="F64" s="333">
        <v>14.5</v>
      </c>
      <c r="G64" s="333"/>
      <c r="H64" s="333">
        <v>9.5</v>
      </c>
      <c r="I64" s="337"/>
      <c r="J64" s="485"/>
      <c r="K64" s="420">
        <f>F64-H64</f>
        <v>5</v>
      </c>
      <c r="L64" s="421">
        <v>100</v>
      </c>
      <c r="M64" s="485"/>
      <c r="N64" s="490"/>
      <c r="O64" s="483"/>
      <c r="P64" s="485"/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2"/>
      <c r="AG64" s="339"/>
      <c r="AH64" s="254"/>
      <c r="AI64" s="254"/>
      <c r="AJ64" s="342"/>
      <c r="AK64" s="342"/>
      <c r="AL64" s="342"/>
    </row>
    <row r="65" spans="1:38" s="252" customFormat="1" ht="13.5" customHeight="1">
      <c r="A65" s="428">
        <v>4</v>
      </c>
      <c r="B65" s="429">
        <v>44599</v>
      </c>
      <c r="C65" s="292"/>
      <c r="D65" s="432" t="s">
        <v>927</v>
      </c>
      <c r="E65" s="291" t="s">
        <v>593</v>
      </c>
      <c r="F65" s="291">
        <v>3020</v>
      </c>
      <c r="G65" s="291">
        <v>2940</v>
      </c>
      <c r="H65" s="291">
        <v>3080</v>
      </c>
      <c r="I65" s="372" t="s">
        <v>928</v>
      </c>
      <c r="J65" s="415" t="s">
        <v>801</v>
      </c>
      <c r="K65" s="372">
        <f t="shared" ref="K65" si="47">H65-F65</f>
        <v>60</v>
      </c>
      <c r="L65" s="416">
        <f t="shared" ref="L65" si="48">(H65*N65)*0.07%</f>
        <v>377.30000000000007</v>
      </c>
      <c r="M65" s="417">
        <f t="shared" ref="M65" si="49">(K65*N65)-L65</f>
        <v>10122.700000000001</v>
      </c>
      <c r="N65" s="372">
        <v>175</v>
      </c>
      <c r="O65" s="418" t="s">
        <v>591</v>
      </c>
      <c r="P65" s="419">
        <v>44236</v>
      </c>
      <c r="Q65" s="254"/>
      <c r="R65" s="259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2"/>
      <c r="AG65" s="339"/>
      <c r="AH65" s="254"/>
      <c r="AI65" s="254"/>
      <c r="AJ65" s="342"/>
      <c r="AK65" s="342"/>
      <c r="AL65" s="342"/>
    </row>
    <row r="66" spans="1:38" s="252" customFormat="1" ht="13.5" customHeight="1">
      <c r="A66" s="423">
        <v>5</v>
      </c>
      <c r="B66" s="424">
        <v>44599</v>
      </c>
      <c r="C66" s="292"/>
      <c r="D66" s="425" t="s">
        <v>932</v>
      </c>
      <c r="E66" s="291" t="s">
        <v>593</v>
      </c>
      <c r="F66" s="291">
        <v>221</v>
      </c>
      <c r="G66" s="291">
        <v>216</v>
      </c>
      <c r="H66" s="291">
        <v>225.5</v>
      </c>
      <c r="I66" s="372" t="s">
        <v>933</v>
      </c>
      <c r="J66" s="415" t="s">
        <v>944</v>
      </c>
      <c r="K66" s="372">
        <f t="shared" ref="K66:K67" si="50">H66-F66</f>
        <v>4.5</v>
      </c>
      <c r="L66" s="416">
        <f t="shared" ref="L66:L67" si="51">(H66*N66)*0.07%</f>
        <v>394.62500000000006</v>
      </c>
      <c r="M66" s="417">
        <f t="shared" ref="M66:M67" si="52">(K66*N66)-L66</f>
        <v>10855.375</v>
      </c>
      <c r="N66" s="372">
        <v>2500</v>
      </c>
      <c r="O66" s="418" t="s">
        <v>591</v>
      </c>
      <c r="P66" s="426">
        <v>44234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2"/>
      <c r="AG66" s="339"/>
      <c r="AH66" s="254"/>
      <c r="AI66" s="254"/>
      <c r="AJ66" s="342"/>
      <c r="AK66" s="342"/>
      <c r="AL66" s="342"/>
    </row>
    <row r="67" spans="1:38" s="252" customFormat="1" ht="13.5" customHeight="1">
      <c r="A67" s="333">
        <v>6</v>
      </c>
      <c r="B67" s="422">
        <v>44599</v>
      </c>
      <c r="C67" s="370"/>
      <c r="D67" s="370" t="s">
        <v>934</v>
      </c>
      <c r="E67" s="333" t="s">
        <v>593</v>
      </c>
      <c r="F67" s="333">
        <v>17300</v>
      </c>
      <c r="G67" s="333">
        <v>17170</v>
      </c>
      <c r="H67" s="337">
        <v>17170</v>
      </c>
      <c r="I67" s="337">
        <v>17500</v>
      </c>
      <c r="J67" s="348" t="s">
        <v>937</v>
      </c>
      <c r="K67" s="337">
        <f t="shared" si="50"/>
        <v>-130</v>
      </c>
      <c r="L67" s="366">
        <f t="shared" si="51"/>
        <v>600.95000000000005</v>
      </c>
      <c r="M67" s="367">
        <f t="shared" si="52"/>
        <v>-7100.95</v>
      </c>
      <c r="N67" s="337">
        <v>50</v>
      </c>
      <c r="O67" s="368" t="s">
        <v>604</v>
      </c>
      <c r="P67" s="427">
        <v>44234</v>
      </c>
      <c r="Q67" s="254"/>
      <c r="R67" s="259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2"/>
      <c r="AG67" s="339"/>
      <c r="AH67" s="254"/>
      <c r="AI67" s="254"/>
      <c r="AJ67" s="342"/>
      <c r="AK67" s="342"/>
      <c r="AL67" s="342"/>
    </row>
    <row r="68" spans="1:38" s="252" customFormat="1" ht="13.5" customHeight="1">
      <c r="A68" s="291">
        <v>7</v>
      </c>
      <c r="B68" s="250">
        <v>44601</v>
      </c>
      <c r="C68" s="431"/>
      <c r="D68" s="431" t="s">
        <v>942</v>
      </c>
      <c r="E68" s="291" t="s">
        <v>593</v>
      </c>
      <c r="F68" s="291">
        <v>2377.5</v>
      </c>
      <c r="G68" s="291">
        <v>2325</v>
      </c>
      <c r="H68" s="372">
        <v>2415</v>
      </c>
      <c r="I68" s="372" t="s">
        <v>943</v>
      </c>
      <c r="J68" s="415" t="s">
        <v>945</v>
      </c>
      <c r="K68" s="372">
        <f t="shared" ref="K68:K70" si="53">H68-F68</f>
        <v>37.5</v>
      </c>
      <c r="L68" s="416">
        <f t="shared" ref="L68:L70" si="54">(H68*N68)*0.07%</f>
        <v>464.88750000000005</v>
      </c>
      <c r="M68" s="417">
        <f t="shared" ref="M68:M70" si="55">(K68*N68)-L68</f>
        <v>9847.6124999999993</v>
      </c>
      <c r="N68" s="372">
        <v>275</v>
      </c>
      <c r="O68" s="418" t="s">
        <v>591</v>
      </c>
      <c r="P68" s="426">
        <v>44236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2"/>
      <c r="AG68" s="339"/>
      <c r="AH68" s="254"/>
      <c r="AI68" s="254"/>
      <c r="AJ68" s="342"/>
      <c r="AK68" s="342"/>
      <c r="AL68" s="342"/>
    </row>
    <row r="69" spans="1:38" s="252" customFormat="1" ht="13.5" customHeight="1">
      <c r="A69" s="291">
        <v>8</v>
      </c>
      <c r="B69" s="250">
        <v>44601</v>
      </c>
      <c r="C69" s="431"/>
      <c r="D69" s="431" t="s">
        <v>947</v>
      </c>
      <c r="E69" s="291" t="s">
        <v>593</v>
      </c>
      <c r="F69" s="291">
        <v>1217.5</v>
      </c>
      <c r="G69" s="291">
        <v>1188</v>
      </c>
      <c r="H69" s="372">
        <v>1243</v>
      </c>
      <c r="I69" s="372" t="s">
        <v>948</v>
      </c>
      <c r="J69" s="415" t="s">
        <v>952</v>
      </c>
      <c r="K69" s="372">
        <f t="shared" si="53"/>
        <v>25.5</v>
      </c>
      <c r="L69" s="416">
        <f t="shared" si="54"/>
        <v>369.79250000000008</v>
      </c>
      <c r="M69" s="417">
        <f t="shared" si="55"/>
        <v>10467.7075</v>
      </c>
      <c r="N69" s="372">
        <v>425</v>
      </c>
      <c r="O69" s="418" t="s">
        <v>591</v>
      </c>
      <c r="P69" s="419">
        <v>44237</v>
      </c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2"/>
      <c r="AG69" s="339"/>
      <c r="AH69" s="254"/>
      <c r="AI69" s="254"/>
      <c r="AJ69" s="342"/>
      <c r="AK69" s="342"/>
      <c r="AL69" s="342"/>
    </row>
    <row r="70" spans="1:38" s="252" customFormat="1" ht="13.5" customHeight="1">
      <c r="A70" s="333">
        <v>9</v>
      </c>
      <c r="B70" s="433">
        <v>44602</v>
      </c>
      <c r="C70" s="370"/>
      <c r="D70" s="370" t="s">
        <v>953</v>
      </c>
      <c r="E70" s="333" t="s">
        <v>593</v>
      </c>
      <c r="F70" s="333">
        <v>305</v>
      </c>
      <c r="G70" s="333">
        <v>297</v>
      </c>
      <c r="H70" s="337">
        <v>297</v>
      </c>
      <c r="I70" s="337" t="s">
        <v>954</v>
      </c>
      <c r="J70" s="348" t="s">
        <v>976</v>
      </c>
      <c r="K70" s="337">
        <f t="shared" si="53"/>
        <v>-8</v>
      </c>
      <c r="L70" s="366">
        <f t="shared" si="54"/>
        <v>353.43000000000006</v>
      </c>
      <c r="M70" s="367">
        <f t="shared" si="55"/>
        <v>-13953.43</v>
      </c>
      <c r="N70" s="337">
        <v>1700</v>
      </c>
      <c r="O70" s="368" t="s">
        <v>604</v>
      </c>
      <c r="P70" s="369">
        <v>44241</v>
      </c>
      <c r="Q70" s="254"/>
      <c r="R70" s="259" t="s">
        <v>595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2"/>
      <c r="AG70" s="339"/>
      <c r="AH70" s="254"/>
      <c r="AI70" s="254"/>
      <c r="AJ70" s="342"/>
      <c r="AK70" s="342"/>
      <c r="AL70" s="342"/>
    </row>
    <row r="71" spans="1:38" s="252" customFormat="1" ht="13.5" customHeight="1">
      <c r="A71" s="291">
        <v>10</v>
      </c>
      <c r="B71" s="250">
        <v>44603</v>
      </c>
      <c r="C71" s="431"/>
      <c r="D71" s="332" t="s">
        <v>961</v>
      </c>
      <c r="E71" s="291" t="s">
        <v>593</v>
      </c>
      <c r="F71" s="291">
        <v>2980</v>
      </c>
      <c r="G71" s="291">
        <v>2900</v>
      </c>
      <c r="H71" s="372">
        <v>3032.5</v>
      </c>
      <c r="I71" s="372" t="s">
        <v>969</v>
      </c>
      <c r="J71" s="415" t="s">
        <v>971</v>
      </c>
      <c r="K71" s="372">
        <f t="shared" ref="K71:K75" si="56">H71-F71</f>
        <v>52.5</v>
      </c>
      <c r="L71" s="416">
        <f t="shared" ref="L71:L73" si="57">(H71*N71)*0.07%</f>
        <v>371.48125000000005</v>
      </c>
      <c r="M71" s="417">
        <f t="shared" ref="M71:M73" si="58">(K71*N71)-L71</f>
        <v>8816.0187499999993</v>
      </c>
      <c r="N71" s="372">
        <v>175</v>
      </c>
      <c r="O71" s="418" t="s">
        <v>591</v>
      </c>
      <c r="P71" s="426">
        <v>44238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2"/>
      <c r="AG71" s="339"/>
      <c r="AH71" s="254"/>
      <c r="AI71" s="254"/>
      <c r="AJ71" s="342"/>
      <c r="AK71" s="342"/>
      <c r="AL71" s="342"/>
    </row>
    <row r="72" spans="1:38" s="252" customFormat="1" ht="13.5" customHeight="1">
      <c r="A72" s="333">
        <v>11</v>
      </c>
      <c r="B72" s="433">
        <v>44603</v>
      </c>
      <c r="C72" s="370"/>
      <c r="D72" s="370" t="s">
        <v>968</v>
      </c>
      <c r="E72" s="333" t="s">
        <v>593</v>
      </c>
      <c r="F72" s="333">
        <v>220.5</v>
      </c>
      <c r="G72" s="333">
        <v>215</v>
      </c>
      <c r="H72" s="337">
        <v>215</v>
      </c>
      <c r="I72" s="337" t="s">
        <v>933</v>
      </c>
      <c r="J72" s="348" t="s">
        <v>977</v>
      </c>
      <c r="K72" s="337">
        <f t="shared" si="56"/>
        <v>-5.5</v>
      </c>
      <c r="L72" s="366">
        <f t="shared" si="57"/>
        <v>376.25000000000006</v>
      </c>
      <c r="M72" s="367">
        <f t="shared" si="58"/>
        <v>-14126.25</v>
      </c>
      <c r="N72" s="337">
        <v>2500</v>
      </c>
      <c r="O72" s="368" t="s">
        <v>604</v>
      </c>
      <c r="P72" s="369">
        <v>44241</v>
      </c>
      <c r="Q72" s="254"/>
      <c r="R72" s="259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2"/>
      <c r="AG72" s="339"/>
      <c r="AH72" s="254"/>
      <c r="AI72" s="254"/>
      <c r="AJ72" s="342"/>
      <c r="AK72" s="342"/>
      <c r="AL72" s="342"/>
    </row>
    <row r="73" spans="1:38" s="252" customFormat="1" ht="13.5" customHeight="1">
      <c r="A73" s="333">
        <v>12</v>
      </c>
      <c r="B73" s="433">
        <v>44606</v>
      </c>
      <c r="C73" s="370"/>
      <c r="D73" s="370" t="s">
        <v>947</v>
      </c>
      <c r="E73" s="333" t="s">
        <v>593</v>
      </c>
      <c r="F73" s="333">
        <v>1215</v>
      </c>
      <c r="G73" s="333">
        <v>1188</v>
      </c>
      <c r="H73" s="337">
        <v>1188</v>
      </c>
      <c r="I73" s="337" t="s">
        <v>948</v>
      </c>
      <c r="J73" s="348" t="s">
        <v>978</v>
      </c>
      <c r="K73" s="337">
        <f t="shared" si="56"/>
        <v>-27</v>
      </c>
      <c r="L73" s="366">
        <f t="shared" si="57"/>
        <v>353.43000000000006</v>
      </c>
      <c r="M73" s="367">
        <f t="shared" si="58"/>
        <v>-11828.43</v>
      </c>
      <c r="N73" s="337">
        <v>425</v>
      </c>
      <c r="O73" s="368" t="s">
        <v>604</v>
      </c>
      <c r="P73" s="427">
        <v>44241</v>
      </c>
      <c r="Q73" s="254"/>
      <c r="R73" s="259" t="s">
        <v>592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42"/>
      <c r="AG73" s="339"/>
      <c r="AH73" s="254"/>
      <c r="AI73" s="254"/>
      <c r="AJ73" s="342"/>
      <c r="AK73" s="342"/>
      <c r="AL73" s="342"/>
    </row>
    <row r="74" spans="1:38" s="252" customFormat="1" ht="13.5" customHeight="1">
      <c r="A74" s="434">
        <v>13</v>
      </c>
      <c r="B74" s="435">
        <v>44606</v>
      </c>
      <c r="C74" s="436"/>
      <c r="D74" s="436" t="s">
        <v>942</v>
      </c>
      <c r="E74" s="434" t="s">
        <v>593</v>
      </c>
      <c r="F74" s="434">
        <v>2345</v>
      </c>
      <c r="G74" s="434">
        <v>2295</v>
      </c>
      <c r="H74" s="437">
        <v>2348</v>
      </c>
      <c r="I74" s="437" t="s">
        <v>979</v>
      </c>
      <c r="J74" s="438" t="s">
        <v>980</v>
      </c>
      <c r="K74" s="437">
        <f t="shared" si="56"/>
        <v>3</v>
      </c>
      <c r="L74" s="439">
        <f t="shared" ref="L74:L76" si="59">(H74*N74)*0.07%</f>
        <v>451.99000000000007</v>
      </c>
      <c r="M74" s="440">
        <f t="shared" ref="M74:M76" si="60">(K74*N74)-L74</f>
        <v>373.00999999999993</v>
      </c>
      <c r="N74" s="437">
        <v>275</v>
      </c>
      <c r="O74" s="441" t="s">
        <v>714</v>
      </c>
      <c r="P74" s="448">
        <v>44241</v>
      </c>
      <c r="Q74" s="254"/>
      <c r="R74" s="259" t="s">
        <v>595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42"/>
      <c r="AG74" s="339"/>
      <c r="AH74" s="254"/>
      <c r="AI74" s="254"/>
      <c r="AJ74" s="342"/>
      <c r="AK74" s="342"/>
      <c r="AL74" s="342"/>
    </row>
    <row r="75" spans="1:38" s="252" customFormat="1" ht="13.5" customHeight="1">
      <c r="A75" s="291">
        <v>14</v>
      </c>
      <c r="B75" s="250">
        <v>44607</v>
      </c>
      <c r="C75" s="431"/>
      <c r="D75" s="431" t="s">
        <v>988</v>
      </c>
      <c r="E75" s="291" t="s">
        <v>593</v>
      </c>
      <c r="F75" s="291">
        <v>700</v>
      </c>
      <c r="G75" s="291">
        <v>683</v>
      </c>
      <c r="H75" s="372">
        <v>712</v>
      </c>
      <c r="I75" s="372" t="s">
        <v>989</v>
      </c>
      <c r="J75" s="415" t="s">
        <v>998</v>
      </c>
      <c r="K75" s="372">
        <f t="shared" si="56"/>
        <v>12</v>
      </c>
      <c r="L75" s="416">
        <f t="shared" si="59"/>
        <v>373.80000000000007</v>
      </c>
      <c r="M75" s="417">
        <f t="shared" si="60"/>
        <v>8626.2000000000007</v>
      </c>
      <c r="N75" s="372">
        <v>750</v>
      </c>
      <c r="O75" s="418" t="s">
        <v>591</v>
      </c>
      <c r="P75" s="426">
        <v>44242</v>
      </c>
      <c r="Q75" s="254"/>
      <c r="R75" s="259" t="s">
        <v>595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42"/>
      <c r="AG75" s="339"/>
      <c r="AH75" s="254"/>
      <c r="AI75" s="254"/>
      <c r="AJ75" s="342"/>
      <c r="AK75" s="342"/>
      <c r="AL75" s="342"/>
    </row>
    <row r="76" spans="1:38" s="252" customFormat="1" ht="13.5" customHeight="1">
      <c r="A76" s="291">
        <v>15</v>
      </c>
      <c r="B76" s="250">
        <v>44607</v>
      </c>
      <c r="C76" s="431"/>
      <c r="D76" s="431" t="s">
        <v>927</v>
      </c>
      <c r="E76" s="291" t="s">
        <v>593</v>
      </c>
      <c r="F76" s="291">
        <v>2945</v>
      </c>
      <c r="G76" s="291">
        <v>2870</v>
      </c>
      <c r="H76" s="372">
        <v>2993</v>
      </c>
      <c r="I76" s="372" t="s">
        <v>990</v>
      </c>
      <c r="J76" s="415" t="s">
        <v>1007</v>
      </c>
      <c r="K76" s="372">
        <f>H76-F76</f>
        <v>48</v>
      </c>
      <c r="L76" s="416">
        <f t="shared" si="59"/>
        <v>366.64250000000004</v>
      </c>
      <c r="M76" s="417">
        <f t="shared" si="60"/>
        <v>8033.3575000000001</v>
      </c>
      <c r="N76" s="372">
        <v>175</v>
      </c>
      <c r="O76" s="418" t="s">
        <v>591</v>
      </c>
      <c r="P76" s="426">
        <v>44242</v>
      </c>
      <c r="Q76" s="254"/>
      <c r="R76" s="259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42"/>
      <c r="AG76" s="339"/>
      <c r="AH76" s="254"/>
      <c r="AI76" s="254"/>
      <c r="AJ76" s="342"/>
      <c r="AK76" s="342"/>
      <c r="AL76" s="342"/>
    </row>
    <row r="77" spans="1:38" s="252" customFormat="1" ht="13.5" customHeight="1">
      <c r="A77" s="256">
        <v>16</v>
      </c>
      <c r="B77" s="253">
        <v>44607</v>
      </c>
      <c r="C77" s="376"/>
      <c r="D77" s="376" t="s">
        <v>996</v>
      </c>
      <c r="E77" s="256" t="s">
        <v>593</v>
      </c>
      <c r="F77" s="256" t="s">
        <v>997</v>
      </c>
      <c r="G77" s="256">
        <v>1395</v>
      </c>
      <c r="H77" s="257"/>
      <c r="I77" s="257">
        <v>1500</v>
      </c>
      <c r="J77" s="323" t="s">
        <v>594</v>
      </c>
      <c r="K77" s="257"/>
      <c r="L77" s="289"/>
      <c r="M77" s="290"/>
      <c r="N77" s="257"/>
      <c r="O77" s="445"/>
      <c r="P77" s="446"/>
      <c r="Q77" s="254"/>
      <c r="R77" s="259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42"/>
      <c r="AG77" s="339"/>
      <c r="AH77" s="254"/>
      <c r="AI77" s="254"/>
      <c r="AJ77" s="342"/>
      <c r="AK77" s="342"/>
      <c r="AL77" s="342"/>
    </row>
    <row r="78" spans="1:38" s="252" customFormat="1" ht="13.5" customHeight="1">
      <c r="A78" s="291">
        <v>17</v>
      </c>
      <c r="B78" s="250">
        <v>44607</v>
      </c>
      <c r="C78" s="431"/>
      <c r="D78" s="431" t="s">
        <v>1001</v>
      </c>
      <c r="E78" s="291" t="s">
        <v>593</v>
      </c>
      <c r="F78" s="291">
        <v>704</v>
      </c>
      <c r="G78" s="291">
        <v>688</v>
      </c>
      <c r="H78" s="372">
        <v>708</v>
      </c>
      <c r="I78" s="372" t="s">
        <v>989</v>
      </c>
      <c r="J78" s="415" t="s">
        <v>1034</v>
      </c>
      <c r="K78" s="372">
        <f t="shared" ref="K78" si="61">H78-F78</f>
        <v>4</v>
      </c>
      <c r="L78" s="416">
        <f t="shared" ref="L78" si="62">(H78*N78)*0.07%</f>
        <v>334.53000000000003</v>
      </c>
      <c r="M78" s="417">
        <f t="shared" ref="M78" si="63">(K78*N78)-L78</f>
        <v>2365.4699999999998</v>
      </c>
      <c r="N78" s="372">
        <v>675</v>
      </c>
      <c r="O78" s="418" t="s">
        <v>591</v>
      </c>
      <c r="P78" s="419">
        <v>44244</v>
      </c>
      <c r="Q78" s="254"/>
      <c r="R78" s="259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42"/>
      <c r="AG78" s="339"/>
      <c r="AH78" s="254"/>
      <c r="AI78" s="254"/>
      <c r="AJ78" s="342"/>
      <c r="AK78" s="342"/>
      <c r="AL78" s="342"/>
    </row>
    <row r="79" spans="1:38" s="252" customFormat="1" ht="13.5" customHeight="1">
      <c r="A79" s="291">
        <v>18</v>
      </c>
      <c r="B79" s="250">
        <v>44607</v>
      </c>
      <c r="C79" s="431"/>
      <c r="D79" s="431" t="s">
        <v>1002</v>
      </c>
      <c r="E79" s="291" t="s">
        <v>593</v>
      </c>
      <c r="F79" s="291">
        <v>2347</v>
      </c>
      <c r="G79" s="291">
        <v>2300</v>
      </c>
      <c r="H79" s="372">
        <v>2375</v>
      </c>
      <c r="I79" s="372" t="s">
        <v>1003</v>
      </c>
      <c r="J79" s="415" t="s">
        <v>1010</v>
      </c>
      <c r="K79" s="372">
        <f t="shared" ref="K79" si="64">H79-F79</f>
        <v>28</v>
      </c>
      <c r="L79" s="416">
        <f t="shared" ref="L79" si="65">(H79*N79)*0.07%</f>
        <v>498.75000000000006</v>
      </c>
      <c r="M79" s="417">
        <f t="shared" ref="M79" si="66">(K79*N79)-L79</f>
        <v>7901.25</v>
      </c>
      <c r="N79" s="372">
        <v>300</v>
      </c>
      <c r="O79" s="418" t="s">
        <v>591</v>
      </c>
      <c r="P79" s="419">
        <v>44243</v>
      </c>
      <c r="Q79" s="254"/>
      <c r="R79" s="259" t="s">
        <v>592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42"/>
      <c r="AG79" s="339"/>
      <c r="AH79" s="254"/>
      <c r="AI79" s="254"/>
      <c r="AJ79" s="342"/>
      <c r="AK79" s="342"/>
      <c r="AL79" s="342"/>
    </row>
    <row r="80" spans="1:38" s="252" customFormat="1" ht="13.5" customHeight="1">
      <c r="A80" s="291">
        <v>19</v>
      </c>
      <c r="B80" s="450">
        <v>44608</v>
      </c>
      <c r="C80" s="431"/>
      <c r="D80" s="431" t="s">
        <v>927</v>
      </c>
      <c r="E80" s="291" t="s">
        <v>593</v>
      </c>
      <c r="F80" s="291">
        <v>2995</v>
      </c>
      <c r="G80" s="291">
        <v>2920</v>
      </c>
      <c r="H80" s="372">
        <v>3050</v>
      </c>
      <c r="I80" s="372" t="s">
        <v>1009</v>
      </c>
      <c r="J80" s="415" t="s">
        <v>731</v>
      </c>
      <c r="K80" s="372">
        <f t="shared" ref="K80" si="67">H80-F80</f>
        <v>55</v>
      </c>
      <c r="L80" s="416">
        <f t="shared" ref="L80" si="68">(H80*N80)*0.07%</f>
        <v>373.62500000000006</v>
      </c>
      <c r="M80" s="417">
        <f t="shared" ref="M80" si="69">(K80*N80)-L80</f>
        <v>9251.375</v>
      </c>
      <c r="N80" s="372">
        <v>175</v>
      </c>
      <c r="O80" s="418" t="s">
        <v>591</v>
      </c>
      <c r="P80" s="426">
        <v>44243</v>
      </c>
      <c r="Q80" s="254"/>
      <c r="R80" s="259" t="s">
        <v>595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42"/>
      <c r="AG80" s="339"/>
      <c r="AH80" s="254"/>
      <c r="AI80" s="254"/>
      <c r="AJ80" s="342"/>
      <c r="AK80" s="342"/>
      <c r="AL80" s="342"/>
    </row>
    <row r="81" spans="1:38" s="252" customFormat="1" ht="13.5" customHeight="1">
      <c r="A81" s="256">
        <v>20</v>
      </c>
      <c r="B81" s="449">
        <v>44608</v>
      </c>
      <c r="C81" s="376"/>
      <c r="D81" s="376" t="s">
        <v>1011</v>
      </c>
      <c r="E81" s="256" t="s">
        <v>593</v>
      </c>
      <c r="F81" s="256" t="s">
        <v>1012</v>
      </c>
      <c r="G81" s="256">
        <v>3175</v>
      </c>
      <c r="H81" s="257"/>
      <c r="I81" s="257" t="s">
        <v>1013</v>
      </c>
      <c r="J81" s="323" t="s">
        <v>594</v>
      </c>
      <c r="K81" s="257"/>
      <c r="L81" s="289"/>
      <c r="M81" s="290"/>
      <c r="N81" s="257"/>
      <c r="O81" s="445"/>
      <c r="P81" s="446"/>
      <c r="Q81" s="254"/>
      <c r="R81" s="259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42"/>
      <c r="AG81" s="339"/>
      <c r="AH81" s="254"/>
      <c r="AI81" s="254"/>
      <c r="AJ81" s="342"/>
      <c r="AK81" s="342"/>
      <c r="AL81" s="342"/>
    </row>
    <row r="82" spans="1:38" s="252" customFormat="1" ht="13.5" customHeight="1">
      <c r="A82" s="256">
        <v>21</v>
      </c>
      <c r="B82" s="449">
        <v>44608</v>
      </c>
      <c r="C82" s="376"/>
      <c r="D82" s="376" t="s">
        <v>953</v>
      </c>
      <c r="E82" s="256" t="s">
        <v>593</v>
      </c>
      <c r="F82" s="256" t="s">
        <v>1020</v>
      </c>
      <c r="G82" s="256">
        <v>284</v>
      </c>
      <c r="H82" s="257"/>
      <c r="I82" s="257" t="s">
        <v>1021</v>
      </c>
      <c r="J82" s="323" t="s">
        <v>594</v>
      </c>
      <c r="K82" s="257"/>
      <c r="L82" s="289"/>
      <c r="M82" s="290"/>
      <c r="N82" s="257"/>
      <c r="O82" s="445"/>
      <c r="P82" s="446"/>
      <c r="Q82" s="254"/>
      <c r="R82" s="259" t="s">
        <v>595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42"/>
      <c r="AG82" s="339"/>
      <c r="AH82" s="254"/>
      <c r="AI82" s="254"/>
      <c r="AJ82" s="342"/>
      <c r="AK82" s="342"/>
      <c r="AL82" s="342"/>
    </row>
    <row r="83" spans="1:38" s="252" customFormat="1" ht="13.5" customHeight="1">
      <c r="A83" s="333">
        <v>22</v>
      </c>
      <c r="B83" s="468">
        <v>44609</v>
      </c>
      <c r="C83" s="370"/>
      <c r="D83" s="370" t="s">
        <v>1036</v>
      </c>
      <c r="E83" s="333" t="s">
        <v>593</v>
      </c>
      <c r="F83" s="333">
        <v>16940</v>
      </c>
      <c r="G83" s="333">
        <v>16400</v>
      </c>
      <c r="H83" s="337">
        <v>16400</v>
      </c>
      <c r="I83" s="337" t="s">
        <v>1037</v>
      </c>
      <c r="J83" s="348" t="s">
        <v>1178</v>
      </c>
      <c r="K83" s="337">
        <f t="shared" ref="K83" si="70">H83-F83</f>
        <v>-540</v>
      </c>
      <c r="L83" s="366">
        <f t="shared" ref="L83" si="71">(H83*N83)*0.07%</f>
        <v>287.00000000000006</v>
      </c>
      <c r="M83" s="367">
        <f t="shared" ref="M83" si="72">(K83*N83)-L83</f>
        <v>-13787</v>
      </c>
      <c r="N83" s="337">
        <v>25</v>
      </c>
      <c r="O83" s="368" t="s">
        <v>604</v>
      </c>
      <c r="P83" s="369">
        <v>44245</v>
      </c>
      <c r="Q83" s="254"/>
      <c r="R83" s="259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42"/>
      <c r="AG83" s="339"/>
      <c r="AH83" s="254"/>
      <c r="AI83" s="254"/>
      <c r="AJ83" s="342"/>
      <c r="AK83" s="342"/>
      <c r="AL83" s="342"/>
    </row>
    <row r="84" spans="1:38" s="252" customFormat="1" ht="13.5" customHeight="1">
      <c r="A84" s="256">
        <v>23</v>
      </c>
      <c r="B84" s="460">
        <v>44609</v>
      </c>
      <c r="C84" s="376"/>
      <c r="D84" s="376" t="s">
        <v>1038</v>
      </c>
      <c r="E84" s="256" t="s">
        <v>593</v>
      </c>
      <c r="F84" s="256" t="s">
        <v>1039</v>
      </c>
      <c r="G84" s="256">
        <v>1940</v>
      </c>
      <c r="H84" s="257"/>
      <c r="I84" s="257" t="s">
        <v>1040</v>
      </c>
      <c r="J84" s="323" t="s">
        <v>594</v>
      </c>
      <c r="K84" s="257"/>
      <c r="L84" s="289"/>
      <c r="M84" s="290"/>
      <c r="N84" s="257"/>
      <c r="O84" s="445"/>
      <c r="P84" s="446"/>
      <c r="Q84" s="254"/>
      <c r="R84" s="259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42"/>
      <c r="AG84" s="339"/>
      <c r="AH84" s="254"/>
      <c r="AI84" s="254"/>
      <c r="AJ84" s="342"/>
      <c r="AK84" s="342"/>
      <c r="AL84" s="342"/>
    </row>
    <row r="85" spans="1:38" s="252" customFormat="1" ht="13.5" customHeight="1">
      <c r="A85" s="256">
        <v>24</v>
      </c>
      <c r="B85" s="460">
        <v>44610</v>
      </c>
      <c r="C85" s="376"/>
      <c r="D85" s="376" t="s">
        <v>988</v>
      </c>
      <c r="E85" s="256" t="s">
        <v>593</v>
      </c>
      <c r="F85" s="256" t="s">
        <v>1078</v>
      </c>
      <c r="G85" s="256">
        <v>683</v>
      </c>
      <c r="H85" s="257"/>
      <c r="I85" s="257" t="s">
        <v>989</v>
      </c>
      <c r="J85" s="323" t="s">
        <v>594</v>
      </c>
      <c r="K85" s="257"/>
      <c r="L85" s="289"/>
      <c r="M85" s="290"/>
      <c r="N85" s="257"/>
      <c r="O85" s="445"/>
      <c r="P85" s="446"/>
      <c r="Q85" s="254"/>
      <c r="R85" s="259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42"/>
      <c r="AG85" s="339"/>
      <c r="AH85" s="254"/>
      <c r="AI85" s="254"/>
      <c r="AJ85" s="342"/>
      <c r="AK85" s="342"/>
      <c r="AL85" s="342"/>
    </row>
    <row r="86" spans="1:38" s="252" customFormat="1" ht="12.75" customHeight="1">
      <c r="A86" s="333">
        <v>25</v>
      </c>
      <c r="B86" s="467">
        <v>44610</v>
      </c>
      <c r="C86" s="370"/>
      <c r="D86" s="370" t="s">
        <v>1079</v>
      </c>
      <c r="E86" s="333" t="s">
        <v>593</v>
      </c>
      <c r="F86" s="333">
        <v>901</v>
      </c>
      <c r="G86" s="333">
        <v>887</v>
      </c>
      <c r="H86" s="337">
        <v>888</v>
      </c>
      <c r="I86" s="337" t="s">
        <v>1080</v>
      </c>
      <c r="J86" s="348" t="s">
        <v>1086</v>
      </c>
      <c r="K86" s="337">
        <f t="shared" ref="K86" si="73">H86-F86</f>
        <v>-13</v>
      </c>
      <c r="L86" s="366">
        <f t="shared" ref="L86" si="74">(H86*N86)*0.07%</f>
        <v>621.60000000000014</v>
      </c>
      <c r="M86" s="367">
        <f t="shared" ref="M86" si="75">(K86*N86)-L86</f>
        <v>-13621.6</v>
      </c>
      <c r="N86" s="337">
        <v>1000</v>
      </c>
      <c r="O86" s="368" t="s">
        <v>604</v>
      </c>
      <c r="P86" s="427">
        <v>44245</v>
      </c>
      <c r="Q86" s="254"/>
      <c r="R86" s="259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42"/>
      <c r="AG86" s="339"/>
      <c r="AH86" s="254"/>
      <c r="AI86" s="254"/>
      <c r="AJ86" s="342"/>
      <c r="AK86" s="342"/>
      <c r="AL86" s="342"/>
    </row>
    <row r="87" spans="1:38" s="252" customFormat="1" ht="12.75" customHeight="1">
      <c r="A87" s="256">
        <v>26</v>
      </c>
      <c r="B87" s="466">
        <v>44610</v>
      </c>
      <c r="C87" s="376"/>
      <c r="D87" s="376" t="s">
        <v>1081</v>
      </c>
      <c r="E87" s="256" t="s">
        <v>593</v>
      </c>
      <c r="F87" s="256" t="s">
        <v>1082</v>
      </c>
      <c r="G87" s="256">
        <v>6900</v>
      </c>
      <c r="H87" s="257"/>
      <c r="I87" s="257" t="s">
        <v>1083</v>
      </c>
      <c r="J87" s="323" t="s">
        <v>594</v>
      </c>
      <c r="K87" s="257"/>
      <c r="L87" s="289"/>
      <c r="M87" s="290"/>
      <c r="N87" s="257"/>
      <c r="O87" s="445"/>
      <c r="P87" s="446"/>
      <c r="Q87" s="254"/>
      <c r="R87" s="259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42"/>
      <c r="AG87" s="339"/>
      <c r="AH87" s="254"/>
      <c r="AI87" s="254"/>
      <c r="AJ87" s="342"/>
      <c r="AK87" s="342"/>
      <c r="AL87" s="342"/>
    </row>
    <row r="88" spans="1:38" s="252" customFormat="1" ht="13.5" customHeight="1">
      <c r="A88" s="256"/>
      <c r="B88" s="253"/>
      <c r="C88" s="376"/>
      <c r="D88" s="376"/>
      <c r="E88" s="256"/>
      <c r="F88" s="256"/>
      <c r="G88" s="256"/>
      <c r="H88" s="257"/>
      <c r="I88" s="257"/>
      <c r="J88" s="323"/>
      <c r="K88" s="257"/>
      <c r="L88" s="289"/>
      <c r="M88" s="290"/>
      <c r="N88" s="257"/>
      <c r="O88" s="299"/>
      <c r="P88" s="300"/>
      <c r="Q88" s="254"/>
      <c r="R88" s="259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342"/>
      <c r="AG88" s="339"/>
      <c r="AH88" s="254"/>
      <c r="AI88" s="254"/>
      <c r="AJ88" s="342"/>
      <c r="AK88" s="342"/>
      <c r="AL88" s="342"/>
    </row>
    <row r="89" spans="1:38" ht="13.5" customHeight="1">
      <c r="A89" s="111"/>
      <c r="B89" s="112"/>
      <c r="C89" s="146"/>
      <c r="D89" s="154"/>
      <c r="E89" s="155"/>
      <c r="F89" s="111"/>
      <c r="G89" s="111"/>
      <c r="H89" s="111"/>
      <c r="I89" s="147"/>
      <c r="J89" s="147"/>
      <c r="K89" s="147"/>
      <c r="L89" s="147"/>
      <c r="M89" s="147"/>
      <c r="N89" s="147"/>
      <c r="O89" s="147"/>
      <c r="P89" s="147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56"/>
      <c r="B90" s="112"/>
      <c r="C90" s="113"/>
      <c r="D90" s="157"/>
      <c r="E90" s="116"/>
      <c r="F90" s="116"/>
      <c r="G90" s="116"/>
      <c r="H90" s="116"/>
      <c r="I90" s="116"/>
      <c r="J90" s="6"/>
      <c r="K90" s="116"/>
      <c r="L90" s="116"/>
      <c r="M90" s="6"/>
      <c r="N90" s="1"/>
      <c r="O90" s="113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12.75" customHeight="1">
      <c r="A91" s="158" t="s">
        <v>614</v>
      </c>
      <c r="B91" s="158"/>
      <c r="C91" s="158"/>
      <c r="D91" s="158"/>
      <c r="E91" s="159"/>
      <c r="F91" s="116"/>
      <c r="G91" s="116"/>
      <c r="H91" s="116"/>
      <c r="I91" s="116"/>
      <c r="J91" s="1"/>
      <c r="K91" s="6"/>
      <c r="L91" s="6"/>
      <c r="M91" s="6"/>
      <c r="N91" s="1"/>
      <c r="O91" s="1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38.25" customHeight="1">
      <c r="A92" s="96" t="s">
        <v>16</v>
      </c>
      <c r="B92" s="96" t="s">
        <v>568</v>
      </c>
      <c r="C92" s="96"/>
      <c r="D92" s="97" t="s">
        <v>579</v>
      </c>
      <c r="E92" s="96" t="s">
        <v>580</v>
      </c>
      <c r="F92" s="96" t="s">
        <v>581</v>
      </c>
      <c r="G92" s="96" t="s">
        <v>602</v>
      </c>
      <c r="H92" s="96" t="s">
        <v>583</v>
      </c>
      <c r="I92" s="96" t="s">
        <v>584</v>
      </c>
      <c r="J92" s="95" t="s">
        <v>585</v>
      </c>
      <c r="K92" s="95" t="s">
        <v>615</v>
      </c>
      <c r="L92" s="98" t="s">
        <v>587</v>
      </c>
      <c r="M92" s="153" t="s">
        <v>611</v>
      </c>
      <c r="N92" s="96" t="s">
        <v>612</v>
      </c>
      <c r="O92" s="96" t="s">
        <v>589</v>
      </c>
      <c r="P92" s="97" t="s">
        <v>590</v>
      </c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s="252" customFormat="1" ht="12.75" customHeight="1">
      <c r="A93" s="503">
        <v>1</v>
      </c>
      <c r="B93" s="505">
        <v>44586</v>
      </c>
      <c r="C93" s="321"/>
      <c r="D93" s="383" t="s">
        <v>870</v>
      </c>
      <c r="E93" s="256" t="s">
        <v>593</v>
      </c>
      <c r="F93" s="256">
        <v>82</v>
      </c>
      <c r="G93" s="256"/>
      <c r="H93" s="256"/>
      <c r="I93" s="257"/>
      <c r="J93" s="497" t="s">
        <v>594</v>
      </c>
      <c r="K93" s="384"/>
      <c r="L93" s="324"/>
      <c r="M93" s="497"/>
      <c r="N93" s="499"/>
      <c r="O93" s="501"/>
      <c r="P93" s="497"/>
      <c r="Q93" s="254"/>
      <c r="R93" s="255" t="s">
        <v>592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</row>
    <row r="94" spans="1:38" s="252" customFormat="1" ht="12.75" customHeight="1">
      <c r="A94" s="504"/>
      <c r="B94" s="506"/>
      <c r="C94" s="321"/>
      <c r="D94" s="383" t="s">
        <v>871</v>
      </c>
      <c r="E94" s="256" t="s">
        <v>857</v>
      </c>
      <c r="F94" s="256">
        <v>46</v>
      </c>
      <c r="G94" s="256"/>
      <c r="H94" s="256"/>
      <c r="I94" s="257"/>
      <c r="J94" s="498"/>
      <c r="K94" s="384"/>
      <c r="L94" s="324"/>
      <c r="M94" s="498"/>
      <c r="N94" s="500"/>
      <c r="O94" s="502"/>
      <c r="P94" s="498"/>
      <c r="Q94" s="254"/>
      <c r="R94" s="255" t="s">
        <v>592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</row>
    <row r="95" spans="1:38" s="252" customFormat="1" ht="12.75" customHeight="1">
      <c r="A95" s="333">
        <v>2</v>
      </c>
      <c r="B95" s="334">
        <v>44592</v>
      </c>
      <c r="C95" s="335"/>
      <c r="D95" s="336" t="s">
        <v>879</v>
      </c>
      <c r="E95" s="333" t="s">
        <v>593</v>
      </c>
      <c r="F95" s="333">
        <v>107.5</v>
      </c>
      <c r="G95" s="333">
        <v>60</v>
      </c>
      <c r="H95" s="333">
        <v>57.5</v>
      </c>
      <c r="I95" s="337" t="s">
        <v>880</v>
      </c>
      <c r="J95" s="348" t="s">
        <v>862</v>
      </c>
      <c r="K95" s="337">
        <f t="shared" ref="K95:K96" si="76">H95-F95</f>
        <v>-50</v>
      </c>
      <c r="L95" s="366">
        <v>100</v>
      </c>
      <c r="M95" s="367">
        <f t="shared" ref="M95:M96" si="77">(K95*N95)-L95</f>
        <v>-2600</v>
      </c>
      <c r="N95" s="337">
        <v>50</v>
      </c>
      <c r="O95" s="368" t="s">
        <v>604</v>
      </c>
      <c r="P95" s="369">
        <v>44228</v>
      </c>
      <c r="Q95" s="254"/>
      <c r="R95" s="255" t="s">
        <v>595</v>
      </c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</row>
    <row r="96" spans="1:38" s="252" customFormat="1" ht="12.75" customHeight="1">
      <c r="A96" s="333">
        <v>3</v>
      </c>
      <c r="B96" s="334">
        <v>44592</v>
      </c>
      <c r="C96" s="335"/>
      <c r="D96" s="336" t="s">
        <v>881</v>
      </c>
      <c r="E96" s="333" t="s">
        <v>593</v>
      </c>
      <c r="F96" s="333">
        <v>26.5</v>
      </c>
      <c r="G96" s="333">
        <v>17</v>
      </c>
      <c r="H96" s="333">
        <v>17</v>
      </c>
      <c r="I96" s="337" t="s">
        <v>882</v>
      </c>
      <c r="J96" s="348" t="s">
        <v>924</v>
      </c>
      <c r="K96" s="337">
        <f t="shared" si="76"/>
        <v>-9.5</v>
      </c>
      <c r="L96" s="366">
        <v>100</v>
      </c>
      <c r="M96" s="367">
        <f t="shared" si="77"/>
        <v>-3900</v>
      </c>
      <c r="N96" s="337">
        <v>400</v>
      </c>
      <c r="O96" s="368" t="s">
        <v>604</v>
      </c>
      <c r="P96" s="369">
        <v>44234</v>
      </c>
      <c r="Q96" s="254"/>
      <c r="R96" s="255" t="s">
        <v>592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</row>
    <row r="97" spans="1:38" s="252" customFormat="1" ht="12.75" customHeight="1">
      <c r="A97" s="333">
        <v>4</v>
      </c>
      <c r="B97" s="334">
        <v>44592</v>
      </c>
      <c r="C97" s="335"/>
      <c r="D97" s="336" t="s">
        <v>883</v>
      </c>
      <c r="E97" s="333" t="s">
        <v>593</v>
      </c>
      <c r="F97" s="333">
        <v>57.5</v>
      </c>
      <c r="G97" s="333">
        <v>38</v>
      </c>
      <c r="H97" s="333">
        <v>40</v>
      </c>
      <c r="I97" s="337" t="s">
        <v>861</v>
      </c>
      <c r="J97" s="348" t="s">
        <v>895</v>
      </c>
      <c r="K97" s="337">
        <f t="shared" ref="K97" si="78">H97-F97</f>
        <v>-17.5</v>
      </c>
      <c r="L97" s="366">
        <v>100</v>
      </c>
      <c r="M97" s="367">
        <f t="shared" ref="M97" si="79">(K97*N97)-L97</f>
        <v>-4475</v>
      </c>
      <c r="N97" s="337">
        <v>250</v>
      </c>
      <c r="O97" s="368" t="s">
        <v>604</v>
      </c>
      <c r="P97" s="369">
        <v>44228</v>
      </c>
      <c r="Q97" s="254"/>
      <c r="R97" s="255" t="s">
        <v>592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</row>
    <row r="98" spans="1:38" s="252" customFormat="1" ht="12.75" customHeight="1">
      <c r="A98" s="507">
        <v>5</v>
      </c>
      <c r="B98" s="509">
        <v>44593</v>
      </c>
      <c r="C98" s="292"/>
      <c r="D98" s="371" t="s">
        <v>887</v>
      </c>
      <c r="E98" s="291" t="s">
        <v>593</v>
      </c>
      <c r="F98" s="291">
        <v>202.5</v>
      </c>
      <c r="G98" s="291"/>
      <c r="H98" s="291">
        <v>335</v>
      </c>
      <c r="I98" s="372"/>
      <c r="J98" s="491" t="s">
        <v>889</v>
      </c>
      <c r="K98" s="373">
        <f>H98-F98</f>
        <v>132.5</v>
      </c>
      <c r="L98" s="374">
        <v>100</v>
      </c>
      <c r="M98" s="491">
        <v>4300</v>
      </c>
      <c r="N98" s="491">
        <v>50</v>
      </c>
      <c r="O98" s="493" t="s">
        <v>591</v>
      </c>
      <c r="P98" s="495">
        <v>44593</v>
      </c>
      <c r="Q98" s="254"/>
      <c r="R98" s="255" t="s">
        <v>592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s="252" customFormat="1" ht="12.75" customHeight="1">
      <c r="A99" s="508"/>
      <c r="B99" s="510"/>
      <c r="C99" s="292"/>
      <c r="D99" s="371" t="s">
        <v>888</v>
      </c>
      <c r="E99" s="291" t="s">
        <v>857</v>
      </c>
      <c r="F99" s="291">
        <v>102.5</v>
      </c>
      <c r="G99" s="291"/>
      <c r="H99" s="291">
        <v>145</v>
      </c>
      <c r="I99" s="372"/>
      <c r="J99" s="492"/>
      <c r="K99" s="373">
        <f>F99-H99</f>
        <v>-42.5</v>
      </c>
      <c r="L99" s="374">
        <v>100</v>
      </c>
      <c r="M99" s="492"/>
      <c r="N99" s="492"/>
      <c r="O99" s="494"/>
      <c r="P99" s="496"/>
      <c r="Q99" s="254"/>
      <c r="R99" s="255" t="s">
        <v>592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333">
        <v>6</v>
      </c>
      <c r="B100" s="334">
        <v>44594</v>
      </c>
      <c r="C100" s="335"/>
      <c r="D100" s="336" t="s">
        <v>897</v>
      </c>
      <c r="E100" s="333" t="s">
        <v>593</v>
      </c>
      <c r="F100" s="333">
        <v>90</v>
      </c>
      <c r="G100" s="333">
        <v>45</v>
      </c>
      <c r="H100" s="333">
        <v>45</v>
      </c>
      <c r="I100" s="337" t="s">
        <v>898</v>
      </c>
      <c r="J100" s="348" t="s">
        <v>899</v>
      </c>
      <c r="K100" s="337">
        <f t="shared" ref="K100" si="80">H100-F100</f>
        <v>-45</v>
      </c>
      <c r="L100" s="366">
        <v>100</v>
      </c>
      <c r="M100" s="367">
        <f t="shared" ref="M100" si="81">(K100*N100)-L100</f>
        <v>-2350</v>
      </c>
      <c r="N100" s="337">
        <v>50</v>
      </c>
      <c r="O100" s="368" t="s">
        <v>604</v>
      </c>
      <c r="P100" s="427">
        <v>44229</v>
      </c>
      <c r="Q100" s="254"/>
      <c r="R100" s="255" t="s">
        <v>592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333">
        <v>7</v>
      </c>
      <c r="B101" s="334">
        <v>44595</v>
      </c>
      <c r="C101" s="335"/>
      <c r="D101" s="336" t="s">
        <v>913</v>
      </c>
      <c r="E101" s="333" t="s">
        <v>593</v>
      </c>
      <c r="F101" s="333">
        <v>65</v>
      </c>
      <c r="G101" s="333">
        <v>0</v>
      </c>
      <c r="H101" s="333">
        <v>0</v>
      </c>
      <c r="I101" s="337" t="s">
        <v>914</v>
      </c>
      <c r="J101" s="348" t="s">
        <v>915</v>
      </c>
      <c r="K101" s="337">
        <f t="shared" ref="K101:K103" si="82">H101-F101</f>
        <v>-65</v>
      </c>
      <c r="L101" s="366">
        <v>100</v>
      </c>
      <c r="M101" s="367">
        <f t="shared" ref="M101:M103" si="83">(K101*N101)-L101</f>
        <v>-1725</v>
      </c>
      <c r="N101" s="337">
        <v>25</v>
      </c>
      <c r="O101" s="368" t="s">
        <v>604</v>
      </c>
      <c r="P101" s="427">
        <v>44230</v>
      </c>
      <c r="Q101" s="254"/>
      <c r="R101" s="255" t="s">
        <v>595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291">
        <v>8</v>
      </c>
      <c r="B102" s="250">
        <v>44596</v>
      </c>
      <c r="C102" s="292"/>
      <c r="D102" s="371" t="s">
        <v>917</v>
      </c>
      <c r="E102" s="291" t="s">
        <v>593</v>
      </c>
      <c r="F102" s="291">
        <v>110</v>
      </c>
      <c r="G102" s="291">
        <v>65</v>
      </c>
      <c r="H102" s="291">
        <v>135</v>
      </c>
      <c r="I102" s="372" t="s">
        <v>918</v>
      </c>
      <c r="J102" s="415" t="s">
        <v>613</v>
      </c>
      <c r="K102" s="372">
        <f t="shared" si="82"/>
        <v>25</v>
      </c>
      <c r="L102" s="416">
        <v>100</v>
      </c>
      <c r="M102" s="417">
        <f t="shared" si="83"/>
        <v>1150</v>
      </c>
      <c r="N102" s="372">
        <v>50</v>
      </c>
      <c r="O102" s="418" t="s">
        <v>591</v>
      </c>
      <c r="P102" s="426">
        <v>44231</v>
      </c>
      <c r="Q102" s="254"/>
      <c r="R102" s="255" t="s">
        <v>595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333">
        <v>9</v>
      </c>
      <c r="B103" s="334">
        <v>44599</v>
      </c>
      <c r="C103" s="335"/>
      <c r="D103" s="336" t="s">
        <v>929</v>
      </c>
      <c r="E103" s="333" t="s">
        <v>593</v>
      </c>
      <c r="F103" s="333">
        <v>83</v>
      </c>
      <c r="G103" s="333">
        <v>40</v>
      </c>
      <c r="H103" s="333">
        <v>40</v>
      </c>
      <c r="I103" s="337" t="s">
        <v>930</v>
      </c>
      <c r="J103" s="348" t="s">
        <v>931</v>
      </c>
      <c r="K103" s="337">
        <f t="shared" si="82"/>
        <v>-43</v>
      </c>
      <c r="L103" s="366">
        <v>100</v>
      </c>
      <c r="M103" s="367">
        <f t="shared" si="83"/>
        <v>-2250</v>
      </c>
      <c r="N103" s="337">
        <v>50</v>
      </c>
      <c r="O103" s="368" t="s">
        <v>604</v>
      </c>
      <c r="P103" s="427">
        <v>44234</v>
      </c>
      <c r="Q103" s="254"/>
      <c r="R103" s="255" t="s">
        <v>595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333">
        <v>10</v>
      </c>
      <c r="B104" s="334">
        <v>44599</v>
      </c>
      <c r="C104" s="335"/>
      <c r="D104" s="336" t="s">
        <v>935</v>
      </c>
      <c r="E104" s="333" t="s">
        <v>593</v>
      </c>
      <c r="F104" s="333">
        <v>180</v>
      </c>
      <c r="G104" s="333">
        <v>90</v>
      </c>
      <c r="H104" s="333">
        <v>90</v>
      </c>
      <c r="I104" s="337" t="s">
        <v>936</v>
      </c>
      <c r="J104" s="348" t="s">
        <v>941</v>
      </c>
      <c r="K104" s="337">
        <f t="shared" ref="K104:K105" si="84">H104-F104</f>
        <v>-90</v>
      </c>
      <c r="L104" s="366">
        <v>100</v>
      </c>
      <c r="M104" s="367">
        <f t="shared" ref="M104:M105" si="85">(K104*N104)-L104</f>
        <v>-2350</v>
      </c>
      <c r="N104" s="337">
        <v>25</v>
      </c>
      <c r="O104" s="368" t="s">
        <v>604</v>
      </c>
      <c r="P104" s="369">
        <v>44235</v>
      </c>
      <c r="Q104" s="254"/>
      <c r="R104" s="255" t="s">
        <v>592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291">
        <v>11</v>
      </c>
      <c r="B105" s="443">
        <v>44606</v>
      </c>
      <c r="C105" s="292"/>
      <c r="D105" s="371" t="s">
        <v>981</v>
      </c>
      <c r="E105" s="291" t="s">
        <v>593</v>
      </c>
      <c r="F105" s="291">
        <v>14.5</v>
      </c>
      <c r="G105" s="291">
        <v>7</v>
      </c>
      <c r="H105" s="291">
        <v>18.25</v>
      </c>
      <c r="I105" s="372" t="s">
        <v>982</v>
      </c>
      <c r="J105" s="415" t="s">
        <v>900</v>
      </c>
      <c r="K105" s="372">
        <f t="shared" si="84"/>
        <v>3.75</v>
      </c>
      <c r="L105" s="416">
        <v>100</v>
      </c>
      <c r="M105" s="417">
        <f t="shared" si="85"/>
        <v>2618.75</v>
      </c>
      <c r="N105" s="372">
        <v>725</v>
      </c>
      <c r="O105" s="418" t="s">
        <v>591</v>
      </c>
      <c r="P105" s="419">
        <v>44242</v>
      </c>
      <c r="Q105" s="254"/>
      <c r="R105" s="255" t="s">
        <v>592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333">
        <v>12</v>
      </c>
      <c r="B106" s="444">
        <v>44606</v>
      </c>
      <c r="C106" s="335"/>
      <c r="D106" s="336" t="s">
        <v>983</v>
      </c>
      <c r="E106" s="333" t="s">
        <v>593</v>
      </c>
      <c r="F106" s="333">
        <v>76</v>
      </c>
      <c r="G106" s="333">
        <v>38</v>
      </c>
      <c r="H106" s="333">
        <v>38</v>
      </c>
      <c r="I106" s="337" t="s">
        <v>984</v>
      </c>
      <c r="J106" s="348" t="s">
        <v>1006</v>
      </c>
      <c r="K106" s="337">
        <f t="shared" ref="K106:K109" si="86">H106-F106</f>
        <v>-38</v>
      </c>
      <c r="L106" s="366">
        <v>100</v>
      </c>
      <c r="M106" s="367">
        <f t="shared" ref="M106:M109" si="87">(K106*N106)-L106</f>
        <v>-2000</v>
      </c>
      <c r="N106" s="337">
        <v>50</v>
      </c>
      <c r="O106" s="368" t="s">
        <v>604</v>
      </c>
      <c r="P106" s="369">
        <v>44242</v>
      </c>
      <c r="Q106" s="254"/>
      <c r="R106" s="255" t="s">
        <v>592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291">
        <v>13</v>
      </c>
      <c r="B107" s="250">
        <v>44607</v>
      </c>
      <c r="C107" s="442"/>
      <c r="D107" s="371" t="s">
        <v>995</v>
      </c>
      <c r="E107" s="291" t="s">
        <v>593</v>
      </c>
      <c r="F107" s="291">
        <v>37</v>
      </c>
      <c r="G107" s="291">
        <v>18</v>
      </c>
      <c r="H107" s="291">
        <v>49</v>
      </c>
      <c r="I107" s="372" t="s">
        <v>991</v>
      </c>
      <c r="J107" s="415" t="s">
        <v>998</v>
      </c>
      <c r="K107" s="372">
        <f t="shared" si="86"/>
        <v>12</v>
      </c>
      <c r="L107" s="416">
        <v>100</v>
      </c>
      <c r="M107" s="417">
        <f t="shared" si="87"/>
        <v>2900</v>
      </c>
      <c r="N107" s="372">
        <v>250</v>
      </c>
      <c r="O107" s="418" t="s">
        <v>591</v>
      </c>
      <c r="P107" s="426">
        <v>44242</v>
      </c>
      <c r="Q107" s="254"/>
      <c r="R107" s="255" t="s">
        <v>592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291">
        <v>14</v>
      </c>
      <c r="B108" s="250">
        <v>44607</v>
      </c>
      <c r="C108" s="442"/>
      <c r="D108" s="371" t="s">
        <v>992</v>
      </c>
      <c r="E108" s="291" t="s">
        <v>593</v>
      </c>
      <c r="F108" s="291">
        <v>41</v>
      </c>
      <c r="G108" s="291">
        <v>20</v>
      </c>
      <c r="H108" s="291">
        <v>49</v>
      </c>
      <c r="I108" s="372" t="s">
        <v>991</v>
      </c>
      <c r="J108" s="415" t="s">
        <v>999</v>
      </c>
      <c r="K108" s="372">
        <f t="shared" si="86"/>
        <v>8</v>
      </c>
      <c r="L108" s="416">
        <v>100</v>
      </c>
      <c r="M108" s="417">
        <f t="shared" si="87"/>
        <v>1900</v>
      </c>
      <c r="N108" s="372">
        <v>250</v>
      </c>
      <c r="O108" s="418" t="s">
        <v>591</v>
      </c>
      <c r="P108" s="426">
        <v>44242</v>
      </c>
      <c r="Q108" s="254"/>
      <c r="R108" s="255" t="s">
        <v>592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291">
        <v>15</v>
      </c>
      <c r="B109" s="250">
        <v>44607</v>
      </c>
      <c r="C109" s="442"/>
      <c r="D109" s="371" t="s">
        <v>993</v>
      </c>
      <c r="E109" s="291" t="s">
        <v>593</v>
      </c>
      <c r="F109" s="291">
        <v>36</v>
      </c>
      <c r="G109" s="291">
        <v>20</v>
      </c>
      <c r="H109" s="291">
        <v>47.5</v>
      </c>
      <c r="I109" s="372" t="s">
        <v>994</v>
      </c>
      <c r="J109" s="415" t="s">
        <v>1000</v>
      </c>
      <c r="K109" s="372">
        <f t="shared" si="86"/>
        <v>11.5</v>
      </c>
      <c r="L109" s="416">
        <v>100</v>
      </c>
      <c r="M109" s="417">
        <f t="shared" si="87"/>
        <v>3350</v>
      </c>
      <c r="N109" s="372">
        <v>300</v>
      </c>
      <c r="O109" s="418" t="s">
        <v>591</v>
      </c>
      <c r="P109" s="426">
        <v>44242</v>
      </c>
      <c r="Q109" s="254"/>
      <c r="R109" s="255" t="s">
        <v>592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16</v>
      </c>
      <c r="B110" s="250">
        <v>44608</v>
      </c>
      <c r="C110" s="442"/>
      <c r="D110" s="371" t="s">
        <v>1014</v>
      </c>
      <c r="E110" s="291" t="s">
        <v>593</v>
      </c>
      <c r="F110" s="291">
        <v>64</v>
      </c>
      <c r="G110" s="291">
        <v>28</v>
      </c>
      <c r="H110" s="291">
        <v>85</v>
      </c>
      <c r="I110" s="372" t="s">
        <v>984</v>
      </c>
      <c r="J110" s="415" t="s">
        <v>605</v>
      </c>
      <c r="K110" s="372">
        <f t="shared" ref="K110:K113" si="88">H110-F110</f>
        <v>21</v>
      </c>
      <c r="L110" s="416">
        <v>100</v>
      </c>
      <c r="M110" s="417">
        <f t="shared" ref="M110:M113" si="89">(K110*N110)-L110</f>
        <v>950</v>
      </c>
      <c r="N110" s="372">
        <v>50</v>
      </c>
      <c r="O110" s="418" t="s">
        <v>591</v>
      </c>
      <c r="P110" s="451">
        <v>44608</v>
      </c>
      <c r="Q110" s="254"/>
      <c r="R110" s="255" t="s">
        <v>595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291">
        <v>17</v>
      </c>
      <c r="B111" s="250">
        <v>44608</v>
      </c>
      <c r="C111" s="442"/>
      <c r="D111" s="371" t="s">
        <v>1015</v>
      </c>
      <c r="E111" s="291" t="s">
        <v>593</v>
      </c>
      <c r="F111" s="291">
        <v>35</v>
      </c>
      <c r="G111" s="291">
        <v>18</v>
      </c>
      <c r="H111" s="291">
        <v>45.5</v>
      </c>
      <c r="I111" s="372" t="s">
        <v>1016</v>
      </c>
      <c r="J111" s="415" t="s">
        <v>939</v>
      </c>
      <c r="K111" s="372">
        <f t="shared" si="88"/>
        <v>10.5</v>
      </c>
      <c r="L111" s="416">
        <v>100</v>
      </c>
      <c r="M111" s="417">
        <f t="shared" si="89"/>
        <v>3050</v>
      </c>
      <c r="N111" s="372">
        <v>300</v>
      </c>
      <c r="O111" s="418" t="s">
        <v>591</v>
      </c>
      <c r="P111" s="451">
        <v>44608</v>
      </c>
      <c r="Q111" s="254"/>
      <c r="R111" s="255" t="s">
        <v>595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291">
        <v>18</v>
      </c>
      <c r="B112" s="250">
        <v>44608</v>
      </c>
      <c r="C112" s="442"/>
      <c r="D112" s="371" t="s">
        <v>1017</v>
      </c>
      <c r="E112" s="291" t="s">
        <v>593</v>
      </c>
      <c r="F112" s="291">
        <v>240</v>
      </c>
      <c r="G112" s="291">
        <v>150</v>
      </c>
      <c r="H112" s="291">
        <v>290</v>
      </c>
      <c r="I112" s="372" t="s">
        <v>1019</v>
      </c>
      <c r="J112" s="415" t="s">
        <v>921</v>
      </c>
      <c r="K112" s="372">
        <f t="shared" si="88"/>
        <v>50</v>
      </c>
      <c r="L112" s="416">
        <v>100</v>
      </c>
      <c r="M112" s="417">
        <f t="shared" si="89"/>
        <v>1150</v>
      </c>
      <c r="N112" s="372">
        <v>25</v>
      </c>
      <c r="O112" s="418" t="s">
        <v>591</v>
      </c>
      <c r="P112" s="451">
        <v>44608</v>
      </c>
      <c r="Q112" s="254"/>
      <c r="R112" s="255" t="s">
        <v>592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291">
        <v>19</v>
      </c>
      <c r="B113" s="250">
        <v>44608</v>
      </c>
      <c r="C113" s="442"/>
      <c r="D113" s="371" t="s">
        <v>1018</v>
      </c>
      <c r="E113" s="291" t="s">
        <v>593</v>
      </c>
      <c r="F113" s="291">
        <v>39.5</v>
      </c>
      <c r="G113" s="291">
        <v>20</v>
      </c>
      <c r="H113" s="291">
        <v>47.5</v>
      </c>
      <c r="I113" s="372" t="s">
        <v>991</v>
      </c>
      <c r="J113" s="415" t="s">
        <v>999</v>
      </c>
      <c r="K113" s="372">
        <f t="shared" si="88"/>
        <v>8</v>
      </c>
      <c r="L113" s="416">
        <v>100</v>
      </c>
      <c r="M113" s="417">
        <f t="shared" si="89"/>
        <v>1900</v>
      </c>
      <c r="N113" s="372">
        <v>250</v>
      </c>
      <c r="O113" s="418" t="s">
        <v>591</v>
      </c>
      <c r="P113" s="451">
        <v>44608</v>
      </c>
      <c r="Q113" s="254"/>
      <c r="R113" s="255" t="s">
        <v>592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20</v>
      </c>
      <c r="B114" s="250">
        <v>44609</v>
      </c>
      <c r="C114" s="442"/>
      <c r="D114" s="371" t="s">
        <v>1035</v>
      </c>
      <c r="E114" s="291" t="s">
        <v>593</v>
      </c>
      <c r="F114" s="291">
        <v>52</v>
      </c>
      <c r="G114" s="291">
        <v>8</v>
      </c>
      <c r="H114" s="291">
        <v>72</v>
      </c>
      <c r="I114" s="372" t="s">
        <v>861</v>
      </c>
      <c r="J114" s="415" t="s">
        <v>1046</v>
      </c>
      <c r="K114" s="372">
        <f t="shared" ref="K114" si="90">H114-F114</f>
        <v>20</v>
      </c>
      <c r="L114" s="416">
        <v>100</v>
      </c>
      <c r="M114" s="417">
        <f t="shared" ref="M114" si="91">(K114*N114)-L114</f>
        <v>900</v>
      </c>
      <c r="N114" s="372">
        <v>50</v>
      </c>
      <c r="O114" s="418" t="s">
        <v>591</v>
      </c>
      <c r="P114" s="451">
        <v>44609</v>
      </c>
      <c r="Q114" s="254"/>
      <c r="R114" s="255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291">
        <v>21</v>
      </c>
      <c r="B115" s="443">
        <v>44609</v>
      </c>
      <c r="C115" s="442"/>
      <c r="D115" s="371" t="s">
        <v>1015</v>
      </c>
      <c r="E115" s="291" t="s">
        <v>593</v>
      </c>
      <c r="F115" s="291">
        <v>35</v>
      </c>
      <c r="G115" s="291">
        <v>18</v>
      </c>
      <c r="H115" s="291">
        <v>44.5</v>
      </c>
      <c r="I115" s="372" t="s">
        <v>1016</v>
      </c>
      <c r="J115" s="415" t="s">
        <v>1045</v>
      </c>
      <c r="K115" s="372">
        <f t="shared" ref="K115:K117" si="92">H115-F115</f>
        <v>9.5</v>
      </c>
      <c r="L115" s="416">
        <v>100</v>
      </c>
      <c r="M115" s="417">
        <f t="shared" ref="M115:M117" si="93">(K115*N115)-L115</f>
        <v>2750</v>
      </c>
      <c r="N115" s="372">
        <v>300</v>
      </c>
      <c r="O115" s="418" t="s">
        <v>591</v>
      </c>
      <c r="P115" s="451">
        <v>44609</v>
      </c>
      <c r="Q115" s="254"/>
      <c r="R115" s="255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333">
        <v>22</v>
      </c>
      <c r="B116" s="444">
        <v>44609</v>
      </c>
      <c r="C116" s="335"/>
      <c r="D116" s="336" t="s">
        <v>1041</v>
      </c>
      <c r="E116" s="333" t="s">
        <v>593</v>
      </c>
      <c r="F116" s="333">
        <v>180</v>
      </c>
      <c r="G116" s="333">
        <v>70</v>
      </c>
      <c r="H116" s="333">
        <v>105</v>
      </c>
      <c r="I116" s="337" t="s">
        <v>1042</v>
      </c>
      <c r="J116" s="348" t="s">
        <v>1048</v>
      </c>
      <c r="K116" s="337">
        <f t="shared" si="92"/>
        <v>-75</v>
      </c>
      <c r="L116" s="366">
        <v>100</v>
      </c>
      <c r="M116" s="367">
        <f t="shared" si="93"/>
        <v>-1975</v>
      </c>
      <c r="N116" s="337">
        <v>25</v>
      </c>
      <c r="O116" s="368" t="s">
        <v>604</v>
      </c>
      <c r="P116" s="369">
        <v>44244</v>
      </c>
      <c r="Q116" s="254"/>
      <c r="R116" s="255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333">
        <v>23</v>
      </c>
      <c r="B117" s="444">
        <v>44609</v>
      </c>
      <c r="C117" s="335"/>
      <c r="D117" s="336" t="s">
        <v>1014</v>
      </c>
      <c r="E117" s="333" t="s">
        <v>593</v>
      </c>
      <c r="F117" s="333">
        <v>36.5</v>
      </c>
      <c r="G117" s="333">
        <v>0</v>
      </c>
      <c r="H117" s="333">
        <v>0</v>
      </c>
      <c r="I117" s="337" t="s">
        <v>1043</v>
      </c>
      <c r="J117" s="348" t="s">
        <v>1047</v>
      </c>
      <c r="K117" s="337">
        <f t="shared" si="92"/>
        <v>-36.5</v>
      </c>
      <c r="L117" s="366">
        <v>100</v>
      </c>
      <c r="M117" s="367">
        <f t="shared" si="93"/>
        <v>-1925</v>
      </c>
      <c r="N117" s="337">
        <v>50</v>
      </c>
      <c r="O117" s="368" t="s">
        <v>604</v>
      </c>
      <c r="P117" s="369">
        <v>44244</v>
      </c>
      <c r="Q117" s="254"/>
      <c r="R117" s="255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291">
        <v>24</v>
      </c>
      <c r="B118" s="443">
        <v>44610</v>
      </c>
      <c r="C118" s="442"/>
      <c r="D118" s="371" t="s">
        <v>1084</v>
      </c>
      <c r="E118" s="291" t="s">
        <v>857</v>
      </c>
      <c r="F118" s="291">
        <v>120</v>
      </c>
      <c r="G118" s="291">
        <v>160</v>
      </c>
      <c r="H118" s="291">
        <v>100</v>
      </c>
      <c r="I118" s="372" t="s">
        <v>1085</v>
      </c>
      <c r="J118" s="415" t="s">
        <v>1046</v>
      </c>
      <c r="K118" s="372">
        <f>F118-H118</f>
        <v>20</v>
      </c>
      <c r="L118" s="416">
        <v>100</v>
      </c>
      <c r="M118" s="417">
        <f t="shared" ref="M118" si="94">(K118*N118)-L118</f>
        <v>900</v>
      </c>
      <c r="N118" s="372">
        <v>50</v>
      </c>
      <c r="O118" s="418" t="s">
        <v>591</v>
      </c>
      <c r="P118" s="451">
        <v>44610</v>
      </c>
      <c r="Q118" s="254"/>
      <c r="R118" s="255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313"/>
      <c r="B119" s="314"/>
      <c r="C119" s="315"/>
      <c r="D119" s="383"/>
      <c r="E119" s="383"/>
      <c r="F119" s="383"/>
      <c r="G119" s="383"/>
      <c r="H119" s="383"/>
      <c r="I119" s="383"/>
      <c r="J119" s="383"/>
      <c r="K119" s="383"/>
      <c r="L119" s="383"/>
      <c r="M119" s="383"/>
      <c r="N119" s="383"/>
      <c r="O119" s="383"/>
      <c r="P119" s="383"/>
      <c r="Q119" s="254"/>
      <c r="R119" s="255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319" customFormat="1" ht="12.75" customHeight="1">
      <c r="A120" s="313"/>
      <c r="B120" s="314"/>
      <c r="C120" s="315"/>
      <c r="D120" s="383"/>
      <c r="E120" s="383"/>
      <c r="F120" s="383"/>
      <c r="G120" s="383"/>
      <c r="H120" s="383"/>
      <c r="I120" s="383"/>
      <c r="J120" s="383"/>
      <c r="K120" s="383"/>
      <c r="L120" s="383"/>
      <c r="M120" s="383"/>
      <c r="N120" s="383"/>
      <c r="O120" s="383"/>
      <c r="P120" s="383"/>
      <c r="Q120" s="316"/>
      <c r="R120" s="317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8"/>
      <c r="AG120" s="318"/>
      <c r="AH120" s="318"/>
      <c r="AI120" s="318"/>
      <c r="AJ120" s="318"/>
      <c r="AK120" s="318"/>
      <c r="AL120" s="318"/>
    </row>
    <row r="121" spans="1:38" ht="14.25" customHeight="1">
      <c r="A121" s="155"/>
      <c r="B121" s="160"/>
      <c r="C121" s="160"/>
      <c r="D121" s="161"/>
      <c r="E121" s="155"/>
      <c r="F121" s="162"/>
      <c r="G121" s="155"/>
      <c r="H121" s="155"/>
      <c r="I121" s="155"/>
      <c r="J121" s="160"/>
      <c r="K121" s="163"/>
      <c r="L121" s="155"/>
      <c r="M121" s="155"/>
      <c r="N121" s="155"/>
      <c r="O121" s="164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>
      <c r="A122" s="94" t="s">
        <v>616</v>
      </c>
      <c r="B122" s="165"/>
      <c r="C122" s="165"/>
      <c r="D122" s="166"/>
      <c r="E122" s="139"/>
      <c r="F122" s="6"/>
      <c r="G122" s="6"/>
      <c r="H122" s="140"/>
      <c r="I122" s="167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95" t="s">
        <v>16</v>
      </c>
      <c r="B123" s="96" t="s">
        <v>568</v>
      </c>
      <c r="C123" s="96"/>
      <c r="D123" s="97" t="s">
        <v>579</v>
      </c>
      <c r="E123" s="96" t="s">
        <v>580</v>
      </c>
      <c r="F123" s="96" t="s">
        <v>581</v>
      </c>
      <c r="G123" s="96" t="s">
        <v>582</v>
      </c>
      <c r="H123" s="96" t="s">
        <v>583</v>
      </c>
      <c r="I123" s="96" t="s">
        <v>584</v>
      </c>
      <c r="J123" s="95" t="s">
        <v>585</v>
      </c>
      <c r="K123" s="143" t="s">
        <v>603</v>
      </c>
      <c r="L123" s="144" t="s">
        <v>587</v>
      </c>
      <c r="M123" s="98" t="s">
        <v>588</v>
      </c>
      <c r="N123" s="96" t="s">
        <v>589</v>
      </c>
      <c r="O123" s="97" t="s">
        <v>590</v>
      </c>
      <c r="P123" s="96" t="s">
        <v>823</v>
      </c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s="252" customFormat="1" ht="14.25" customHeight="1">
      <c r="A124" s="277">
        <v>1</v>
      </c>
      <c r="B124" s="278">
        <v>44488</v>
      </c>
      <c r="C124" s="279"/>
      <c r="D124" s="280" t="s">
        <v>138</v>
      </c>
      <c r="E124" s="281" t="s">
        <v>593</v>
      </c>
      <c r="F124" s="282" t="s">
        <v>831</v>
      </c>
      <c r="G124" s="282">
        <v>198</v>
      </c>
      <c r="H124" s="281"/>
      <c r="I124" s="283" t="s">
        <v>828</v>
      </c>
      <c r="J124" s="284" t="s">
        <v>594</v>
      </c>
      <c r="K124" s="284"/>
      <c r="L124" s="285"/>
      <c r="M124" s="286"/>
      <c r="N124" s="284"/>
      <c r="O124" s="287"/>
      <c r="P124" s="284"/>
      <c r="Q124" s="251"/>
      <c r="R124" s="1" t="s">
        <v>592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4.25" customHeight="1">
      <c r="A125" s="277">
        <v>2</v>
      </c>
      <c r="B125" s="278">
        <v>44599</v>
      </c>
      <c r="C125" s="279"/>
      <c r="D125" s="280" t="s">
        <v>71</v>
      </c>
      <c r="E125" s="281" t="s">
        <v>593</v>
      </c>
      <c r="F125" s="282" t="s">
        <v>922</v>
      </c>
      <c r="G125" s="282">
        <v>183</v>
      </c>
      <c r="H125" s="281"/>
      <c r="I125" s="283" t="s">
        <v>923</v>
      </c>
      <c r="J125" s="284" t="s">
        <v>594</v>
      </c>
      <c r="K125" s="284"/>
      <c r="L125" s="285"/>
      <c r="M125" s="286"/>
      <c r="N125" s="284"/>
      <c r="O125" s="287"/>
      <c r="P125" s="284"/>
      <c r="Q125" s="251"/>
      <c r="R125" s="1" t="s">
        <v>592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ht="14.25" customHeight="1">
      <c r="A126" s="168"/>
      <c r="B126" s="145"/>
      <c r="C126" s="169"/>
      <c r="D126" s="104"/>
      <c r="E126" s="170"/>
      <c r="F126" s="170"/>
      <c r="G126" s="170"/>
      <c r="H126" s="170"/>
      <c r="I126" s="170"/>
      <c r="J126" s="170"/>
      <c r="K126" s="171"/>
      <c r="L126" s="172"/>
      <c r="M126" s="170"/>
      <c r="N126" s="173"/>
      <c r="O126" s="174"/>
      <c r="P126" s="174"/>
      <c r="R126" s="6"/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2.75" customHeight="1">
      <c r="A127" s="123" t="s">
        <v>596</v>
      </c>
      <c r="B127" s="123"/>
      <c r="C127" s="123"/>
      <c r="D127" s="123"/>
      <c r="E127" s="41"/>
      <c r="F127" s="131" t="s">
        <v>598</v>
      </c>
      <c r="G127" s="56"/>
      <c r="H127" s="56"/>
      <c r="I127" s="56"/>
      <c r="J127" s="6"/>
      <c r="K127" s="149"/>
      <c r="L127" s="150"/>
      <c r="M127" s="6"/>
      <c r="N127" s="113"/>
      <c r="O127" s="175"/>
      <c r="P127" s="1"/>
      <c r="Q127" s="1"/>
      <c r="R127" s="6"/>
      <c r="S127" s="1"/>
      <c r="T127" s="1"/>
      <c r="U127" s="1"/>
      <c r="V127" s="1"/>
      <c r="W127" s="1"/>
      <c r="X127" s="1"/>
      <c r="Y127" s="1"/>
    </row>
    <row r="128" spans="1:38" ht="12.75" customHeight="1">
      <c r="A128" s="130" t="s">
        <v>597</v>
      </c>
      <c r="B128" s="123"/>
      <c r="C128" s="123"/>
      <c r="D128" s="123"/>
      <c r="E128" s="6"/>
      <c r="F128" s="131" t="s">
        <v>600</v>
      </c>
      <c r="G128" s="6"/>
      <c r="H128" s="6" t="s">
        <v>819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ht="12.75" customHeight="1">
      <c r="A129" s="130"/>
      <c r="B129" s="123"/>
      <c r="C129" s="123"/>
      <c r="D129" s="123"/>
      <c r="E129" s="6"/>
      <c r="F129" s="131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56"/>
      <c r="S129" s="1"/>
      <c r="T129" s="1"/>
      <c r="U129" s="1"/>
      <c r="V129" s="1"/>
      <c r="W129" s="1"/>
      <c r="X129" s="1"/>
      <c r="Y129" s="1"/>
      <c r="Z129" s="1"/>
    </row>
    <row r="130" spans="1:38" ht="12.75" customHeight="1">
      <c r="A130" s="1"/>
      <c r="B130" s="138" t="s">
        <v>617</v>
      </c>
      <c r="C130" s="138"/>
      <c r="D130" s="138"/>
      <c r="E130" s="138"/>
      <c r="F130" s="139"/>
      <c r="G130" s="6"/>
      <c r="H130" s="6"/>
      <c r="I130" s="140"/>
      <c r="J130" s="141"/>
      <c r="K130" s="142"/>
      <c r="L130" s="141"/>
      <c r="M130" s="6"/>
      <c r="N130" s="1"/>
      <c r="O130" s="1"/>
      <c r="Q130" s="1"/>
      <c r="R130" s="56"/>
      <c r="S130" s="1"/>
      <c r="T130" s="1"/>
      <c r="U130" s="1"/>
      <c r="V130" s="1"/>
      <c r="W130" s="1"/>
      <c r="X130" s="1"/>
      <c r="Y130" s="1"/>
      <c r="Z130" s="1"/>
    </row>
    <row r="131" spans="1:38" ht="38.25" customHeight="1">
      <c r="A131" s="95" t="s">
        <v>16</v>
      </c>
      <c r="B131" s="96" t="s">
        <v>568</v>
      </c>
      <c r="C131" s="96"/>
      <c r="D131" s="97" t="s">
        <v>579</v>
      </c>
      <c r="E131" s="96" t="s">
        <v>580</v>
      </c>
      <c r="F131" s="96" t="s">
        <v>581</v>
      </c>
      <c r="G131" s="96" t="s">
        <v>602</v>
      </c>
      <c r="H131" s="96" t="s">
        <v>583</v>
      </c>
      <c r="I131" s="96" t="s">
        <v>584</v>
      </c>
      <c r="J131" s="176" t="s">
        <v>585</v>
      </c>
      <c r="K131" s="143" t="s">
        <v>603</v>
      </c>
      <c r="L131" s="153" t="s">
        <v>611</v>
      </c>
      <c r="M131" s="96" t="s">
        <v>612</v>
      </c>
      <c r="N131" s="144" t="s">
        <v>587</v>
      </c>
      <c r="O131" s="98" t="s">
        <v>588</v>
      </c>
      <c r="P131" s="96" t="s">
        <v>589</v>
      </c>
      <c r="Q131" s="97" t="s">
        <v>590</v>
      </c>
      <c r="R131" s="56"/>
      <c r="S131" s="1"/>
      <c r="T131" s="1"/>
      <c r="U131" s="1"/>
      <c r="V131" s="1"/>
      <c r="W131" s="1"/>
      <c r="X131" s="1"/>
      <c r="Y131" s="1"/>
      <c r="Z131" s="1"/>
    </row>
    <row r="132" spans="1:38" ht="14.25" customHeight="1">
      <c r="A132" s="105"/>
      <c r="B132" s="106"/>
      <c r="C132" s="177"/>
      <c r="D132" s="107"/>
      <c r="E132" s="108"/>
      <c r="F132" s="178"/>
      <c r="G132" s="105"/>
      <c r="H132" s="108"/>
      <c r="I132" s="109"/>
      <c r="J132" s="179"/>
      <c r="K132" s="179"/>
      <c r="L132" s="180"/>
      <c r="M132" s="103"/>
      <c r="N132" s="180"/>
      <c r="O132" s="181"/>
      <c r="P132" s="182"/>
      <c r="Q132" s="183"/>
      <c r="R132" s="148"/>
      <c r="S132" s="117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38" ht="14.25" customHeight="1">
      <c r="A133" s="105"/>
      <c r="B133" s="106"/>
      <c r="C133" s="177"/>
      <c r="D133" s="107"/>
      <c r="E133" s="108"/>
      <c r="F133" s="178"/>
      <c r="G133" s="105"/>
      <c r="H133" s="108"/>
      <c r="I133" s="109"/>
      <c r="J133" s="179"/>
      <c r="K133" s="179"/>
      <c r="L133" s="180"/>
      <c r="M133" s="103"/>
      <c r="N133" s="180"/>
      <c r="O133" s="181"/>
      <c r="P133" s="182"/>
      <c r="Q133" s="183"/>
      <c r="R133" s="148"/>
      <c r="S133" s="117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38" ht="14.25" customHeight="1">
      <c r="A134" s="105"/>
      <c r="B134" s="106"/>
      <c r="C134" s="177"/>
      <c r="D134" s="107"/>
      <c r="E134" s="108"/>
      <c r="F134" s="178"/>
      <c r="G134" s="105"/>
      <c r="H134" s="108"/>
      <c r="I134" s="109"/>
      <c r="J134" s="179"/>
      <c r="K134" s="179"/>
      <c r="L134" s="180"/>
      <c r="M134" s="103"/>
      <c r="N134" s="180"/>
      <c r="O134" s="181"/>
      <c r="P134" s="182"/>
      <c r="Q134" s="183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5"/>
      <c r="B135" s="106"/>
      <c r="C135" s="177"/>
      <c r="D135" s="107"/>
      <c r="E135" s="108"/>
      <c r="F135" s="179"/>
      <c r="G135" s="105"/>
      <c r="H135" s="108"/>
      <c r="I135" s="109"/>
      <c r="J135" s="179"/>
      <c r="K135" s="179"/>
      <c r="L135" s="180"/>
      <c r="M135" s="103"/>
      <c r="N135" s="180"/>
      <c r="O135" s="181"/>
      <c r="P135" s="182"/>
      <c r="Q135" s="183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5"/>
      <c r="B136" s="106"/>
      <c r="C136" s="177"/>
      <c r="D136" s="107"/>
      <c r="E136" s="108"/>
      <c r="F136" s="179"/>
      <c r="G136" s="105"/>
      <c r="H136" s="108"/>
      <c r="I136" s="109"/>
      <c r="J136" s="179"/>
      <c r="K136" s="179"/>
      <c r="L136" s="180"/>
      <c r="M136" s="103"/>
      <c r="N136" s="180"/>
      <c r="O136" s="181"/>
      <c r="P136" s="182"/>
      <c r="Q136" s="183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05"/>
      <c r="B137" s="106"/>
      <c r="C137" s="177"/>
      <c r="D137" s="107"/>
      <c r="E137" s="108"/>
      <c r="F137" s="178"/>
      <c r="G137" s="105"/>
      <c r="H137" s="108"/>
      <c r="I137" s="109"/>
      <c r="J137" s="179"/>
      <c r="K137" s="179"/>
      <c r="L137" s="180"/>
      <c r="M137" s="103"/>
      <c r="N137" s="180"/>
      <c r="O137" s="181"/>
      <c r="P137" s="182"/>
      <c r="Q137" s="183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05"/>
      <c r="B138" s="106"/>
      <c r="C138" s="177"/>
      <c r="D138" s="107"/>
      <c r="E138" s="108"/>
      <c r="F138" s="178"/>
      <c r="G138" s="105"/>
      <c r="H138" s="108"/>
      <c r="I138" s="109"/>
      <c r="J138" s="179"/>
      <c r="K138" s="179"/>
      <c r="L138" s="179"/>
      <c r="M138" s="179"/>
      <c r="N138" s="180"/>
      <c r="O138" s="184"/>
      <c r="P138" s="182"/>
      <c r="Q138" s="183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05"/>
      <c r="B139" s="106"/>
      <c r="C139" s="177"/>
      <c r="D139" s="107"/>
      <c r="E139" s="108"/>
      <c r="F139" s="179"/>
      <c r="G139" s="105"/>
      <c r="H139" s="108"/>
      <c r="I139" s="109"/>
      <c r="J139" s="179"/>
      <c r="K139" s="179"/>
      <c r="L139" s="180"/>
      <c r="M139" s="103"/>
      <c r="N139" s="180"/>
      <c r="O139" s="181"/>
      <c r="P139" s="182"/>
      <c r="Q139" s="183"/>
      <c r="R139" s="148"/>
      <c r="S139" s="117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5"/>
      <c r="B140" s="106"/>
      <c r="C140" s="177"/>
      <c r="D140" s="107"/>
      <c r="E140" s="108"/>
      <c r="F140" s="178"/>
      <c r="G140" s="105"/>
      <c r="H140" s="108"/>
      <c r="I140" s="109"/>
      <c r="J140" s="185"/>
      <c r="K140" s="185"/>
      <c r="L140" s="185"/>
      <c r="M140" s="185"/>
      <c r="N140" s="186"/>
      <c r="O140" s="181"/>
      <c r="P140" s="110"/>
      <c r="Q140" s="183"/>
      <c r="R140" s="148"/>
      <c r="S140" s="117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30"/>
      <c r="B141" s="123"/>
      <c r="C141" s="123"/>
      <c r="D141" s="123"/>
      <c r="E141" s="6"/>
      <c r="F141" s="131"/>
      <c r="G141" s="6"/>
      <c r="H141" s="6"/>
      <c r="I141" s="6"/>
      <c r="J141" s="1"/>
      <c r="K141" s="6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30"/>
      <c r="B142" s="123"/>
      <c r="C142" s="123"/>
      <c r="D142" s="123"/>
      <c r="E142" s="6"/>
      <c r="F142" s="131"/>
      <c r="G142" s="56"/>
      <c r="H142" s="41"/>
      <c r="I142" s="56"/>
      <c r="J142" s="6"/>
      <c r="K142" s="149"/>
      <c r="L142" s="150"/>
      <c r="M142" s="6"/>
      <c r="N142" s="113"/>
      <c r="O142" s="15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56"/>
      <c r="B143" s="112"/>
      <c r="C143" s="112"/>
      <c r="D143" s="41"/>
      <c r="E143" s="56"/>
      <c r="F143" s="56"/>
      <c r="G143" s="56"/>
      <c r="H143" s="41"/>
      <c r="I143" s="56"/>
      <c r="J143" s="6"/>
      <c r="K143" s="149"/>
      <c r="L143" s="150"/>
      <c r="M143" s="6"/>
      <c r="N143" s="113"/>
      <c r="O143" s="15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41"/>
      <c r="B144" s="187" t="s">
        <v>618</v>
      </c>
      <c r="C144" s="187"/>
      <c r="D144" s="187"/>
      <c r="E144" s="187"/>
      <c r="F144" s="6"/>
      <c r="G144" s="6"/>
      <c r="H144" s="141"/>
      <c r="I144" s="6"/>
      <c r="J144" s="141"/>
      <c r="K144" s="142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38.25" customHeight="1">
      <c r="A145" s="95" t="s">
        <v>16</v>
      </c>
      <c r="B145" s="96" t="s">
        <v>568</v>
      </c>
      <c r="C145" s="96"/>
      <c r="D145" s="97" t="s">
        <v>579</v>
      </c>
      <c r="E145" s="96" t="s">
        <v>580</v>
      </c>
      <c r="F145" s="96" t="s">
        <v>581</v>
      </c>
      <c r="G145" s="96" t="s">
        <v>619</v>
      </c>
      <c r="H145" s="96" t="s">
        <v>620</v>
      </c>
      <c r="I145" s="96" t="s">
        <v>584</v>
      </c>
      <c r="J145" s="188" t="s">
        <v>585</v>
      </c>
      <c r="K145" s="96" t="s">
        <v>586</v>
      </c>
      <c r="L145" s="96" t="s">
        <v>621</v>
      </c>
      <c r="M145" s="96" t="s">
        <v>589</v>
      </c>
      <c r="N145" s="97" t="s">
        <v>590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1</v>
      </c>
      <c r="B146" s="190">
        <v>41579</v>
      </c>
      <c r="C146" s="190"/>
      <c r="D146" s="191" t="s">
        <v>622</v>
      </c>
      <c r="E146" s="192" t="s">
        <v>623</v>
      </c>
      <c r="F146" s="193">
        <v>82</v>
      </c>
      <c r="G146" s="192" t="s">
        <v>624</v>
      </c>
      <c r="H146" s="192">
        <v>100</v>
      </c>
      <c r="I146" s="194">
        <v>100</v>
      </c>
      <c r="J146" s="195" t="s">
        <v>625</v>
      </c>
      <c r="K146" s="196">
        <f t="shared" ref="K146:K198" si="95">H146-F146</f>
        <v>18</v>
      </c>
      <c r="L146" s="197">
        <f t="shared" ref="L146:L198" si="96">K146/F146</f>
        <v>0.21951219512195122</v>
      </c>
      <c r="M146" s="192" t="s">
        <v>591</v>
      </c>
      <c r="N146" s="198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2</v>
      </c>
      <c r="B147" s="190">
        <v>41794</v>
      </c>
      <c r="C147" s="190"/>
      <c r="D147" s="191" t="s">
        <v>626</v>
      </c>
      <c r="E147" s="192" t="s">
        <v>593</v>
      </c>
      <c r="F147" s="193">
        <v>257</v>
      </c>
      <c r="G147" s="192" t="s">
        <v>624</v>
      </c>
      <c r="H147" s="192">
        <v>300</v>
      </c>
      <c r="I147" s="194">
        <v>300</v>
      </c>
      <c r="J147" s="195" t="s">
        <v>625</v>
      </c>
      <c r="K147" s="196">
        <f t="shared" si="95"/>
        <v>43</v>
      </c>
      <c r="L147" s="197">
        <f t="shared" si="96"/>
        <v>0.16731517509727625</v>
      </c>
      <c r="M147" s="192" t="s">
        <v>591</v>
      </c>
      <c r="N147" s="198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3</v>
      </c>
      <c r="B148" s="190">
        <v>41828</v>
      </c>
      <c r="C148" s="190"/>
      <c r="D148" s="191" t="s">
        <v>627</v>
      </c>
      <c r="E148" s="192" t="s">
        <v>593</v>
      </c>
      <c r="F148" s="193">
        <v>393</v>
      </c>
      <c r="G148" s="192" t="s">
        <v>624</v>
      </c>
      <c r="H148" s="192">
        <v>468</v>
      </c>
      <c r="I148" s="194">
        <v>468</v>
      </c>
      <c r="J148" s="195" t="s">
        <v>625</v>
      </c>
      <c r="K148" s="196">
        <f t="shared" si="95"/>
        <v>75</v>
      </c>
      <c r="L148" s="197">
        <f t="shared" si="96"/>
        <v>0.19083969465648856</v>
      </c>
      <c r="M148" s="192" t="s">
        <v>591</v>
      </c>
      <c r="N148" s="198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4</v>
      </c>
      <c r="B149" s="190">
        <v>41857</v>
      </c>
      <c r="C149" s="190"/>
      <c r="D149" s="191" t="s">
        <v>628</v>
      </c>
      <c r="E149" s="192" t="s">
        <v>593</v>
      </c>
      <c r="F149" s="193">
        <v>205</v>
      </c>
      <c r="G149" s="192" t="s">
        <v>624</v>
      </c>
      <c r="H149" s="192">
        <v>275</v>
      </c>
      <c r="I149" s="194">
        <v>250</v>
      </c>
      <c r="J149" s="195" t="s">
        <v>625</v>
      </c>
      <c r="K149" s="196">
        <f t="shared" si="95"/>
        <v>70</v>
      </c>
      <c r="L149" s="197">
        <f t="shared" si="96"/>
        <v>0.34146341463414637</v>
      </c>
      <c r="M149" s="192" t="s">
        <v>591</v>
      </c>
      <c r="N149" s="198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5</v>
      </c>
      <c r="B150" s="190">
        <v>41886</v>
      </c>
      <c r="C150" s="190"/>
      <c r="D150" s="191" t="s">
        <v>629</v>
      </c>
      <c r="E150" s="192" t="s">
        <v>593</v>
      </c>
      <c r="F150" s="193">
        <v>162</v>
      </c>
      <c r="G150" s="192" t="s">
        <v>624</v>
      </c>
      <c r="H150" s="192">
        <v>190</v>
      </c>
      <c r="I150" s="194">
        <v>190</v>
      </c>
      <c r="J150" s="195" t="s">
        <v>625</v>
      </c>
      <c r="K150" s="196">
        <f t="shared" si="95"/>
        <v>28</v>
      </c>
      <c r="L150" s="197">
        <f t="shared" si="96"/>
        <v>0.1728395061728395</v>
      </c>
      <c r="M150" s="192" t="s">
        <v>591</v>
      </c>
      <c r="N150" s="198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6</v>
      </c>
      <c r="B151" s="190">
        <v>41886</v>
      </c>
      <c r="C151" s="190"/>
      <c r="D151" s="191" t="s">
        <v>630</v>
      </c>
      <c r="E151" s="192" t="s">
        <v>593</v>
      </c>
      <c r="F151" s="193">
        <v>75</v>
      </c>
      <c r="G151" s="192" t="s">
        <v>624</v>
      </c>
      <c r="H151" s="192">
        <v>91.5</v>
      </c>
      <c r="I151" s="194" t="s">
        <v>631</v>
      </c>
      <c r="J151" s="195" t="s">
        <v>632</v>
      </c>
      <c r="K151" s="196">
        <f t="shared" si="95"/>
        <v>16.5</v>
      </c>
      <c r="L151" s="197">
        <f t="shared" si="96"/>
        <v>0.22</v>
      </c>
      <c r="M151" s="192" t="s">
        <v>591</v>
      </c>
      <c r="N151" s="198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7</v>
      </c>
      <c r="B152" s="190">
        <v>41913</v>
      </c>
      <c r="C152" s="190"/>
      <c r="D152" s="191" t="s">
        <v>633</v>
      </c>
      <c r="E152" s="192" t="s">
        <v>593</v>
      </c>
      <c r="F152" s="193">
        <v>850</v>
      </c>
      <c r="G152" s="192" t="s">
        <v>624</v>
      </c>
      <c r="H152" s="192">
        <v>982.5</v>
      </c>
      <c r="I152" s="194">
        <v>1050</v>
      </c>
      <c r="J152" s="195" t="s">
        <v>634</v>
      </c>
      <c r="K152" s="196">
        <f t="shared" si="95"/>
        <v>132.5</v>
      </c>
      <c r="L152" s="197">
        <f t="shared" si="96"/>
        <v>0.15588235294117647</v>
      </c>
      <c r="M152" s="192" t="s">
        <v>591</v>
      </c>
      <c r="N152" s="198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8</v>
      </c>
      <c r="B153" s="190">
        <v>41913</v>
      </c>
      <c r="C153" s="190"/>
      <c r="D153" s="191" t="s">
        <v>635</v>
      </c>
      <c r="E153" s="192" t="s">
        <v>593</v>
      </c>
      <c r="F153" s="193">
        <v>475</v>
      </c>
      <c r="G153" s="192" t="s">
        <v>624</v>
      </c>
      <c r="H153" s="192">
        <v>515</v>
      </c>
      <c r="I153" s="194">
        <v>600</v>
      </c>
      <c r="J153" s="195" t="s">
        <v>636</v>
      </c>
      <c r="K153" s="196">
        <f t="shared" si="95"/>
        <v>40</v>
      </c>
      <c r="L153" s="197">
        <f t="shared" si="96"/>
        <v>8.4210526315789472E-2</v>
      </c>
      <c r="M153" s="192" t="s">
        <v>591</v>
      </c>
      <c r="N153" s="198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9</v>
      </c>
      <c r="B154" s="190">
        <v>41913</v>
      </c>
      <c r="C154" s="190"/>
      <c r="D154" s="191" t="s">
        <v>637</v>
      </c>
      <c r="E154" s="192" t="s">
        <v>593</v>
      </c>
      <c r="F154" s="193">
        <v>86</v>
      </c>
      <c r="G154" s="192" t="s">
        <v>624</v>
      </c>
      <c r="H154" s="192">
        <v>99</v>
      </c>
      <c r="I154" s="194">
        <v>140</v>
      </c>
      <c r="J154" s="195" t="s">
        <v>638</v>
      </c>
      <c r="K154" s="196">
        <f t="shared" si="95"/>
        <v>13</v>
      </c>
      <c r="L154" s="197">
        <f t="shared" si="96"/>
        <v>0.15116279069767441</v>
      </c>
      <c r="M154" s="192" t="s">
        <v>591</v>
      </c>
      <c r="N154" s="198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10</v>
      </c>
      <c r="B155" s="190">
        <v>41926</v>
      </c>
      <c r="C155" s="190"/>
      <c r="D155" s="191" t="s">
        <v>639</v>
      </c>
      <c r="E155" s="192" t="s">
        <v>593</v>
      </c>
      <c r="F155" s="193">
        <v>496.6</v>
      </c>
      <c r="G155" s="192" t="s">
        <v>624</v>
      </c>
      <c r="H155" s="192">
        <v>621</v>
      </c>
      <c r="I155" s="194">
        <v>580</v>
      </c>
      <c r="J155" s="195" t="s">
        <v>625</v>
      </c>
      <c r="K155" s="196">
        <f t="shared" si="95"/>
        <v>124.39999999999998</v>
      </c>
      <c r="L155" s="197">
        <f t="shared" si="96"/>
        <v>0.25050342327829234</v>
      </c>
      <c r="M155" s="192" t="s">
        <v>591</v>
      </c>
      <c r="N155" s="198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11</v>
      </c>
      <c r="B156" s="190">
        <v>41926</v>
      </c>
      <c r="C156" s="190"/>
      <c r="D156" s="191" t="s">
        <v>640</v>
      </c>
      <c r="E156" s="192" t="s">
        <v>593</v>
      </c>
      <c r="F156" s="193">
        <v>2481.9</v>
      </c>
      <c r="G156" s="192" t="s">
        <v>624</v>
      </c>
      <c r="H156" s="192">
        <v>2840</v>
      </c>
      <c r="I156" s="194">
        <v>2870</v>
      </c>
      <c r="J156" s="195" t="s">
        <v>641</v>
      </c>
      <c r="K156" s="196">
        <f t="shared" si="95"/>
        <v>358.09999999999991</v>
      </c>
      <c r="L156" s="197">
        <f t="shared" si="96"/>
        <v>0.14428462065353154</v>
      </c>
      <c r="M156" s="192" t="s">
        <v>591</v>
      </c>
      <c r="N156" s="198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12</v>
      </c>
      <c r="B157" s="190">
        <v>41928</v>
      </c>
      <c r="C157" s="190"/>
      <c r="D157" s="191" t="s">
        <v>642</v>
      </c>
      <c r="E157" s="192" t="s">
        <v>593</v>
      </c>
      <c r="F157" s="193">
        <v>84.5</v>
      </c>
      <c r="G157" s="192" t="s">
        <v>624</v>
      </c>
      <c r="H157" s="192">
        <v>93</v>
      </c>
      <c r="I157" s="194">
        <v>110</v>
      </c>
      <c r="J157" s="195" t="s">
        <v>643</v>
      </c>
      <c r="K157" s="196">
        <f t="shared" si="95"/>
        <v>8.5</v>
      </c>
      <c r="L157" s="197">
        <f t="shared" si="96"/>
        <v>0.10059171597633136</v>
      </c>
      <c r="M157" s="192" t="s">
        <v>591</v>
      </c>
      <c r="N157" s="198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13</v>
      </c>
      <c r="B158" s="190">
        <v>41928</v>
      </c>
      <c r="C158" s="190"/>
      <c r="D158" s="191" t="s">
        <v>644</v>
      </c>
      <c r="E158" s="192" t="s">
        <v>593</v>
      </c>
      <c r="F158" s="193">
        <v>401</v>
      </c>
      <c r="G158" s="192" t="s">
        <v>624</v>
      </c>
      <c r="H158" s="192">
        <v>428</v>
      </c>
      <c r="I158" s="194">
        <v>450</v>
      </c>
      <c r="J158" s="195" t="s">
        <v>645</v>
      </c>
      <c r="K158" s="196">
        <f t="shared" si="95"/>
        <v>27</v>
      </c>
      <c r="L158" s="197">
        <f t="shared" si="96"/>
        <v>6.7331670822942641E-2</v>
      </c>
      <c r="M158" s="192" t="s">
        <v>591</v>
      </c>
      <c r="N158" s="198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14</v>
      </c>
      <c r="B159" s="190">
        <v>41928</v>
      </c>
      <c r="C159" s="190"/>
      <c r="D159" s="191" t="s">
        <v>646</v>
      </c>
      <c r="E159" s="192" t="s">
        <v>593</v>
      </c>
      <c r="F159" s="193">
        <v>101</v>
      </c>
      <c r="G159" s="192" t="s">
        <v>624</v>
      </c>
      <c r="H159" s="192">
        <v>112</v>
      </c>
      <c r="I159" s="194">
        <v>120</v>
      </c>
      <c r="J159" s="195" t="s">
        <v>647</v>
      </c>
      <c r="K159" s="196">
        <f t="shared" si="95"/>
        <v>11</v>
      </c>
      <c r="L159" s="197">
        <f t="shared" si="96"/>
        <v>0.10891089108910891</v>
      </c>
      <c r="M159" s="192" t="s">
        <v>591</v>
      </c>
      <c r="N159" s="198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15</v>
      </c>
      <c r="B160" s="190">
        <v>41954</v>
      </c>
      <c r="C160" s="190"/>
      <c r="D160" s="191" t="s">
        <v>648</v>
      </c>
      <c r="E160" s="192" t="s">
        <v>593</v>
      </c>
      <c r="F160" s="193">
        <v>59</v>
      </c>
      <c r="G160" s="192" t="s">
        <v>624</v>
      </c>
      <c r="H160" s="192">
        <v>76</v>
      </c>
      <c r="I160" s="194">
        <v>76</v>
      </c>
      <c r="J160" s="195" t="s">
        <v>625</v>
      </c>
      <c r="K160" s="196">
        <f t="shared" si="95"/>
        <v>17</v>
      </c>
      <c r="L160" s="197">
        <f t="shared" si="96"/>
        <v>0.28813559322033899</v>
      </c>
      <c r="M160" s="192" t="s">
        <v>591</v>
      </c>
      <c r="N160" s="198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16</v>
      </c>
      <c r="B161" s="190">
        <v>41954</v>
      </c>
      <c r="C161" s="190"/>
      <c r="D161" s="191" t="s">
        <v>637</v>
      </c>
      <c r="E161" s="192" t="s">
        <v>593</v>
      </c>
      <c r="F161" s="193">
        <v>99</v>
      </c>
      <c r="G161" s="192" t="s">
        <v>624</v>
      </c>
      <c r="H161" s="192">
        <v>120</v>
      </c>
      <c r="I161" s="194">
        <v>120</v>
      </c>
      <c r="J161" s="195" t="s">
        <v>605</v>
      </c>
      <c r="K161" s="196">
        <f t="shared" si="95"/>
        <v>21</v>
      </c>
      <c r="L161" s="197">
        <f t="shared" si="96"/>
        <v>0.21212121212121213</v>
      </c>
      <c r="M161" s="192" t="s">
        <v>591</v>
      </c>
      <c r="N161" s="198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17</v>
      </c>
      <c r="B162" s="190">
        <v>41956</v>
      </c>
      <c r="C162" s="190"/>
      <c r="D162" s="191" t="s">
        <v>649</v>
      </c>
      <c r="E162" s="192" t="s">
        <v>593</v>
      </c>
      <c r="F162" s="193">
        <v>22</v>
      </c>
      <c r="G162" s="192" t="s">
        <v>624</v>
      </c>
      <c r="H162" s="192">
        <v>33.549999999999997</v>
      </c>
      <c r="I162" s="194">
        <v>32</v>
      </c>
      <c r="J162" s="195" t="s">
        <v>650</v>
      </c>
      <c r="K162" s="196">
        <f t="shared" si="95"/>
        <v>11.549999999999997</v>
      </c>
      <c r="L162" s="197">
        <f t="shared" si="96"/>
        <v>0.52499999999999991</v>
      </c>
      <c r="M162" s="192" t="s">
        <v>591</v>
      </c>
      <c r="N162" s="198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18</v>
      </c>
      <c r="B163" s="190">
        <v>41976</v>
      </c>
      <c r="C163" s="190"/>
      <c r="D163" s="191" t="s">
        <v>651</v>
      </c>
      <c r="E163" s="192" t="s">
        <v>593</v>
      </c>
      <c r="F163" s="193">
        <v>440</v>
      </c>
      <c r="G163" s="192" t="s">
        <v>624</v>
      </c>
      <c r="H163" s="192">
        <v>520</v>
      </c>
      <c r="I163" s="194">
        <v>520</v>
      </c>
      <c r="J163" s="195" t="s">
        <v>652</v>
      </c>
      <c r="K163" s="196">
        <f t="shared" si="95"/>
        <v>80</v>
      </c>
      <c r="L163" s="197">
        <f t="shared" si="96"/>
        <v>0.18181818181818182</v>
      </c>
      <c r="M163" s="192" t="s">
        <v>591</v>
      </c>
      <c r="N163" s="198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19</v>
      </c>
      <c r="B164" s="190">
        <v>41976</v>
      </c>
      <c r="C164" s="190"/>
      <c r="D164" s="191" t="s">
        <v>653</v>
      </c>
      <c r="E164" s="192" t="s">
        <v>593</v>
      </c>
      <c r="F164" s="193">
        <v>360</v>
      </c>
      <c r="G164" s="192" t="s">
        <v>624</v>
      </c>
      <c r="H164" s="192">
        <v>427</v>
      </c>
      <c r="I164" s="194">
        <v>425</v>
      </c>
      <c r="J164" s="195" t="s">
        <v>654</v>
      </c>
      <c r="K164" s="196">
        <f t="shared" si="95"/>
        <v>67</v>
      </c>
      <c r="L164" s="197">
        <f t="shared" si="96"/>
        <v>0.18611111111111112</v>
      </c>
      <c r="M164" s="192" t="s">
        <v>591</v>
      </c>
      <c r="N164" s="198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20</v>
      </c>
      <c r="B165" s="190">
        <v>42012</v>
      </c>
      <c r="C165" s="190"/>
      <c r="D165" s="191" t="s">
        <v>655</v>
      </c>
      <c r="E165" s="192" t="s">
        <v>593</v>
      </c>
      <c r="F165" s="193">
        <v>360</v>
      </c>
      <c r="G165" s="192" t="s">
        <v>624</v>
      </c>
      <c r="H165" s="192">
        <v>455</v>
      </c>
      <c r="I165" s="194">
        <v>420</v>
      </c>
      <c r="J165" s="195" t="s">
        <v>656</v>
      </c>
      <c r="K165" s="196">
        <f t="shared" si="95"/>
        <v>95</v>
      </c>
      <c r="L165" s="197">
        <f t="shared" si="96"/>
        <v>0.2638888888888889</v>
      </c>
      <c r="M165" s="192" t="s">
        <v>591</v>
      </c>
      <c r="N165" s="198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21</v>
      </c>
      <c r="B166" s="190">
        <v>42012</v>
      </c>
      <c r="C166" s="190"/>
      <c r="D166" s="191" t="s">
        <v>657</v>
      </c>
      <c r="E166" s="192" t="s">
        <v>593</v>
      </c>
      <c r="F166" s="193">
        <v>130</v>
      </c>
      <c r="G166" s="192"/>
      <c r="H166" s="192">
        <v>175.5</v>
      </c>
      <c r="I166" s="194">
        <v>165</v>
      </c>
      <c r="J166" s="195" t="s">
        <v>658</v>
      </c>
      <c r="K166" s="196">
        <f t="shared" si="95"/>
        <v>45.5</v>
      </c>
      <c r="L166" s="197">
        <f t="shared" si="96"/>
        <v>0.35</v>
      </c>
      <c r="M166" s="192" t="s">
        <v>591</v>
      </c>
      <c r="N166" s="198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22</v>
      </c>
      <c r="B167" s="190">
        <v>42040</v>
      </c>
      <c r="C167" s="190"/>
      <c r="D167" s="191" t="s">
        <v>383</v>
      </c>
      <c r="E167" s="192" t="s">
        <v>623</v>
      </c>
      <c r="F167" s="193">
        <v>98</v>
      </c>
      <c r="G167" s="192"/>
      <c r="H167" s="192">
        <v>120</v>
      </c>
      <c r="I167" s="194">
        <v>120</v>
      </c>
      <c r="J167" s="195" t="s">
        <v>625</v>
      </c>
      <c r="K167" s="196">
        <f t="shared" si="95"/>
        <v>22</v>
      </c>
      <c r="L167" s="197">
        <f t="shared" si="96"/>
        <v>0.22448979591836735</v>
      </c>
      <c r="M167" s="192" t="s">
        <v>591</v>
      </c>
      <c r="N167" s="198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23</v>
      </c>
      <c r="B168" s="190">
        <v>42040</v>
      </c>
      <c r="C168" s="190"/>
      <c r="D168" s="191" t="s">
        <v>659</v>
      </c>
      <c r="E168" s="192" t="s">
        <v>623</v>
      </c>
      <c r="F168" s="193">
        <v>196</v>
      </c>
      <c r="G168" s="192"/>
      <c r="H168" s="192">
        <v>262</v>
      </c>
      <c r="I168" s="194">
        <v>255</v>
      </c>
      <c r="J168" s="195" t="s">
        <v>625</v>
      </c>
      <c r="K168" s="196">
        <f t="shared" si="95"/>
        <v>66</v>
      </c>
      <c r="L168" s="197">
        <f t="shared" si="96"/>
        <v>0.33673469387755101</v>
      </c>
      <c r="M168" s="192" t="s">
        <v>591</v>
      </c>
      <c r="N168" s="198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9">
        <v>24</v>
      </c>
      <c r="B169" s="200">
        <v>42067</v>
      </c>
      <c r="C169" s="200"/>
      <c r="D169" s="201" t="s">
        <v>382</v>
      </c>
      <c r="E169" s="202" t="s">
        <v>623</v>
      </c>
      <c r="F169" s="203">
        <v>235</v>
      </c>
      <c r="G169" s="203"/>
      <c r="H169" s="204">
        <v>77</v>
      </c>
      <c r="I169" s="204" t="s">
        <v>660</v>
      </c>
      <c r="J169" s="205" t="s">
        <v>661</v>
      </c>
      <c r="K169" s="206">
        <f t="shared" si="95"/>
        <v>-158</v>
      </c>
      <c r="L169" s="207">
        <f t="shared" si="96"/>
        <v>-0.67234042553191486</v>
      </c>
      <c r="M169" s="203" t="s">
        <v>604</v>
      </c>
      <c r="N169" s="200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25</v>
      </c>
      <c r="B170" s="190">
        <v>42067</v>
      </c>
      <c r="C170" s="190"/>
      <c r="D170" s="191" t="s">
        <v>662</v>
      </c>
      <c r="E170" s="192" t="s">
        <v>623</v>
      </c>
      <c r="F170" s="193">
        <v>185</v>
      </c>
      <c r="G170" s="192"/>
      <c r="H170" s="192">
        <v>224</v>
      </c>
      <c r="I170" s="194" t="s">
        <v>663</v>
      </c>
      <c r="J170" s="195" t="s">
        <v>625</v>
      </c>
      <c r="K170" s="196">
        <f t="shared" si="95"/>
        <v>39</v>
      </c>
      <c r="L170" s="197">
        <f t="shared" si="96"/>
        <v>0.21081081081081082</v>
      </c>
      <c r="M170" s="192" t="s">
        <v>591</v>
      </c>
      <c r="N170" s="198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9">
        <v>26</v>
      </c>
      <c r="B171" s="200">
        <v>42090</v>
      </c>
      <c r="C171" s="200"/>
      <c r="D171" s="208" t="s">
        <v>664</v>
      </c>
      <c r="E171" s="203" t="s">
        <v>623</v>
      </c>
      <c r="F171" s="203">
        <v>49.5</v>
      </c>
      <c r="G171" s="204"/>
      <c r="H171" s="204">
        <v>15.85</v>
      </c>
      <c r="I171" s="204">
        <v>67</v>
      </c>
      <c r="J171" s="205" t="s">
        <v>665</v>
      </c>
      <c r="K171" s="204">
        <f t="shared" si="95"/>
        <v>-33.65</v>
      </c>
      <c r="L171" s="209">
        <f t="shared" si="96"/>
        <v>-0.67979797979797973</v>
      </c>
      <c r="M171" s="203" t="s">
        <v>604</v>
      </c>
      <c r="N171" s="210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27</v>
      </c>
      <c r="B172" s="190">
        <v>42093</v>
      </c>
      <c r="C172" s="190"/>
      <c r="D172" s="191" t="s">
        <v>666</v>
      </c>
      <c r="E172" s="192" t="s">
        <v>623</v>
      </c>
      <c r="F172" s="193">
        <v>183.5</v>
      </c>
      <c r="G172" s="192"/>
      <c r="H172" s="192">
        <v>219</v>
      </c>
      <c r="I172" s="194">
        <v>218</v>
      </c>
      <c r="J172" s="195" t="s">
        <v>667</v>
      </c>
      <c r="K172" s="196">
        <f t="shared" si="95"/>
        <v>35.5</v>
      </c>
      <c r="L172" s="197">
        <f t="shared" si="96"/>
        <v>0.19346049046321526</v>
      </c>
      <c r="M172" s="192" t="s">
        <v>591</v>
      </c>
      <c r="N172" s="198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28</v>
      </c>
      <c r="B173" s="190">
        <v>42114</v>
      </c>
      <c r="C173" s="190"/>
      <c r="D173" s="191" t="s">
        <v>668</v>
      </c>
      <c r="E173" s="192" t="s">
        <v>623</v>
      </c>
      <c r="F173" s="193">
        <f>(227+237)/2</f>
        <v>232</v>
      </c>
      <c r="G173" s="192"/>
      <c r="H173" s="192">
        <v>298</v>
      </c>
      <c r="I173" s="194">
        <v>298</v>
      </c>
      <c r="J173" s="195" t="s">
        <v>625</v>
      </c>
      <c r="K173" s="196">
        <f t="shared" si="95"/>
        <v>66</v>
      </c>
      <c r="L173" s="197">
        <f t="shared" si="96"/>
        <v>0.28448275862068967</v>
      </c>
      <c r="M173" s="192" t="s">
        <v>591</v>
      </c>
      <c r="N173" s="198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29</v>
      </c>
      <c r="B174" s="190">
        <v>42128</v>
      </c>
      <c r="C174" s="190"/>
      <c r="D174" s="191" t="s">
        <v>669</v>
      </c>
      <c r="E174" s="192" t="s">
        <v>593</v>
      </c>
      <c r="F174" s="193">
        <v>385</v>
      </c>
      <c r="G174" s="192"/>
      <c r="H174" s="192">
        <f>212.5+331</f>
        <v>543.5</v>
      </c>
      <c r="I174" s="194">
        <v>510</v>
      </c>
      <c r="J174" s="195" t="s">
        <v>670</v>
      </c>
      <c r="K174" s="196">
        <f t="shared" si="95"/>
        <v>158.5</v>
      </c>
      <c r="L174" s="197">
        <f t="shared" si="96"/>
        <v>0.41168831168831171</v>
      </c>
      <c r="M174" s="192" t="s">
        <v>591</v>
      </c>
      <c r="N174" s="198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30</v>
      </c>
      <c r="B175" s="190">
        <v>42128</v>
      </c>
      <c r="C175" s="190"/>
      <c r="D175" s="191" t="s">
        <v>671</v>
      </c>
      <c r="E175" s="192" t="s">
        <v>593</v>
      </c>
      <c r="F175" s="193">
        <v>115.5</v>
      </c>
      <c r="G175" s="192"/>
      <c r="H175" s="192">
        <v>146</v>
      </c>
      <c r="I175" s="194">
        <v>142</v>
      </c>
      <c r="J175" s="195" t="s">
        <v>672</v>
      </c>
      <c r="K175" s="196">
        <f t="shared" si="95"/>
        <v>30.5</v>
      </c>
      <c r="L175" s="197">
        <f t="shared" si="96"/>
        <v>0.26406926406926406</v>
      </c>
      <c r="M175" s="192" t="s">
        <v>591</v>
      </c>
      <c r="N175" s="198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31</v>
      </c>
      <c r="B176" s="190">
        <v>42151</v>
      </c>
      <c r="C176" s="190"/>
      <c r="D176" s="191" t="s">
        <v>673</v>
      </c>
      <c r="E176" s="192" t="s">
        <v>593</v>
      </c>
      <c r="F176" s="193">
        <v>237.5</v>
      </c>
      <c r="G176" s="192"/>
      <c r="H176" s="192">
        <v>279.5</v>
      </c>
      <c r="I176" s="194">
        <v>278</v>
      </c>
      <c r="J176" s="195" t="s">
        <v>625</v>
      </c>
      <c r="K176" s="196">
        <f t="shared" si="95"/>
        <v>42</v>
      </c>
      <c r="L176" s="197">
        <f t="shared" si="96"/>
        <v>0.17684210526315788</v>
      </c>
      <c r="M176" s="192" t="s">
        <v>591</v>
      </c>
      <c r="N176" s="198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32</v>
      </c>
      <c r="B177" s="190">
        <v>42174</v>
      </c>
      <c r="C177" s="190"/>
      <c r="D177" s="191" t="s">
        <v>644</v>
      </c>
      <c r="E177" s="192" t="s">
        <v>623</v>
      </c>
      <c r="F177" s="193">
        <v>340</v>
      </c>
      <c r="G177" s="192"/>
      <c r="H177" s="192">
        <v>448</v>
      </c>
      <c r="I177" s="194">
        <v>448</v>
      </c>
      <c r="J177" s="195" t="s">
        <v>625</v>
      </c>
      <c r="K177" s="196">
        <f t="shared" si="95"/>
        <v>108</v>
      </c>
      <c r="L177" s="197">
        <f t="shared" si="96"/>
        <v>0.31764705882352939</v>
      </c>
      <c r="M177" s="192" t="s">
        <v>591</v>
      </c>
      <c r="N177" s="198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33</v>
      </c>
      <c r="B178" s="190">
        <v>42191</v>
      </c>
      <c r="C178" s="190"/>
      <c r="D178" s="191" t="s">
        <v>674</v>
      </c>
      <c r="E178" s="192" t="s">
        <v>623</v>
      </c>
      <c r="F178" s="193">
        <v>390</v>
      </c>
      <c r="G178" s="192"/>
      <c r="H178" s="192">
        <v>460</v>
      </c>
      <c r="I178" s="194">
        <v>460</v>
      </c>
      <c r="J178" s="195" t="s">
        <v>625</v>
      </c>
      <c r="K178" s="196">
        <f t="shared" si="95"/>
        <v>70</v>
      </c>
      <c r="L178" s="197">
        <f t="shared" si="96"/>
        <v>0.17948717948717949</v>
      </c>
      <c r="M178" s="192" t="s">
        <v>591</v>
      </c>
      <c r="N178" s="198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9">
        <v>34</v>
      </c>
      <c r="B179" s="200">
        <v>42195</v>
      </c>
      <c r="C179" s="200"/>
      <c r="D179" s="201" t="s">
        <v>675</v>
      </c>
      <c r="E179" s="202" t="s">
        <v>623</v>
      </c>
      <c r="F179" s="203">
        <v>122.5</v>
      </c>
      <c r="G179" s="203"/>
      <c r="H179" s="204">
        <v>61</v>
      </c>
      <c r="I179" s="204">
        <v>172</v>
      </c>
      <c r="J179" s="205" t="s">
        <v>676</v>
      </c>
      <c r="K179" s="206">
        <f t="shared" si="95"/>
        <v>-61.5</v>
      </c>
      <c r="L179" s="207">
        <f t="shared" si="96"/>
        <v>-0.50204081632653064</v>
      </c>
      <c r="M179" s="203" t="s">
        <v>604</v>
      </c>
      <c r="N179" s="200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35</v>
      </c>
      <c r="B180" s="190">
        <v>42219</v>
      </c>
      <c r="C180" s="190"/>
      <c r="D180" s="191" t="s">
        <v>677</v>
      </c>
      <c r="E180" s="192" t="s">
        <v>623</v>
      </c>
      <c r="F180" s="193">
        <v>297.5</v>
      </c>
      <c r="G180" s="192"/>
      <c r="H180" s="192">
        <v>350</v>
      </c>
      <c r="I180" s="194">
        <v>360</v>
      </c>
      <c r="J180" s="195" t="s">
        <v>678</v>
      </c>
      <c r="K180" s="196">
        <f t="shared" si="95"/>
        <v>52.5</v>
      </c>
      <c r="L180" s="197">
        <f t="shared" si="96"/>
        <v>0.17647058823529413</v>
      </c>
      <c r="M180" s="192" t="s">
        <v>591</v>
      </c>
      <c r="N180" s="198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36</v>
      </c>
      <c r="B181" s="190">
        <v>42219</v>
      </c>
      <c r="C181" s="190"/>
      <c r="D181" s="191" t="s">
        <v>679</v>
      </c>
      <c r="E181" s="192" t="s">
        <v>623</v>
      </c>
      <c r="F181" s="193">
        <v>115.5</v>
      </c>
      <c r="G181" s="192"/>
      <c r="H181" s="192">
        <v>149</v>
      </c>
      <c r="I181" s="194">
        <v>140</v>
      </c>
      <c r="J181" s="195" t="s">
        <v>680</v>
      </c>
      <c r="K181" s="196">
        <f t="shared" si="95"/>
        <v>33.5</v>
      </c>
      <c r="L181" s="197">
        <f t="shared" si="96"/>
        <v>0.29004329004329005</v>
      </c>
      <c r="M181" s="192" t="s">
        <v>591</v>
      </c>
      <c r="N181" s="198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37</v>
      </c>
      <c r="B182" s="190">
        <v>42251</v>
      </c>
      <c r="C182" s="190"/>
      <c r="D182" s="191" t="s">
        <v>673</v>
      </c>
      <c r="E182" s="192" t="s">
        <v>623</v>
      </c>
      <c r="F182" s="193">
        <v>226</v>
      </c>
      <c r="G182" s="192"/>
      <c r="H182" s="192">
        <v>292</v>
      </c>
      <c r="I182" s="194">
        <v>292</v>
      </c>
      <c r="J182" s="195" t="s">
        <v>681</v>
      </c>
      <c r="K182" s="196">
        <f t="shared" si="95"/>
        <v>66</v>
      </c>
      <c r="L182" s="197">
        <f t="shared" si="96"/>
        <v>0.29203539823008851</v>
      </c>
      <c r="M182" s="192" t="s">
        <v>591</v>
      </c>
      <c r="N182" s="198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38</v>
      </c>
      <c r="B183" s="190">
        <v>42254</v>
      </c>
      <c r="C183" s="190"/>
      <c r="D183" s="191" t="s">
        <v>668</v>
      </c>
      <c r="E183" s="192" t="s">
        <v>623</v>
      </c>
      <c r="F183" s="193">
        <v>232.5</v>
      </c>
      <c r="G183" s="192"/>
      <c r="H183" s="192">
        <v>312.5</v>
      </c>
      <c r="I183" s="194">
        <v>310</v>
      </c>
      <c r="J183" s="195" t="s">
        <v>625</v>
      </c>
      <c r="K183" s="196">
        <f t="shared" si="95"/>
        <v>80</v>
      </c>
      <c r="L183" s="197">
        <f t="shared" si="96"/>
        <v>0.34408602150537637</v>
      </c>
      <c r="M183" s="192" t="s">
        <v>591</v>
      </c>
      <c r="N183" s="198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39</v>
      </c>
      <c r="B184" s="190">
        <v>42268</v>
      </c>
      <c r="C184" s="190"/>
      <c r="D184" s="191" t="s">
        <v>682</v>
      </c>
      <c r="E184" s="192" t="s">
        <v>623</v>
      </c>
      <c r="F184" s="193">
        <v>196.5</v>
      </c>
      <c r="G184" s="192"/>
      <c r="H184" s="192">
        <v>238</v>
      </c>
      <c r="I184" s="194">
        <v>238</v>
      </c>
      <c r="J184" s="195" t="s">
        <v>681</v>
      </c>
      <c r="K184" s="196">
        <f t="shared" si="95"/>
        <v>41.5</v>
      </c>
      <c r="L184" s="197">
        <f t="shared" si="96"/>
        <v>0.21119592875318066</v>
      </c>
      <c r="M184" s="192" t="s">
        <v>591</v>
      </c>
      <c r="N184" s="198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40</v>
      </c>
      <c r="B185" s="190">
        <v>42271</v>
      </c>
      <c r="C185" s="190"/>
      <c r="D185" s="191" t="s">
        <v>622</v>
      </c>
      <c r="E185" s="192" t="s">
        <v>623</v>
      </c>
      <c r="F185" s="193">
        <v>65</v>
      </c>
      <c r="G185" s="192"/>
      <c r="H185" s="192">
        <v>82</v>
      </c>
      <c r="I185" s="194">
        <v>82</v>
      </c>
      <c r="J185" s="195" t="s">
        <v>681</v>
      </c>
      <c r="K185" s="196">
        <f t="shared" si="95"/>
        <v>17</v>
      </c>
      <c r="L185" s="197">
        <f t="shared" si="96"/>
        <v>0.26153846153846155</v>
      </c>
      <c r="M185" s="192" t="s">
        <v>591</v>
      </c>
      <c r="N185" s="198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41</v>
      </c>
      <c r="B186" s="190">
        <v>42291</v>
      </c>
      <c r="C186" s="190"/>
      <c r="D186" s="191" t="s">
        <v>683</v>
      </c>
      <c r="E186" s="192" t="s">
        <v>623</v>
      </c>
      <c r="F186" s="193">
        <v>144</v>
      </c>
      <c r="G186" s="192"/>
      <c r="H186" s="192">
        <v>182.5</v>
      </c>
      <c r="I186" s="194">
        <v>181</v>
      </c>
      <c r="J186" s="195" t="s">
        <v>681</v>
      </c>
      <c r="K186" s="196">
        <f t="shared" si="95"/>
        <v>38.5</v>
      </c>
      <c r="L186" s="197">
        <f t="shared" si="96"/>
        <v>0.2673611111111111</v>
      </c>
      <c r="M186" s="192" t="s">
        <v>591</v>
      </c>
      <c r="N186" s="198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42</v>
      </c>
      <c r="B187" s="190">
        <v>42291</v>
      </c>
      <c r="C187" s="190"/>
      <c r="D187" s="191" t="s">
        <v>684</v>
      </c>
      <c r="E187" s="192" t="s">
        <v>623</v>
      </c>
      <c r="F187" s="193">
        <v>264</v>
      </c>
      <c r="G187" s="192"/>
      <c r="H187" s="192">
        <v>311</v>
      </c>
      <c r="I187" s="194">
        <v>311</v>
      </c>
      <c r="J187" s="195" t="s">
        <v>681</v>
      </c>
      <c r="K187" s="196">
        <f t="shared" si="95"/>
        <v>47</v>
      </c>
      <c r="L187" s="197">
        <f t="shared" si="96"/>
        <v>0.17803030303030304</v>
      </c>
      <c r="M187" s="192" t="s">
        <v>591</v>
      </c>
      <c r="N187" s="198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43</v>
      </c>
      <c r="B188" s="190">
        <v>42318</v>
      </c>
      <c r="C188" s="190"/>
      <c r="D188" s="191" t="s">
        <v>685</v>
      </c>
      <c r="E188" s="192" t="s">
        <v>593</v>
      </c>
      <c r="F188" s="193">
        <v>549.5</v>
      </c>
      <c r="G188" s="192"/>
      <c r="H188" s="192">
        <v>630</v>
      </c>
      <c r="I188" s="194">
        <v>630</v>
      </c>
      <c r="J188" s="195" t="s">
        <v>681</v>
      </c>
      <c r="K188" s="196">
        <f t="shared" si="95"/>
        <v>80.5</v>
      </c>
      <c r="L188" s="197">
        <f t="shared" si="96"/>
        <v>0.1464968152866242</v>
      </c>
      <c r="M188" s="192" t="s">
        <v>591</v>
      </c>
      <c r="N188" s="198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44</v>
      </c>
      <c r="B189" s="190">
        <v>42342</v>
      </c>
      <c r="C189" s="190"/>
      <c r="D189" s="191" t="s">
        <v>686</v>
      </c>
      <c r="E189" s="192" t="s">
        <v>623</v>
      </c>
      <c r="F189" s="193">
        <v>1027.5</v>
      </c>
      <c r="G189" s="192"/>
      <c r="H189" s="192">
        <v>1315</v>
      </c>
      <c r="I189" s="194">
        <v>1250</v>
      </c>
      <c r="J189" s="195" t="s">
        <v>681</v>
      </c>
      <c r="K189" s="196">
        <f t="shared" si="95"/>
        <v>287.5</v>
      </c>
      <c r="L189" s="197">
        <f t="shared" si="96"/>
        <v>0.27980535279805352</v>
      </c>
      <c r="M189" s="192" t="s">
        <v>591</v>
      </c>
      <c r="N189" s="198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45</v>
      </c>
      <c r="B190" s="190">
        <v>42367</v>
      </c>
      <c r="C190" s="190"/>
      <c r="D190" s="191" t="s">
        <v>687</v>
      </c>
      <c r="E190" s="192" t="s">
        <v>623</v>
      </c>
      <c r="F190" s="193">
        <v>465</v>
      </c>
      <c r="G190" s="192"/>
      <c r="H190" s="192">
        <v>540</v>
      </c>
      <c r="I190" s="194">
        <v>540</v>
      </c>
      <c r="J190" s="195" t="s">
        <v>681</v>
      </c>
      <c r="K190" s="196">
        <f t="shared" si="95"/>
        <v>75</v>
      </c>
      <c r="L190" s="197">
        <f t="shared" si="96"/>
        <v>0.16129032258064516</v>
      </c>
      <c r="M190" s="192" t="s">
        <v>591</v>
      </c>
      <c r="N190" s="198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46</v>
      </c>
      <c r="B191" s="190">
        <v>42380</v>
      </c>
      <c r="C191" s="190"/>
      <c r="D191" s="191" t="s">
        <v>383</v>
      </c>
      <c r="E191" s="192" t="s">
        <v>593</v>
      </c>
      <c r="F191" s="193">
        <v>81</v>
      </c>
      <c r="G191" s="192"/>
      <c r="H191" s="192">
        <v>110</v>
      </c>
      <c r="I191" s="194">
        <v>110</v>
      </c>
      <c r="J191" s="195" t="s">
        <v>681</v>
      </c>
      <c r="K191" s="196">
        <f t="shared" si="95"/>
        <v>29</v>
      </c>
      <c r="L191" s="197">
        <f t="shared" si="96"/>
        <v>0.35802469135802467</v>
      </c>
      <c r="M191" s="192" t="s">
        <v>591</v>
      </c>
      <c r="N191" s="198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47</v>
      </c>
      <c r="B192" s="190">
        <v>42382</v>
      </c>
      <c r="C192" s="190"/>
      <c r="D192" s="191" t="s">
        <v>688</v>
      </c>
      <c r="E192" s="192" t="s">
        <v>593</v>
      </c>
      <c r="F192" s="193">
        <v>417.5</v>
      </c>
      <c r="G192" s="192"/>
      <c r="H192" s="192">
        <v>547</v>
      </c>
      <c r="I192" s="194">
        <v>535</v>
      </c>
      <c r="J192" s="195" t="s">
        <v>681</v>
      </c>
      <c r="K192" s="196">
        <f t="shared" si="95"/>
        <v>129.5</v>
      </c>
      <c r="L192" s="197">
        <f t="shared" si="96"/>
        <v>0.31017964071856285</v>
      </c>
      <c r="M192" s="192" t="s">
        <v>591</v>
      </c>
      <c r="N192" s="198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48</v>
      </c>
      <c r="B193" s="190">
        <v>42408</v>
      </c>
      <c r="C193" s="190"/>
      <c r="D193" s="191" t="s">
        <v>689</v>
      </c>
      <c r="E193" s="192" t="s">
        <v>623</v>
      </c>
      <c r="F193" s="193">
        <v>650</v>
      </c>
      <c r="G193" s="192"/>
      <c r="H193" s="192">
        <v>800</v>
      </c>
      <c r="I193" s="194">
        <v>800</v>
      </c>
      <c r="J193" s="195" t="s">
        <v>681</v>
      </c>
      <c r="K193" s="196">
        <f t="shared" si="95"/>
        <v>150</v>
      </c>
      <c r="L193" s="197">
        <f t="shared" si="96"/>
        <v>0.23076923076923078</v>
      </c>
      <c r="M193" s="192" t="s">
        <v>591</v>
      </c>
      <c r="N193" s="198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49</v>
      </c>
      <c r="B194" s="190">
        <v>42433</v>
      </c>
      <c r="C194" s="190"/>
      <c r="D194" s="191" t="s">
        <v>211</v>
      </c>
      <c r="E194" s="192" t="s">
        <v>623</v>
      </c>
      <c r="F194" s="193">
        <v>437.5</v>
      </c>
      <c r="G194" s="192"/>
      <c r="H194" s="192">
        <v>504.5</v>
      </c>
      <c r="I194" s="194">
        <v>522</v>
      </c>
      <c r="J194" s="195" t="s">
        <v>690</v>
      </c>
      <c r="K194" s="196">
        <f t="shared" si="95"/>
        <v>67</v>
      </c>
      <c r="L194" s="197">
        <f t="shared" si="96"/>
        <v>0.15314285714285714</v>
      </c>
      <c r="M194" s="192" t="s">
        <v>591</v>
      </c>
      <c r="N194" s="198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50</v>
      </c>
      <c r="B195" s="190">
        <v>42438</v>
      </c>
      <c r="C195" s="190"/>
      <c r="D195" s="191" t="s">
        <v>691</v>
      </c>
      <c r="E195" s="192" t="s">
        <v>623</v>
      </c>
      <c r="F195" s="193">
        <v>189.5</v>
      </c>
      <c r="G195" s="192"/>
      <c r="H195" s="192">
        <v>218</v>
      </c>
      <c r="I195" s="194">
        <v>218</v>
      </c>
      <c r="J195" s="195" t="s">
        <v>681</v>
      </c>
      <c r="K195" s="196">
        <f t="shared" si="95"/>
        <v>28.5</v>
      </c>
      <c r="L195" s="197">
        <f t="shared" si="96"/>
        <v>0.15039577836411611</v>
      </c>
      <c r="M195" s="192" t="s">
        <v>591</v>
      </c>
      <c r="N195" s="198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9">
        <v>51</v>
      </c>
      <c r="B196" s="200">
        <v>42471</v>
      </c>
      <c r="C196" s="200"/>
      <c r="D196" s="208" t="s">
        <v>692</v>
      </c>
      <c r="E196" s="203" t="s">
        <v>623</v>
      </c>
      <c r="F196" s="203">
        <v>36.5</v>
      </c>
      <c r="G196" s="204"/>
      <c r="H196" s="204">
        <v>15.85</v>
      </c>
      <c r="I196" s="204">
        <v>60</v>
      </c>
      <c r="J196" s="205" t="s">
        <v>693</v>
      </c>
      <c r="K196" s="206">
        <f t="shared" si="95"/>
        <v>-20.65</v>
      </c>
      <c r="L196" s="207">
        <f t="shared" si="96"/>
        <v>-0.5657534246575342</v>
      </c>
      <c r="M196" s="203" t="s">
        <v>604</v>
      </c>
      <c r="N196" s="211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52</v>
      </c>
      <c r="B197" s="190">
        <v>42472</v>
      </c>
      <c r="C197" s="190"/>
      <c r="D197" s="191" t="s">
        <v>694</v>
      </c>
      <c r="E197" s="192" t="s">
        <v>623</v>
      </c>
      <c r="F197" s="193">
        <v>93</v>
      </c>
      <c r="G197" s="192"/>
      <c r="H197" s="192">
        <v>149</v>
      </c>
      <c r="I197" s="194">
        <v>140</v>
      </c>
      <c r="J197" s="195" t="s">
        <v>695</v>
      </c>
      <c r="K197" s="196">
        <f t="shared" si="95"/>
        <v>56</v>
      </c>
      <c r="L197" s="197">
        <f t="shared" si="96"/>
        <v>0.60215053763440862</v>
      </c>
      <c r="M197" s="192" t="s">
        <v>591</v>
      </c>
      <c r="N197" s="198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53</v>
      </c>
      <c r="B198" s="190">
        <v>42472</v>
      </c>
      <c r="C198" s="190"/>
      <c r="D198" s="191" t="s">
        <v>696</v>
      </c>
      <c r="E198" s="192" t="s">
        <v>623</v>
      </c>
      <c r="F198" s="193">
        <v>130</v>
      </c>
      <c r="G198" s="192"/>
      <c r="H198" s="192">
        <v>150</v>
      </c>
      <c r="I198" s="194" t="s">
        <v>697</v>
      </c>
      <c r="J198" s="195" t="s">
        <v>681</v>
      </c>
      <c r="K198" s="196">
        <f t="shared" si="95"/>
        <v>20</v>
      </c>
      <c r="L198" s="197">
        <f t="shared" si="96"/>
        <v>0.15384615384615385</v>
      </c>
      <c r="M198" s="192" t="s">
        <v>591</v>
      </c>
      <c r="N198" s="198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54</v>
      </c>
      <c r="B199" s="190">
        <v>42473</v>
      </c>
      <c r="C199" s="190"/>
      <c r="D199" s="191" t="s">
        <v>698</v>
      </c>
      <c r="E199" s="192" t="s">
        <v>623</v>
      </c>
      <c r="F199" s="193">
        <v>196</v>
      </c>
      <c r="G199" s="192"/>
      <c r="H199" s="192">
        <v>299</v>
      </c>
      <c r="I199" s="194">
        <v>299</v>
      </c>
      <c r="J199" s="195" t="s">
        <v>681</v>
      </c>
      <c r="K199" s="196">
        <v>103</v>
      </c>
      <c r="L199" s="197">
        <v>0.52551020408163296</v>
      </c>
      <c r="M199" s="192" t="s">
        <v>591</v>
      </c>
      <c r="N199" s="198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55</v>
      </c>
      <c r="B200" s="190">
        <v>42473</v>
      </c>
      <c r="C200" s="190"/>
      <c r="D200" s="191" t="s">
        <v>699</v>
      </c>
      <c r="E200" s="192" t="s">
        <v>623</v>
      </c>
      <c r="F200" s="193">
        <v>88</v>
      </c>
      <c r="G200" s="192"/>
      <c r="H200" s="192">
        <v>103</v>
      </c>
      <c r="I200" s="194">
        <v>103</v>
      </c>
      <c r="J200" s="195" t="s">
        <v>681</v>
      </c>
      <c r="K200" s="196">
        <v>15</v>
      </c>
      <c r="L200" s="197">
        <v>0.170454545454545</v>
      </c>
      <c r="M200" s="192" t="s">
        <v>591</v>
      </c>
      <c r="N200" s="198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56</v>
      </c>
      <c r="B201" s="190">
        <v>42492</v>
      </c>
      <c r="C201" s="190"/>
      <c r="D201" s="191" t="s">
        <v>700</v>
      </c>
      <c r="E201" s="192" t="s">
        <v>623</v>
      </c>
      <c r="F201" s="193">
        <v>127.5</v>
      </c>
      <c r="G201" s="192"/>
      <c r="H201" s="192">
        <v>148</v>
      </c>
      <c r="I201" s="194" t="s">
        <v>701</v>
      </c>
      <c r="J201" s="195" t="s">
        <v>681</v>
      </c>
      <c r="K201" s="196">
        <f t="shared" ref="K201:K205" si="97">H201-F201</f>
        <v>20.5</v>
      </c>
      <c r="L201" s="197">
        <f t="shared" ref="L201:L205" si="98">K201/F201</f>
        <v>0.16078431372549021</v>
      </c>
      <c r="M201" s="192" t="s">
        <v>591</v>
      </c>
      <c r="N201" s="198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57</v>
      </c>
      <c r="B202" s="190">
        <v>42493</v>
      </c>
      <c r="C202" s="190"/>
      <c r="D202" s="191" t="s">
        <v>702</v>
      </c>
      <c r="E202" s="192" t="s">
        <v>623</v>
      </c>
      <c r="F202" s="193">
        <v>675</v>
      </c>
      <c r="G202" s="192"/>
      <c r="H202" s="192">
        <v>815</v>
      </c>
      <c r="I202" s="194" t="s">
        <v>703</v>
      </c>
      <c r="J202" s="195" t="s">
        <v>681</v>
      </c>
      <c r="K202" s="196">
        <f t="shared" si="97"/>
        <v>140</v>
      </c>
      <c r="L202" s="197">
        <f t="shared" si="98"/>
        <v>0.2074074074074074</v>
      </c>
      <c r="M202" s="192" t="s">
        <v>591</v>
      </c>
      <c r="N202" s="198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9">
        <v>58</v>
      </c>
      <c r="B203" s="200">
        <v>42522</v>
      </c>
      <c r="C203" s="200"/>
      <c r="D203" s="201" t="s">
        <v>704</v>
      </c>
      <c r="E203" s="202" t="s">
        <v>623</v>
      </c>
      <c r="F203" s="203">
        <v>500</v>
      </c>
      <c r="G203" s="203"/>
      <c r="H203" s="204">
        <v>232.5</v>
      </c>
      <c r="I203" s="204" t="s">
        <v>705</v>
      </c>
      <c r="J203" s="205" t="s">
        <v>706</v>
      </c>
      <c r="K203" s="206">
        <f t="shared" si="97"/>
        <v>-267.5</v>
      </c>
      <c r="L203" s="207">
        <f t="shared" si="98"/>
        <v>-0.53500000000000003</v>
      </c>
      <c r="M203" s="203" t="s">
        <v>604</v>
      </c>
      <c r="N203" s="200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59</v>
      </c>
      <c r="B204" s="190">
        <v>42527</v>
      </c>
      <c r="C204" s="190"/>
      <c r="D204" s="191" t="s">
        <v>542</v>
      </c>
      <c r="E204" s="192" t="s">
        <v>623</v>
      </c>
      <c r="F204" s="193">
        <v>110</v>
      </c>
      <c r="G204" s="192"/>
      <c r="H204" s="192">
        <v>126.5</v>
      </c>
      <c r="I204" s="194">
        <v>125</v>
      </c>
      <c r="J204" s="195" t="s">
        <v>632</v>
      </c>
      <c r="K204" s="196">
        <f t="shared" si="97"/>
        <v>16.5</v>
      </c>
      <c r="L204" s="197">
        <f t="shared" si="98"/>
        <v>0.15</v>
      </c>
      <c r="M204" s="192" t="s">
        <v>591</v>
      </c>
      <c r="N204" s="198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60</v>
      </c>
      <c r="B205" s="190">
        <v>42538</v>
      </c>
      <c r="C205" s="190"/>
      <c r="D205" s="191" t="s">
        <v>707</v>
      </c>
      <c r="E205" s="192" t="s">
        <v>623</v>
      </c>
      <c r="F205" s="193">
        <v>44</v>
      </c>
      <c r="G205" s="192"/>
      <c r="H205" s="192">
        <v>69.5</v>
      </c>
      <c r="I205" s="194">
        <v>69.5</v>
      </c>
      <c r="J205" s="195" t="s">
        <v>708</v>
      </c>
      <c r="K205" s="196">
        <f t="shared" si="97"/>
        <v>25.5</v>
      </c>
      <c r="L205" s="197">
        <f t="shared" si="98"/>
        <v>0.57954545454545459</v>
      </c>
      <c r="M205" s="192" t="s">
        <v>591</v>
      </c>
      <c r="N205" s="198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61</v>
      </c>
      <c r="B206" s="190">
        <v>42549</v>
      </c>
      <c r="C206" s="190"/>
      <c r="D206" s="191" t="s">
        <v>709</v>
      </c>
      <c r="E206" s="192" t="s">
        <v>623</v>
      </c>
      <c r="F206" s="193">
        <v>262.5</v>
      </c>
      <c r="G206" s="192"/>
      <c r="H206" s="192">
        <v>340</v>
      </c>
      <c r="I206" s="194">
        <v>333</v>
      </c>
      <c r="J206" s="195" t="s">
        <v>710</v>
      </c>
      <c r="K206" s="196">
        <v>77.5</v>
      </c>
      <c r="L206" s="197">
        <v>0.29523809523809502</v>
      </c>
      <c r="M206" s="192" t="s">
        <v>591</v>
      </c>
      <c r="N206" s="198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62</v>
      </c>
      <c r="B207" s="190">
        <v>42549</v>
      </c>
      <c r="C207" s="190"/>
      <c r="D207" s="191" t="s">
        <v>711</v>
      </c>
      <c r="E207" s="192" t="s">
        <v>623</v>
      </c>
      <c r="F207" s="193">
        <v>840</v>
      </c>
      <c r="G207" s="192"/>
      <c r="H207" s="192">
        <v>1230</v>
      </c>
      <c r="I207" s="194">
        <v>1230</v>
      </c>
      <c r="J207" s="195" t="s">
        <v>681</v>
      </c>
      <c r="K207" s="196">
        <v>390</v>
      </c>
      <c r="L207" s="197">
        <v>0.46428571428571402</v>
      </c>
      <c r="M207" s="192" t="s">
        <v>591</v>
      </c>
      <c r="N207" s="198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2">
        <v>63</v>
      </c>
      <c r="B208" s="213">
        <v>42556</v>
      </c>
      <c r="C208" s="213"/>
      <c r="D208" s="214" t="s">
        <v>712</v>
      </c>
      <c r="E208" s="215" t="s">
        <v>623</v>
      </c>
      <c r="F208" s="215">
        <v>395</v>
      </c>
      <c r="G208" s="216"/>
      <c r="H208" s="216">
        <f>(468.5+342.5)/2</f>
        <v>405.5</v>
      </c>
      <c r="I208" s="216">
        <v>510</v>
      </c>
      <c r="J208" s="217" t="s">
        <v>713</v>
      </c>
      <c r="K208" s="218">
        <f t="shared" ref="K208:K214" si="99">H208-F208</f>
        <v>10.5</v>
      </c>
      <c r="L208" s="219">
        <f t="shared" ref="L208:L214" si="100">K208/F208</f>
        <v>2.6582278481012658E-2</v>
      </c>
      <c r="M208" s="215" t="s">
        <v>714</v>
      </c>
      <c r="N208" s="213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9">
        <v>64</v>
      </c>
      <c r="B209" s="200">
        <v>42584</v>
      </c>
      <c r="C209" s="200"/>
      <c r="D209" s="201" t="s">
        <v>715</v>
      </c>
      <c r="E209" s="202" t="s">
        <v>593</v>
      </c>
      <c r="F209" s="203">
        <f>169.5-12.8</f>
        <v>156.69999999999999</v>
      </c>
      <c r="G209" s="203"/>
      <c r="H209" s="204">
        <v>77</v>
      </c>
      <c r="I209" s="204" t="s">
        <v>716</v>
      </c>
      <c r="J209" s="205" t="s">
        <v>717</v>
      </c>
      <c r="K209" s="206">
        <f t="shared" si="99"/>
        <v>-79.699999999999989</v>
      </c>
      <c r="L209" s="207">
        <f t="shared" si="100"/>
        <v>-0.50861518825781749</v>
      </c>
      <c r="M209" s="203" t="s">
        <v>604</v>
      </c>
      <c r="N209" s="200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9">
        <v>65</v>
      </c>
      <c r="B210" s="200">
        <v>42586</v>
      </c>
      <c r="C210" s="200"/>
      <c r="D210" s="201" t="s">
        <v>718</v>
      </c>
      <c r="E210" s="202" t="s">
        <v>623</v>
      </c>
      <c r="F210" s="203">
        <v>400</v>
      </c>
      <c r="G210" s="203"/>
      <c r="H210" s="204">
        <v>305</v>
      </c>
      <c r="I210" s="204">
        <v>475</v>
      </c>
      <c r="J210" s="205" t="s">
        <v>719</v>
      </c>
      <c r="K210" s="206">
        <f t="shared" si="99"/>
        <v>-95</v>
      </c>
      <c r="L210" s="207">
        <f t="shared" si="100"/>
        <v>-0.23749999999999999</v>
      </c>
      <c r="M210" s="203" t="s">
        <v>604</v>
      </c>
      <c r="N210" s="200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66</v>
      </c>
      <c r="B211" s="190">
        <v>42593</v>
      </c>
      <c r="C211" s="190"/>
      <c r="D211" s="191" t="s">
        <v>720</v>
      </c>
      <c r="E211" s="192" t="s">
        <v>623</v>
      </c>
      <c r="F211" s="193">
        <v>86.5</v>
      </c>
      <c r="G211" s="192"/>
      <c r="H211" s="192">
        <v>130</v>
      </c>
      <c r="I211" s="194">
        <v>130</v>
      </c>
      <c r="J211" s="195" t="s">
        <v>721</v>
      </c>
      <c r="K211" s="196">
        <f t="shared" si="99"/>
        <v>43.5</v>
      </c>
      <c r="L211" s="197">
        <f t="shared" si="100"/>
        <v>0.50289017341040465</v>
      </c>
      <c r="M211" s="192" t="s">
        <v>591</v>
      </c>
      <c r="N211" s="198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9">
        <v>67</v>
      </c>
      <c r="B212" s="200">
        <v>42600</v>
      </c>
      <c r="C212" s="200"/>
      <c r="D212" s="201" t="s">
        <v>110</v>
      </c>
      <c r="E212" s="202" t="s">
        <v>623</v>
      </c>
      <c r="F212" s="203">
        <v>133.5</v>
      </c>
      <c r="G212" s="203"/>
      <c r="H212" s="204">
        <v>126.5</v>
      </c>
      <c r="I212" s="204">
        <v>178</v>
      </c>
      <c r="J212" s="205" t="s">
        <v>722</v>
      </c>
      <c r="K212" s="206">
        <f t="shared" si="99"/>
        <v>-7</v>
      </c>
      <c r="L212" s="207">
        <f t="shared" si="100"/>
        <v>-5.2434456928838954E-2</v>
      </c>
      <c r="M212" s="203" t="s">
        <v>604</v>
      </c>
      <c r="N212" s="200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68</v>
      </c>
      <c r="B213" s="190">
        <v>42613</v>
      </c>
      <c r="C213" s="190"/>
      <c r="D213" s="191" t="s">
        <v>723</v>
      </c>
      <c r="E213" s="192" t="s">
        <v>623</v>
      </c>
      <c r="F213" s="193">
        <v>560</v>
      </c>
      <c r="G213" s="192"/>
      <c r="H213" s="192">
        <v>725</v>
      </c>
      <c r="I213" s="194">
        <v>725</v>
      </c>
      <c r="J213" s="195" t="s">
        <v>625</v>
      </c>
      <c r="K213" s="196">
        <f t="shared" si="99"/>
        <v>165</v>
      </c>
      <c r="L213" s="197">
        <f t="shared" si="100"/>
        <v>0.29464285714285715</v>
      </c>
      <c r="M213" s="192" t="s">
        <v>591</v>
      </c>
      <c r="N213" s="198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69</v>
      </c>
      <c r="B214" s="190">
        <v>42614</v>
      </c>
      <c r="C214" s="190"/>
      <c r="D214" s="191" t="s">
        <v>724</v>
      </c>
      <c r="E214" s="192" t="s">
        <v>623</v>
      </c>
      <c r="F214" s="193">
        <v>160.5</v>
      </c>
      <c r="G214" s="192"/>
      <c r="H214" s="192">
        <v>210</v>
      </c>
      <c r="I214" s="194">
        <v>210</v>
      </c>
      <c r="J214" s="195" t="s">
        <v>625</v>
      </c>
      <c r="K214" s="196">
        <f t="shared" si="99"/>
        <v>49.5</v>
      </c>
      <c r="L214" s="197">
        <f t="shared" si="100"/>
        <v>0.30841121495327101</v>
      </c>
      <c r="M214" s="192" t="s">
        <v>591</v>
      </c>
      <c r="N214" s="198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70</v>
      </c>
      <c r="B215" s="190">
        <v>42646</v>
      </c>
      <c r="C215" s="190"/>
      <c r="D215" s="191" t="s">
        <v>397</v>
      </c>
      <c r="E215" s="192" t="s">
        <v>623</v>
      </c>
      <c r="F215" s="193">
        <v>430</v>
      </c>
      <c r="G215" s="192"/>
      <c r="H215" s="192">
        <v>596</v>
      </c>
      <c r="I215" s="194">
        <v>575</v>
      </c>
      <c r="J215" s="195" t="s">
        <v>725</v>
      </c>
      <c r="K215" s="196">
        <v>166</v>
      </c>
      <c r="L215" s="197">
        <v>0.38604651162790699</v>
      </c>
      <c r="M215" s="192" t="s">
        <v>591</v>
      </c>
      <c r="N215" s="198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71</v>
      </c>
      <c r="B216" s="190">
        <v>42657</v>
      </c>
      <c r="C216" s="190"/>
      <c r="D216" s="191" t="s">
        <v>726</v>
      </c>
      <c r="E216" s="192" t="s">
        <v>623</v>
      </c>
      <c r="F216" s="193">
        <v>280</v>
      </c>
      <c r="G216" s="192"/>
      <c r="H216" s="192">
        <v>345</v>
      </c>
      <c r="I216" s="194">
        <v>345</v>
      </c>
      <c r="J216" s="195" t="s">
        <v>625</v>
      </c>
      <c r="K216" s="196">
        <f t="shared" ref="K216:K221" si="101">H216-F216</f>
        <v>65</v>
      </c>
      <c r="L216" s="197">
        <f t="shared" ref="L216:L217" si="102">K216/F216</f>
        <v>0.23214285714285715</v>
      </c>
      <c r="M216" s="192" t="s">
        <v>591</v>
      </c>
      <c r="N216" s="198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72</v>
      </c>
      <c r="B217" s="190">
        <v>42657</v>
      </c>
      <c r="C217" s="190"/>
      <c r="D217" s="191" t="s">
        <v>727</v>
      </c>
      <c r="E217" s="192" t="s">
        <v>623</v>
      </c>
      <c r="F217" s="193">
        <v>245</v>
      </c>
      <c r="G217" s="192"/>
      <c r="H217" s="192">
        <v>325.5</v>
      </c>
      <c r="I217" s="194">
        <v>330</v>
      </c>
      <c r="J217" s="195" t="s">
        <v>728</v>
      </c>
      <c r="K217" s="196">
        <f t="shared" si="101"/>
        <v>80.5</v>
      </c>
      <c r="L217" s="197">
        <f t="shared" si="102"/>
        <v>0.32857142857142857</v>
      </c>
      <c r="M217" s="192" t="s">
        <v>591</v>
      </c>
      <c r="N217" s="198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73</v>
      </c>
      <c r="B218" s="190">
        <v>42660</v>
      </c>
      <c r="C218" s="190"/>
      <c r="D218" s="191" t="s">
        <v>347</v>
      </c>
      <c r="E218" s="192" t="s">
        <v>623</v>
      </c>
      <c r="F218" s="193">
        <v>125</v>
      </c>
      <c r="G218" s="192"/>
      <c r="H218" s="192">
        <v>160</v>
      </c>
      <c r="I218" s="194">
        <v>160</v>
      </c>
      <c r="J218" s="195" t="s">
        <v>681</v>
      </c>
      <c r="K218" s="196">
        <f t="shared" si="101"/>
        <v>35</v>
      </c>
      <c r="L218" s="197">
        <v>0.28000000000000003</v>
      </c>
      <c r="M218" s="192" t="s">
        <v>591</v>
      </c>
      <c r="N218" s="198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74</v>
      </c>
      <c r="B219" s="190">
        <v>42660</v>
      </c>
      <c r="C219" s="190"/>
      <c r="D219" s="191" t="s">
        <v>470</v>
      </c>
      <c r="E219" s="192" t="s">
        <v>623</v>
      </c>
      <c r="F219" s="193">
        <v>114</v>
      </c>
      <c r="G219" s="192"/>
      <c r="H219" s="192">
        <v>145</v>
      </c>
      <c r="I219" s="194">
        <v>145</v>
      </c>
      <c r="J219" s="195" t="s">
        <v>681</v>
      </c>
      <c r="K219" s="196">
        <f t="shared" si="101"/>
        <v>31</v>
      </c>
      <c r="L219" s="197">
        <f t="shared" ref="L219:L221" si="103">K219/F219</f>
        <v>0.27192982456140352</v>
      </c>
      <c r="M219" s="192" t="s">
        <v>591</v>
      </c>
      <c r="N219" s="198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75</v>
      </c>
      <c r="B220" s="190">
        <v>42660</v>
      </c>
      <c r="C220" s="190"/>
      <c r="D220" s="191" t="s">
        <v>729</v>
      </c>
      <c r="E220" s="192" t="s">
        <v>623</v>
      </c>
      <c r="F220" s="193">
        <v>212</v>
      </c>
      <c r="G220" s="192"/>
      <c r="H220" s="192">
        <v>280</v>
      </c>
      <c r="I220" s="194">
        <v>276</v>
      </c>
      <c r="J220" s="195" t="s">
        <v>730</v>
      </c>
      <c r="K220" s="196">
        <f t="shared" si="101"/>
        <v>68</v>
      </c>
      <c r="L220" s="197">
        <f t="shared" si="103"/>
        <v>0.32075471698113206</v>
      </c>
      <c r="M220" s="192" t="s">
        <v>591</v>
      </c>
      <c r="N220" s="198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76</v>
      </c>
      <c r="B221" s="190">
        <v>42678</v>
      </c>
      <c r="C221" s="190"/>
      <c r="D221" s="191" t="s">
        <v>458</v>
      </c>
      <c r="E221" s="192" t="s">
        <v>623</v>
      </c>
      <c r="F221" s="193">
        <v>155</v>
      </c>
      <c r="G221" s="192"/>
      <c r="H221" s="192">
        <v>210</v>
      </c>
      <c r="I221" s="194">
        <v>210</v>
      </c>
      <c r="J221" s="195" t="s">
        <v>731</v>
      </c>
      <c r="K221" s="196">
        <f t="shared" si="101"/>
        <v>55</v>
      </c>
      <c r="L221" s="197">
        <f t="shared" si="103"/>
        <v>0.35483870967741937</v>
      </c>
      <c r="M221" s="192" t="s">
        <v>591</v>
      </c>
      <c r="N221" s="198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9">
        <v>77</v>
      </c>
      <c r="B222" s="200">
        <v>42710</v>
      </c>
      <c r="C222" s="200"/>
      <c r="D222" s="201" t="s">
        <v>732</v>
      </c>
      <c r="E222" s="202" t="s">
        <v>623</v>
      </c>
      <c r="F222" s="203">
        <v>150.5</v>
      </c>
      <c r="G222" s="203"/>
      <c r="H222" s="204">
        <v>72.5</v>
      </c>
      <c r="I222" s="204">
        <v>174</v>
      </c>
      <c r="J222" s="205" t="s">
        <v>733</v>
      </c>
      <c r="K222" s="206">
        <v>-78</v>
      </c>
      <c r="L222" s="207">
        <v>-0.51827242524916906</v>
      </c>
      <c r="M222" s="203" t="s">
        <v>604</v>
      </c>
      <c r="N222" s="200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78</v>
      </c>
      <c r="B223" s="190">
        <v>42712</v>
      </c>
      <c r="C223" s="190"/>
      <c r="D223" s="191" t="s">
        <v>734</v>
      </c>
      <c r="E223" s="192" t="s">
        <v>623</v>
      </c>
      <c r="F223" s="193">
        <v>380</v>
      </c>
      <c r="G223" s="192"/>
      <c r="H223" s="192">
        <v>478</v>
      </c>
      <c r="I223" s="194">
        <v>468</v>
      </c>
      <c r="J223" s="195" t="s">
        <v>681</v>
      </c>
      <c r="K223" s="196">
        <f t="shared" ref="K223:K225" si="104">H223-F223</f>
        <v>98</v>
      </c>
      <c r="L223" s="197">
        <f t="shared" ref="L223:L225" si="105">K223/F223</f>
        <v>0.25789473684210529</v>
      </c>
      <c r="M223" s="192" t="s">
        <v>591</v>
      </c>
      <c r="N223" s="198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79</v>
      </c>
      <c r="B224" s="190">
        <v>42734</v>
      </c>
      <c r="C224" s="190"/>
      <c r="D224" s="191" t="s">
        <v>109</v>
      </c>
      <c r="E224" s="192" t="s">
        <v>623</v>
      </c>
      <c r="F224" s="193">
        <v>305</v>
      </c>
      <c r="G224" s="192"/>
      <c r="H224" s="192">
        <v>375</v>
      </c>
      <c r="I224" s="194">
        <v>375</v>
      </c>
      <c r="J224" s="195" t="s">
        <v>681</v>
      </c>
      <c r="K224" s="196">
        <f t="shared" si="104"/>
        <v>70</v>
      </c>
      <c r="L224" s="197">
        <f t="shared" si="105"/>
        <v>0.22950819672131148</v>
      </c>
      <c r="M224" s="192" t="s">
        <v>591</v>
      </c>
      <c r="N224" s="198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80</v>
      </c>
      <c r="B225" s="190">
        <v>42739</v>
      </c>
      <c r="C225" s="190"/>
      <c r="D225" s="191" t="s">
        <v>95</v>
      </c>
      <c r="E225" s="192" t="s">
        <v>623</v>
      </c>
      <c r="F225" s="193">
        <v>99.5</v>
      </c>
      <c r="G225" s="192"/>
      <c r="H225" s="192">
        <v>158</v>
      </c>
      <c r="I225" s="194">
        <v>158</v>
      </c>
      <c r="J225" s="195" t="s">
        <v>681</v>
      </c>
      <c r="K225" s="196">
        <f t="shared" si="104"/>
        <v>58.5</v>
      </c>
      <c r="L225" s="197">
        <f t="shared" si="105"/>
        <v>0.5879396984924623</v>
      </c>
      <c r="M225" s="192" t="s">
        <v>591</v>
      </c>
      <c r="N225" s="198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81</v>
      </c>
      <c r="B226" s="190">
        <v>42739</v>
      </c>
      <c r="C226" s="190"/>
      <c r="D226" s="191" t="s">
        <v>95</v>
      </c>
      <c r="E226" s="192" t="s">
        <v>623</v>
      </c>
      <c r="F226" s="193">
        <v>99.5</v>
      </c>
      <c r="G226" s="192"/>
      <c r="H226" s="192">
        <v>158</v>
      </c>
      <c r="I226" s="194">
        <v>158</v>
      </c>
      <c r="J226" s="195" t="s">
        <v>681</v>
      </c>
      <c r="K226" s="196">
        <v>58.5</v>
      </c>
      <c r="L226" s="197">
        <v>0.58793969849246197</v>
      </c>
      <c r="M226" s="192" t="s">
        <v>591</v>
      </c>
      <c r="N226" s="198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82</v>
      </c>
      <c r="B227" s="190">
        <v>42786</v>
      </c>
      <c r="C227" s="190"/>
      <c r="D227" s="191" t="s">
        <v>186</v>
      </c>
      <c r="E227" s="192" t="s">
        <v>623</v>
      </c>
      <c r="F227" s="193">
        <v>140.5</v>
      </c>
      <c r="G227" s="192"/>
      <c r="H227" s="192">
        <v>220</v>
      </c>
      <c r="I227" s="194">
        <v>220</v>
      </c>
      <c r="J227" s="195" t="s">
        <v>681</v>
      </c>
      <c r="K227" s="196">
        <f>H227-F227</f>
        <v>79.5</v>
      </c>
      <c r="L227" s="197">
        <f>K227/F227</f>
        <v>0.5658362989323843</v>
      </c>
      <c r="M227" s="192" t="s">
        <v>591</v>
      </c>
      <c r="N227" s="198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83</v>
      </c>
      <c r="B228" s="190">
        <v>42786</v>
      </c>
      <c r="C228" s="190"/>
      <c r="D228" s="191" t="s">
        <v>735</v>
      </c>
      <c r="E228" s="192" t="s">
        <v>623</v>
      </c>
      <c r="F228" s="193">
        <v>202.5</v>
      </c>
      <c r="G228" s="192"/>
      <c r="H228" s="192">
        <v>234</v>
      </c>
      <c r="I228" s="194">
        <v>234</v>
      </c>
      <c r="J228" s="195" t="s">
        <v>681</v>
      </c>
      <c r="K228" s="196">
        <v>31.5</v>
      </c>
      <c r="L228" s="197">
        <v>0.155555555555556</v>
      </c>
      <c r="M228" s="192" t="s">
        <v>591</v>
      </c>
      <c r="N228" s="198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84</v>
      </c>
      <c r="B229" s="190">
        <v>42818</v>
      </c>
      <c r="C229" s="190"/>
      <c r="D229" s="191" t="s">
        <v>736</v>
      </c>
      <c r="E229" s="192" t="s">
        <v>623</v>
      </c>
      <c r="F229" s="193">
        <v>300.5</v>
      </c>
      <c r="G229" s="192"/>
      <c r="H229" s="192">
        <v>417.5</v>
      </c>
      <c r="I229" s="194">
        <v>420</v>
      </c>
      <c r="J229" s="195" t="s">
        <v>737</v>
      </c>
      <c r="K229" s="196">
        <f>H229-F229</f>
        <v>117</v>
      </c>
      <c r="L229" s="197">
        <f>K229/F229</f>
        <v>0.38935108153078202</v>
      </c>
      <c r="M229" s="192" t="s">
        <v>591</v>
      </c>
      <c r="N229" s="198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85</v>
      </c>
      <c r="B230" s="190">
        <v>42818</v>
      </c>
      <c r="C230" s="190"/>
      <c r="D230" s="191" t="s">
        <v>711</v>
      </c>
      <c r="E230" s="192" t="s">
        <v>623</v>
      </c>
      <c r="F230" s="193">
        <v>850</v>
      </c>
      <c r="G230" s="192"/>
      <c r="H230" s="192">
        <v>1042.5</v>
      </c>
      <c r="I230" s="194">
        <v>1023</v>
      </c>
      <c r="J230" s="195" t="s">
        <v>738</v>
      </c>
      <c r="K230" s="196">
        <v>192.5</v>
      </c>
      <c r="L230" s="197">
        <v>0.22647058823529401</v>
      </c>
      <c r="M230" s="192" t="s">
        <v>591</v>
      </c>
      <c r="N230" s="198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86</v>
      </c>
      <c r="B231" s="190">
        <v>42830</v>
      </c>
      <c r="C231" s="190"/>
      <c r="D231" s="191" t="s">
        <v>489</v>
      </c>
      <c r="E231" s="192" t="s">
        <v>623</v>
      </c>
      <c r="F231" s="193">
        <v>785</v>
      </c>
      <c r="G231" s="192"/>
      <c r="H231" s="192">
        <v>930</v>
      </c>
      <c r="I231" s="194">
        <v>920</v>
      </c>
      <c r="J231" s="195" t="s">
        <v>739</v>
      </c>
      <c r="K231" s="196">
        <f>H231-F231</f>
        <v>145</v>
      </c>
      <c r="L231" s="197">
        <f>K231/F231</f>
        <v>0.18471337579617833</v>
      </c>
      <c r="M231" s="192" t="s">
        <v>591</v>
      </c>
      <c r="N231" s="198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9">
        <v>87</v>
      </c>
      <c r="B232" s="200">
        <v>42831</v>
      </c>
      <c r="C232" s="200"/>
      <c r="D232" s="201" t="s">
        <v>740</v>
      </c>
      <c r="E232" s="202" t="s">
        <v>623</v>
      </c>
      <c r="F232" s="203">
        <v>40</v>
      </c>
      <c r="G232" s="203"/>
      <c r="H232" s="204">
        <v>13.1</v>
      </c>
      <c r="I232" s="204">
        <v>60</v>
      </c>
      <c r="J232" s="205" t="s">
        <v>741</v>
      </c>
      <c r="K232" s="206">
        <v>-26.9</v>
      </c>
      <c r="L232" s="207">
        <v>-0.67249999999999999</v>
      </c>
      <c r="M232" s="203" t="s">
        <v>604</v>
      </c>
      <c r="N232" s="200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88</v>
      </c>
      <c r="B233" s="190">
        <v>42837</v>
      </c>
      <c r="C233" s="190"/>
      <c r="D233" s="191" t="s">
        <v>94</v>
      </c>
      <c r="E233" s="192" t="s">
        <v>623</v>
      </c>
      <c r="F233" s="193">
        <v>289.5</v>
      </c>
      <c r="G233" s="192"/>
      <c r="H233" s="192">
        <v>354</v>
      </c>
      <c r="I233" s="194">
        <v>360</v>
      </c>
      <c r="J233" s="195" t="s">
        <v>742</v>
      </c>
      <c r="K233" s="196">
        <f t="shared" ref="K233:K241" si="106">H233-F233</f>
        <v>64.5</v>
      </c>
      <c r="L233" s="197">
        <f t="shared" ref="L233:L241" si="107">K233/F233</f>
        <v>0.22279792746113988</v>
      </c>
      <c r="M233" s="192" t="s">
        <v>591</v>
      </c>
      <c r="N233" s="198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89</v>
      </c>
      <c r="B234" s="190">
        <v>42845</v>
      </c>
      <c r="C234" s="190"/>
      <c r="D234" s="191" t="s">
        <v>428</v>
      </c>
      <c r="E234" s="192" t="s">
        <v>623</v>
      </c>
      <c r="F234" s="193">
        <v>700</v>
      </c>
      <c r="G234" s="192"/>
      <c r="H234" s="192">
        <v>840</v>
      </c>
      <c r="I234" s="194">
        <v>840</v>
      </c>
      <c r="J234" s="195" t="s">
        <v>743</v>
      </c>
      <c r="K234" s="196">
        <f t="shared" si="106"/>
        <v>140</v>
      </c>
      <c r="L234" s="197">
        <f t="shared" si="107"/>
        <v>0.2</v>
      </c>
      <c r="M234" s="192" t="s">
        <v>591</v>
      </c>
      <c r="N234" s="198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90</v>
      </c>
      <c r="B235" s="190">
        <v>42887</v>
      </c>
      <c r="C235" s="190"/>
      <c r="D235" s="191" t="s">
        <v>744</v>
      </c>
      <c r="E235" s="192" t="s">
        <v>623</v>
      </c>
      <c r="F235" s="193">
        <v>130</v>
      </c>
      <c r="G235" s="192"/>
      <c r="H235" s="192">
        <v>144.25</v>
      </c>
      <c r="I235" s="194">
        <v>170</v>
      </c>
      <c r="J235" s="195" t="s">
        <v>745</v>
      </c>
      <c r="K235" s="196">
        <f t="shared" si="106"/>
        <v>14.25</v>
      </c>
      <c r="L235" s="197">
        <f t="shared" si="107"/>
        <v>0.10961538461538461</v>
      </c>
      <c r="M235" s="192" t="s">
        <v>591</v>
      </c>
      <c r="N235" s="198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91</v>
      </c>
      <c r="B236" s="190">
        <v>42901</v>
      </c>
      <c r="C236" s="190"/>
      <c r="D236" s="191" t="s">
        <v>746</v>
      </c>
      <c r="E236" s="192" t="s">
        <v>623</v>
      </c>
      <c r="F236" s="193">
        <v>214.5</v>
      </c>
      <c r="G236" s="192"/>
      <c r="H236" s="192">
        <v>262</v>
      </c>
      <c r="I236" s="194">
        <v>262</v>
      </c>
      <c r="J236" s="195" t="s">
        <v>747</v>
      </c>
      <c r="K236" s="196">
        <f t="shared" si="106"/>
        <v>47.5</v>
      </c>
      <c r="L236" s="197">
        <f t="shared" si="107"/>
        <v>0.22144522144522144</v>
      </c>
      <c r="M236" s="192" t="s">
        <v>591</v>
      </c>
      <c r="N236" s="198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92</v>
      </c>
      <c r="B237" s="221">
        <v>42933</v>
      </c>
      <c r="C237" s="221"/>
      <c r="D237" s="222" t="s">
        <v>748</v>
      </c>
      <c r="E237" s="223" t="s">
        <v>623</v>
      </c>
      <c r="F237" s="224">
        <v>370</v>
      </c>
      <c r="G237" s="223"/>
      <c r="H237" s="223">
        <v>447.5</v>
      </c>
      <c r="I237" s="225">
        <v>450</v>
      </c>
      <c r="J237" s="226" t="s">
        <v>681</v>
      </c>
      <c r="K237" s="196">
        <f t="shared" si="106"/>
        <v>77.5</v>
      </c>
      <c r="L237" s="227">
        <f t="shared" si="107"/>
        <v>0.20945945945945946</v>
      </c>
      <c r="M237" s="223" t="s">
        <v>591</v>
      </c>
      <c r="N237" s="228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93</v>
      </c>
      <c r="B238" s="221">
        <v>42943</v>
      </c>
      <c r="C238" s="221"/>
      <c r="D238" s="222" t="s">
        <v>184</v>
      </c>
      <c r="E238" s="223" t="s">
        <v>623</v>
      </c>
      <c r="F238" s="224">
        <v>657.5</v>
      </c>
      <c r="G238" s="223"/>
      <c r="H238" s="223">
        <v>825</v>
      </c>
      <c r="I238" s="225">
        <v>820</v>
      </c>
      <c r="J238" s="226" t="s">
        <v>681</v>
      </c>
      <c r="K238" s="196">
        <f t="shared" si="106"/>
        <v>167.5</v>
      </c>
      <c r="L238" s="227">
        <f t="shared" si="107"/>
        <v>0.25475285171102663</v>
      </c>
      <c r="M238" s="223" t="s">
        <v>591</v>
      </c>
      <c r="N238" s="228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94</v>
      </c>
      <c r="B239" s="190">
        <v>42964</v>
      </c>
      <c r="C239" s="190"/>
      <c r="D239" s="191" t="s">
        <v>363</v>
      </c>
      <c r="E239" s="192" t="s">
        <v>623</v>
      </c>
      <c r="F239" s="193">
        <v>605</v>
      </c>
      <c r="G239" s="192"/>
      <c r="H239" s="192">
        <v>750</v>
      </c>
      <c r="I239" s="194">
        <v>750</v>
      </c>
      <c r="J239" s="195" t="s">
        <v>739</v>
      </c>
      <c r="K239" s="196">
        <f t="shared" si="106"/>
        <v>145</v>
      </c>
      <c r="L239" s="197">
        <f t="shared" si="107"/>
        <v>0.23966942148760331</v>
      </c>
      <c r="M239" s="192" t="s">
        <v>591</v>
      </c>
      <c r="N239" s="198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9">
        <v>95</v>
      </c>
      <c r="B240" s="200">
        <v>42979</v>
      </c>
      <c r="C240" s="200"/>
      <c r="D240" s="208" t="s">
        <v>749</v>
      </c>
      <c r="E240" s="203" t="s">
        <v>623</v>
      </c>
      <c r="F240" s="203">
        <v>255</v>
      </c>
      <c r="G240" s="204"/>
      <c r="H240" s="204">
        <v>217.25</v>
      </c>
      <c r="I240" s="204">
        <v>320</v>
      </c>
      <c r="J240" s="205" t="s">
        <v>750</v>
      </c>
      <c r="K240" s="206">
        <f t="shared" si="106"/>
        <v>-37.75</v>
      </c>
      <c r="L240" s="209">
        <f t="shared" si="107"/>
        <v>-0.14803921568627451</v>
      </c>
      <c r="M240" s="203" t="s">
        <v>604</v>
      </c>
      <c r="N240" s="200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96</v>
      </c>
      <c r="B241" s="190">
        <v>42997</v>
      </c>
      <c r="C241" s="190"/>
      <c r="D241" s="191" t="s">
        <v>751</v>
      </c>
      <c r="E241" s="192" t="s">
        <v>623</v>
      </c>
      <c r="F241" s="193">
        <v>215</v>
      </c>
      <c r="G241" s="192"/>
      <c r="H241" s="192">
        <v>258</v>
      </c>
      <c r="I241" s="194">
        <v>258</v>
      </c>
      <c r="J241" s="195" t="s">
        <v>681</v>
      </c>
      <c r="K241" s="196">
        <f t="shared" si="106"/>
        <v>43</v>
      </c>
      <c r="L241" s="197">
        <f t="shared" si="107"/>
        <v>0.2</v>
      </c>
      <c r="M241" s="192" t="s">
        <v>591</v>
      </c>
      <c r="N241" s="198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97</v>
      </c>
      <c r="B242" s="190">
        <v>42997</v>
      </c>
      <c r="C242" s="190"/>
      <c r="D242" s="191" t="s">
        <v>751</v>
      </c>
      <c r="E242" s="192" t="s">
        <v>623</v>
      </c>
      <c r="F242" s="193">
        <v>215</v>
      </c>
      <c r="G242" s="192"/>
      <c r="H242" s="192">
        <v>258</v>
      </c>
      <c r="I242" s="194">
        <v>258</v>
      </c>
      <c r="J242" s="226" t="s">
        <v>681</v>
      </c>
      <c r="K242" s="196">
        <v>43</v>
      </c>
      <c r="L242" s="197">
        <v>0.2</v>
      </c>
      <c r="M242" s="192" t="s">
        <v>591</v>
      </c>
      <c r="N242" s="198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98</v>
      </c>
      <c r="B243" s="221">
        <v>42998</v>
      </c>
      <c r="C243" s="221"/>
      <c r="D243" s="222" t="s">
        <v>752</v>
      </c>
      <c r="E243" s="223" t="s">
        <v>623</v>
      </c>
      <c r="F243" s="193">
        <v>75</v>
      </c>
      <c r="G243" s="223"/>
      <c r="H243" s="223">
        <v>90</v>
      </c>
      <c r="I243" s="225">
        <v>90</v>
      </c>
      <c r="J243" s="195" t="s">
        <v>753</v>
      </c>
      <c r="K243" s="196">
        <f t="shared" ref="K243:K248" si="108">H243-F243</f>
        <v>15</v>
      </c>
      <c r="L243" s="197">
        <f t="shared" ref="L243:L248" si="109">K243/F243</f>
        <v>0.2</v>
      </c>
      <c r="M243" s="192" t="s">
        <v>591</v>
      </c>
      <c r="N243" s="198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99</v>
      </c>
      <c r="B244" s="221">
        <v>43011</v>
      </c>
      <c r="C244" s="221"/>
      <c r="D244" s="222" t="s">
        <v>606</v>
      </c>
      <c r="E244" s="223" t="s">
        <v>623</v>
      </c>
      <c r="F244" s="224">
        <v>315</v>
      </c>
      <c r="G244" s="223"/>
      <c r="H244" s="223">
        <v>392</v>
      </c>
      <c r="I244" s="225">
        <v>384</v>
      </c>
      <c r="J244" s="226" t="s">
        <v>754</v>
      </c>
      <c r="K244" s="196">
        <f t="shared" si="108"/>
        <v>77</v>
      </c>
      <c r="L244" s="227">
        <f t="shared" si="109"/>
        <v>0.24444444444444444</v>
      </c>
      <c r="M244" s="223" t="s">
        <v>591</v>
      </c>
      <c r="N244" s="228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100</v>
      </c>
      <c r="B245" s="221">
        <v>43013</v>
      </c>
      <c r="C245" s="221"/>
      <c r="D245" s="222" t="s">
        <v>463</v>
      </c>
      <c r="E245" s="223" t="s">
        <v>623</v>
      </c>
      <c r="F245" s="224">
        <v>145</v>
      </c>
      <c r="G245" s="223"/>
      <c r="H245" s="223">
        <v>179</v>
      </c>
      <c r="I245" s="225">
        <v>180</v>
      </c>
      <c r="J245" s="226" t="s">
        <v>755</v>
      </c>
      <c r="K245" s="196">
        <f t="shared" si="108"/>
        <v>34</v>
      </c>
      <c r="L245" s="227">
        <f t="shared" si="109"/>
        <v>0.23448275862068965</v>
      </c>
      <c r="M245" s="223" t="s">
        <v>591</v>
      </c>
      <c r="N245" s="228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101</v>
      </c>
      <c r="B246" s="221">
        <v>43014</v>
      </c>
      <c r="C246" s="221"/>
      <c r="D246" s="222" t="s">
        <v>337</v>
      </c>
      <c r="E246" s="223" t="s">
        <v>623</v>
      </c>
      <c r="F246" s="224">
        <v>256</v>
      </c>
      <c r="G246" s="223"/>
      <c r="H246" s="223">
        <v>323</v>
      </c>
      <c r="I246" s="225">
        <v>320</v>
      </c>
      <c r="J246" s="226" t="s">
        <v>681</v>
      </c>
      <c r="K246" s="196">
        <f t="shared" si="108"/>
        <v>67</v>
      </c>
      <c r="L246" s="227">
        <f t="shared" si="109"/>
        <v>0.26171875</v>
      </c>
      <c r="M246" s="223" t="s">
        <v>591</v>
      </c>
      <c r="N246" s="228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102</v>
      </c>
      <c r="B247" s="221">
        <v>43017</v>
      </c>
      <c r="C247" s="221"/>
      <c r="D247" s="222" t="s">
        <v>353</v>
      </c>
      <c r="E247" s="223" t="s">
        <v>623</v>
      </c>
      <c r="F247" s="224">
        <v>137.5</v>
      </c>
      <c r="G247" s="223"/>
      <c r="H247" s="223">
        <v>184</v>
      </c>
      <c r="I247" s="225">
        <v>183</v>
      </c>
      <c r="J247" s="226" t="s">
        <v>756</v>
      </c>
      <c r="K247" s="196">
        <f t="shared" si="108"/>
        <v>46.5</v>
      </c>
      <c r="L247" s="227">
        <f t="shared" si="109"/>
        <v>0.33818181818181819</v>
      </c>
      <c r="M247" s="223" t="s">
        <v>591</v>
      </c>
      <c r="N247" s="228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103</v>
      </c>
      <c r="B248" s="221">
        <v>43018</v>
      </c>
      <c r="C248" s="221"/>
      <c r="D248" s="222" t="s">
        <v>757</v>
      </c>
      <c r="E248" s="223" t="s">
        <v>623</v>
      </c>
      <c r="F248" s="224">
        <v>125.5</v>
      </c>
      <c r="G248" s="223"/>
      <c r="H248" s="223">
        <v>158</v>
      </c>
      <c r="I248" s="225">
        <v>155</v>
      </c>
      <c r="J248" s="226" t="s">
        <v>758</v>
      </c>
      <c r="K248" s="196">
        <f t="shared" si="108"/>
        <v>32.5</v>
      </c>
      <c r="L248" s="227">
        <f t="shared" si="109"/>
        <v>0.25896414342629481</v>
      </c>
      <c r="M248" s="223" t="s">
        <v>591</v>
      </c>
      <c r="N248" s="228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104</v>
      </c>
      <c r="B249" s="221">
        <v>43018</v>
      </c>
      <c r="C249" s="221"/>
      <c r="D249" s="222" t="s">
        <v>759</v>
      </c>
      <c r="E249" s="223" t="s">
        <v>623</v>
      </c>
      <c r="F249" s="224">
        <v>895</v>
      </c>
      <c r="G249" s="223"/>
      <c r="H249" s="223">
        <v>1122.5</v>
      </c>
      <c r="I249" s="225">
        <v>1078</v>
      </c>
      <c r="J249" s="226" t="s">
        <v>760</v>
      </c>
      <c r="K249" s="196">
        <v>227.5</v>
      </c>
      <c r="L249" s="227">
        <v>0.25418994413407803</v>
      </c>
      <c r="M249" s="223" t="s">
        <v>591</v>
      </c>
      <c r="N249" s="228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105</v>
      </c>
      <c r="B250" s="221">
        <v>43020</v>
      </c>
      <c r="C250" s="221"/>
      <c r="D250" s="222" t="s">
        <v>346</v>
      </c>
      <c r="E250" s="223" t="s">
        <v>623</v>
      </c>
      <c r="F250" s="224">
        <v>525</v>
      </c>
      <c r="G250" s="223"/>
      <c r="H250" s="223">
        <v>629</v>
      </c>
      <c r="I250" s="225">
        <v>629</v>
      </c>
      <c r="J250" s="226" t="s">
        <v>681</v>
      </c>
      <c r="K250" s="196">
        <v>104</v>
      </c>
      <c r="L250" s="227">
        <v>0.19809523809523799</v>
      </c>
      <c r="M250" s="223" t="s">
        <v>591</v>
      </c>
      <c r="N250" s="228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106</v>
      </c>
      <c r="B251" s="221">
        <v>43046</v>
      </c>
      <c r="C251" s="221"/>
      <c r="D251" s="222" t="s">
        <v>388</v>
      </c>
      <c r="E251" s="223" t="s">
        <v>623</v>
      </c>
      <c r="F251" s="224">
        <v>740</v>
      </c>
      <c r="G251" s="223"/>
      <c r="H251" s="223">
        <v>892.5</v>
      </c>
      <c r="I251" s="225">
        <v>900</v>
      </c>
      <c r="J251" s="226" t="s">
        <v>761</v>
      </c>
      <c r="K251" s="196">
        <f t="shared" ref="K251:K253" si="110">H251-F251</f>
        <v>152.5</v>
      </c>
      <c r="L251" s="227">
        <f t="shared" ref="L251:L253" si="111">K251/F251</f>
        <v>0.20608108108108109</v>
      </c>
      <c r="M251" s="223" t="s">
        <v>591</v>
      </c>
      <c r="N251" s="228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107</v>
      </c>
      <c r="B252" s="190">
        <v>43073</v>
      </c>
      <c r="C252" s="190"/>
      <c r="D252" s="191" t="s">
        <v>762</v>
      </c>
      <c r="E252" s="192" t="s">
        <v>623</v>
      </c>
      <c r="F252" s="193">
        <v>118.5</v>
      </c>
      <c r="G252" s="192"/>
      <c r="H252" s="192">
        <v>143.5</v>
      </c>
      <c r="I252" s="194">
        <v>145</v>
      </c>
      <c r="J252" s="195" t="s">
        <v>613</v>
      </c>
      <c r="K252" s="196">
        <f t="shared" si="110"/>
        <v>25</v>
      </c>
      <c r="L252" s="197">
        <f t="shared" si="111"/>
        <v>0.2109704641350211</v>
      </c>
      <c r="M252" s="192" t="s">
        <v>591</v>
      </c>
      <c r="N252" s="198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9">
        <v>108</v>
      </c>
      <c r="B253" s="200">
        <v>43090</v>
      </c>
      <c r="C253" s="200"/>
      <c r="D253" s="201" t="s">
        <v>434</v>
      </c>
      <c r="E253" s="202" t="s">
        <v>623</v>
      </c>
      <c r="F253" s="203">
        <v>715</v>
      </c>
      <c r="G253" s="203"/>
      <c r="H253" s="204">
        <v>500</v>
      </c>
      <c r="I253" s="204">
        <v>872</v>
      </c>
      <c r="J253" s="205" t="s">
        <v>763</v>
      </c>
      <c r="K253" s="206">
        <f t="shared" si="110"/>
        <v>-215</v>
      </c>
      <c r="L253" s="207">
        <f t="shared" si="111"/>
        <v>-0.30069930069930068</v>
      </c>
      <c r="M253" s="203" t="s">
        <v>604</v>
      </c>
      <c r="N253" s="200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109</v>
      </c>
      <c r="B254" s="190">
        <v>43098</v>
      </c>
      <c r="C254" s="190"/>
      <c r="D254" s="191" t="s">
        <v>606</v>
      </c>
      <c r="E254" s="192" t="s">
        <v>623</v>
      </c>
      <c r="F254" s="193">
        <v>435</v>
      </c>
      <c r="G254" s="192"/>
      <c r="H254" s="192">
        <v>542.5</v>
      </c>
      <c r="I254" s="194">
        <v>539</v>
      </c>
      <c r="J254" s="195" t="s">
        <v>681</v>
      </c>
      <c r="K254" s="196">
        <v>107.5</v>
      </c>
      <c r="L254" s="197">
        <v>0.247126436781609</v>
      </c>
      <c r="M254" s="192" t="s">
        <v>591</v>
      </c>
      <c r="N254" s="198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110</v>
      </c>
      <c r="B255" s="190">
        <v>43098</v>
      </c>
      <c r="C255" s="190"/>
      <c r="D255" s="191" t="s">
        <v>563</v>
      </c>
      <c r="E255" s="192" t="s">
        <v>623</v>
      </c>
      <c r="F255" s="193">
        <v>885</v>
      </c>
      <c r="G255" s="192"/>
      <c r="H255" s="192">
        <v>1090</v>
      </c>
      <c r="I255" s="194">
        <v>1084</v>
      </c>
      <c r="J255" s="195" t="s">
        <v>681</v>
      </c>
      <c r="K255" s="196">
        <v>205</v>
      </c>
      <c r="L255" s="197">
        <v>0.23163841807909599</v>
      </c>
      <c r="M255" s="192" t="s">
        <v>591</v>
      </c>
      <c r="N255" s="198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111</v>
      </c>
      <c r="B256" s="230">
        <v>43192</v>
      </c>
      <c r="C256" s="230"/>
      <c r="D256" s="208" t="s">
        <v>764</v>
      </c>
      <c r="E256" s="203" t="s">
        <v>623</v>
      </c>
      <c r="F256" s="231">
        <v>478.5</v>
      </c>
      <c r="G256" s="203"/>
      <c r="H256" s="203">
        <v>442</v>
      </c>
      <c r="I256" s="204">
        <v>613</v>
      </c>
      <c r="J256" s="205" t="s">
        <v>765</v>
      </c>
      <c r="K256" s="206">
        <f t="shared" ref="K256:K259" si="112">H256-F256</f>
        <v>-36.5</v>
      </c>
      <c r="L256" s="207">
        <f t="shared" ref="L256:L259" si="113">K256/F256</f>
        <v>-7.6280041797283177E-2</v>
      </c>
      <c r="M256" s="203" t="s">
        <v>604</v>
      </c>
      <c r="N256" s="200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9">
        <v>112</v>
      </c>
      <c r="B257" s="200">
        <v>43194</v>
      </c>
      <c r="C257" s="200"/>
      <c r="D257" s="201" t="s">
        <v>766</v>
      </c>
      <c r="E257" s="202" t="s">
        <v>623</v>
      </c>
      <c r="F257" s="203">
        <f>141.5-7.3</f>
        <v>134.19999999999999</v>
      </c>
      <c r="G257" s="203"/>
      <c r="H257" s="204">
        <v>77</v>
      </c>
      <c r="I257" s="204">
        <v>180</v>
      </c>
      <c r="J257" s="205" t="s">
        <v>767</v>
      </c>
      <c r="K257" s="206">
        <f t="shared" si="112"/>
        <v>-57.199999999999989</v>
      </c>
      <c r="L257" s="207">
        <f t="shared" si="113"/>
        <v>-0.42622950819672129</v>
      </c>
      <c r="M257" s="203" t="s">
        <v>604</v>
      </c>
      <c r="N257" s="200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9">
        <v>113</v>
      </c>
      <c r="B258" s="200">
        <v>43209</v>
      </c>
      <c r="C258" s="200"/>
      <c r="D258" s="201" t="s">
        <v>768</v>
      </c>
      <c r="E258" s="202" t="s">
        <v>623</v>
      </c>
      <c r="F258" s="203">
        <v>430</v>
      </c>
      <c r="G258" s="203"/>
      <c r="H258" s="204">
        <v>220</v>
      </c>
      <c r="I258" s="204">
        <v>537</v>
      </c>
      <c r="J258" s="205" t="s">
        <v>769</v>
      </c>
      <c r="K258" s="206">
        <f t="shared" si="112"/>
        <v>-210</v>
      </c>
      <c r="L258" s="207">
        <f t="shared" si="113"/>
        <v>-0.48837209302325579</v>
      </c>
      <c r="M258" s="203" t="s">
        <v>604</v>
      </c>
      <c r="N258" s="200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114</v>
      </c>
      <c r="B259" s="221">
        <v>43220</v>
      </c>
      <c r="C259" s="221"/>
      <c r="D259" s="222" t="s">
        <v>389</v>
      </c>
      <c r="E259" s="223" t="s">
        <v>623</v>
      </c>
      <c r="F259" s="223">
        <v>153.5</v>
      </c>
      <c r="G259" s="223"/>
      <c r="H259" s="223">
        <v>196</v>
      </c>
      <c r="I259" s="225">
        <v>196</v>
      </c>
      <c r="J259" s="195" t="s">
        <v>770</v>
      </c>
      <c r="K259" s="196">
        <f t="shared" si="112"/>
        <v>42.5</v>
      </c>
      <c r="L259" s="197">
        <f t="shared" si="113"/>
        <v>0.27687296416938112</v>
      </c>
      <c r="M259" s="192" t="s">
        <v>591</v>
      </c>
      <c r="N259" s="198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9">
        <v>115</v>
      </c>
      <c r="B260" s="200">
        <v>43306</v>
      </c>
      <c r="C260" s="200"/>
      <c r="D260" s="201" t="s">
        <v>740</v>
      </c>
      <c r="E260" s="202" t="s">
        <v>623</v>
      </c>
      <c r="F260" s="203">
        <v>27.5</v>
      </c>
      <c r="G260" s="203"/>
      <c r="H260" s="204">
        <v>13.1</v>
      </c>
      <c r="I260" s="204">
        <v>60</v>
      </c>
      <c r="J260" s="205" t="s">
        <v>771</v>
      </c>
      <c r="K260" s="206">
        <v>-14.4</v>
      </c>
      <c r="L260" s="207">
        <v>-0.52363636363636401</v>
      </c>
      <c r="M260" s="203" t="s">
        <v>604</v>
      </c>
      <c r="N260" s="200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116</v>
      </c>
      <c r="B261" s="230">
        <v>43318</v>
      </c>
      <c r="C261" s="230"/>
      <c r="D261" s="208" t="s">
        <v>772</v>
      </c>
      <c r="E261" s="203" t="s">
        <v>623</v>
      </c>
      <c r="F261" s="203">
        <v>148.5</v>
      </c>
      <c r="G261" s="203"/>
      <c r="H261" s="203">
        <v>102</v>
      </c>
      <c r="I261" s="204">
        <v>182</v>
      </c>
      <c r="J261" s="205" t="s">
        <v>773</v>
      </c>
      <c r="K261" s="206">
        <f>H261-F261</f>
        <v>-46.5</v>
      </c>
      <c r="L261" s="207">
        <f>K261/F261</f>
        <v>-0.31313131313131315</v>
      </c>
      <c r="M261" s="203" t="s">
        <v>604</v>
      </c>
      <c r="N261" s="200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117</v>
      </c>
      <c r="B262" s="190">
        <v>43335</v>
      </c>
      <c r="C262" s="190"/>
      <c r="D262" s="191" t="s">
        <v>774</v>
      </c>
      <c r="E262" s="192" t="s">
        <v>623</v>
      </c>
      <c r="F262" s="223">
        <v>285</v>
      </c>
      <c r="G262" s="192"/>
      <c r="H262" s="192">
        <v>355</v>
      </c>
      <c r="I262" s="194">
        <v>364</v>
      </c>
      <c r="J262" s="195" t="s">
        <v>775</v>
      </c>
      <c r="K262" s="196">
        <v>70</v>
      </c>
      <c r="L262" s="197">
        <v>0.24561403508771901</v>
      </c>
      <c r="M262" s="192" t="s">
        <v>591</v>
      </c>
      <c r="N262" s="198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118</v>
      </c>
      <c r="B263" s="190">
        <v>43341</v>
      </c>
      <c r="C263" s="190"/>
      <c r="D263" s="191" t="s">
        <v>377</v>
      </c>
      <c r="E263" s="192" t="s">
        <v>623</v>
      </c>
      <c r="F263" s="223">
        <v>525</v>
      </c>
      <c r="G263" s="192"/>
      <c r="H263" s="192">
        <v>585</v>
      </c>
      <c r="I263" s="194">
        <v>635</v>
      </c>
      <c r="J263" s="195" t="s">
        <v>776</v>
      </c>
      <c r="K263" s="196">
        <f t="shared" ref="K263:K280" si="114">H263-F263</f>
        <v>60</v>
      </c>
      <c r="L263" s="197">
        <f t="shared" ref="L263:L280" si="115">K263/F263</f>
        <v>0.11428571428571428</v>
      </c>
      <c r="M263" s="192" t="s">
        <v>591</v>
      </c>
      <c r="N263" s="198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119</v>
      </c>
      <c r="B264" s="190">
        <v>43395</v>
      </c>
      <c r="C264" s="190"/>
      <c r="D264" s="191" t="s">
        <v>363</v>
      </c>
      <c r="E264" s="192" t="s">
        <v>623</v>
      </c>
      <c r="F264" s="223">
        <v>475</v>
      </c>
      <c r="G264" s="192"/>
      <c r="H264" s="192">
        <v>574</v>
      </c>
      <c r="I264" s="194">
        <v>570</v>
      </c>
      <c r="J264" s="195" t="s">
        <v>681</v>
      </c>
      <c r="K264" s="196">
        <f t="shared" si="114"/>
        <v>99</v>
      </c>
      <c r="L264" s="197">
        <f t="shared" si="115"/>
        <v>0.20842105263157895</v>
      </c>
      <c r="M264" s="192" t="s">
        <v>591</v>
      </c>
      <c r="N264" s="198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120</v>
      </c>
      <c r="B265" s="221">
        <v>43397</v>
      </c>
      <c r="C265" s="221"/>
      <c r="D265" s="222" t="s">
        <v>384</v>
      </c>
      <c r="E265" s="223" t="s">
        <v>623</v>
      </c>
      <c r="F265" s="223">
        <v>707.5</v>
      </c>
      <c r="G265" s="223"/>
      <c r="H265" s="223">
        <v>872</v>
      </c>
      <c r="I265" s="225">
        <v>872</v>
      </c>
      <c r="J265" s="226" t="s">
        <v>681</v>
      </c>
      <c r="K265" s="196">
        <f t="shared" si="114"/>
        <v>164.5</v>
      </c>
      <c r="L265" s="227">
        <f t="shared" si="115"/>
        <v>0.23250883392226149</v>
      </c>
      <c r="M265" s="223" t="s">
        <v>591</v>
      </c>
      <c r="N265" s="228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121</v>
      </c>
      <c r="B266" s="221">
        <v>43398</v>
      </c>
      <c r="C266" s="221"/>
      <c r="D266" s="222" t="s">
        <v>777</v>
      </c>
      <c r="E266" s="223" t="s">
        <v>623</v>
      </c>
      <c r="F266" s="223">
        <v>162</v>
      </c>
      <c r="G266" s="223"/>
      <c r="H266" s="223">
        <v>204</v>
      </c>
      <c r="I266" s="225">
        <v>209</v>
      </c>
      <c r="J266" s="226" t="s">
        <v>778</v>
      </c>
      <c r="K266" s="196">
        <f t="shared" si="114"/>
        <v>42</v>
      </c>
      <c r="L266" s="227">
        <f t="shared" si="115"/>
        <v>0.25925925925925924</v>
      </c>
      <c r="M266" s="223" t="s">
        <v>591</v>
      </c>
      <c r="N266" s="228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0">
        <v>122</v>
      </c>
      <c r="B267" s="221">
        <v>43399</v>
      </c>
      <c r="C267" s="221"/>
      <c r="D267" s="222" t="s">
        <v>482</v>
      </c>
      <c r="E267" s="223" t="s">
        <v>623</v>
      </c>
      <c r="F267" s="223">
        <v>240</v>
      </c>
      <c r="G267" s="223"/>
      <c r="H267" s="223">
        <v>297</v>
      </c>
      <c r="I267" s="225">
        <v>297</v>
      </c>
      <c r="J267" s="226" t="s">
        <v>681</v>
      </c>
      <c r="K267" s="232">
        <f t="shared" si="114"/>
        <v>57</v>
      </c>
      <c r="L267" s="227">
        <f t="shared" si="115"/>
        <v>0.23749999999999999</v>
      </c>
      <c r="M267" s="223" t="s">
        <v>591</v>
      </c>
      <c r="N267" s="228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123</v>
      </c>
      <c r="B268" s="190">
        <v>43439</v>
      </c>
      <c r="C268" s="190"/>
      <c r="D268" s="191" t="s">
        <v>779</v>
      </c>
      <c r="E268" s="192" t="s">
        <v>623</v>
      </c>
      <c r="F268" s="192">
        <v>202.5</v>
      </c>
      <c r="G268" s="192"/>
      <c r="H268" s="192">
        <v>255</v>
      </c>
      <c r="I268" s="194">
        <v>252</v>
      </c>
      <c r="J268" s="195" t="s">
        <v>681</v>
      </c>
      <c r="K268" s="196">
        <f t="shared" si="114"/>
        <v>52.5</v>
      </c>
      <c r="L268" s="197">
        <f t="shared" si="115"/>
        <v>0.25925925925925924</v>
      </c>
      <c r="M268" s="192" t="s">
        <v>591</v>
      </c>
      <c r="N268" s="198">
        <v>43542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124</v>
      </c>
      <c r="B269" s="221">
        <v>43465</v>
      </c>
      <c r="C269" s="190"/>
      <c r="D269" s="222" t="s">
        <v>416</v>
      </c>
      <c r="E269" s="223" t="s">
        <v>623</v>
      </c>
      <c r="F269" s="223">
        <v>710</v>
      </c>
      <c r="G269" s="223"/>
      <c r="H269" s="223">
        <v>866</v>
      </c>
      <c r="I269" s="225">
        <v>866</v>
      </c>
      <c r="J269" s="226" t="s">
        <v>681</v>
      </c>
      <c r="K269" s="196">
        <f t="shared" si="114"/>
        <v>156</v>
      </c>
      <c r="L269" s="197">
        <f t="shared" si="115"/>
        <v>0.21971830985915494</v>
      </c>
      <c r="M269" s="192" t="s">
        <v>591</v>
      </c>
      <c r="N269" s="198">
        <v>43553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125</v>
      </c>
      <c r="B270" s="221">
        <v>43522</v>
      </c>
      <c r="C270" s="221"/>
      <c r="D270" s="222" t="s">
        <v>153</v>
      </c>
      <c r="E270" s="223" t="s">
        <v>623</v>
      </c>
      <c r="F270" s="223">
        <v>337.25</v>
      </c>
      <c r="G270" s="223"/>
      <c r="H270" s="223">
        <v>398.5</v>
      </c>
      <c r="I270" s="225">
        <v>411</v>
      </c>
      <c r="J270" s="195" t="s">
        <v>781</v>
      </c>
      <c r="K270" s="196">
        <f t="shared" si="114"/>
        <v>61.25</v>
      </c>
      <c r="L270" s="197">
        <f t="shared" si="115"/>
        <v>0.1816160118606375</v>
      </c>
      <c r="M270" s="192" t="s">
        <v>591</v>
      </c>
      <c r="N270" s="198">
        <v>43760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3">
        <v>126</v>
      </c>
      <c r="B271" s="234">
        <v>43559</v>
      </c>
      <c r="C271" s="234"/>
      <c r="D271" s="235" t="s">
        <v>782</v>
      </c>
      <c r="E271" s="236" t="s">
        <v>623</v>
      </c>
      <c r="F271" s="236">
        <v>130</v>
      </c>
      <c r="G271" s="236"/>
      <c r="H271" s="236">
        <v>65</v>
      </c>
      <c r="I271" s="237">
        <v>158</v>
      </c>
      <c r="J271" s="205" t="s">
        <v>783</v>
      </c>
      <c r="K271" s="206">
        <f t="shared" si="114"/>
        <v>-65</v>
      </c>
      <c r="L271" s="207">
        <f t="shared" si="115"/>
        <v>-0.5</v>
      </c>
      <c r="M271" s="203" t="s">
        <v>604</v>
      </c>
      <c r="N271" s="200">
        <v>43726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127</v>
      </c>
      <c r="B272" s="221">
        <v>43017</v>
      </c>
      <c r="C272" s="221"/>
      <c r="D272" s="222" t="s">
        <v>186</v>
      </c>
      <c r="E272" s="223" t="s">
        <v>623</v>
      </c>
      <c r="F272" s="223">
        <v>141.5</v>
      </c>
      <c r="G272" s="223"/>
      <c r="H272" s="223">
        <v>183.5</v>
      </c>
      <c r="I272" s="225">
        <v>210</v>
      </c>
      <c r="J272" s="195" t="s">
        <v>778</v>
      </c>
      <c r="K272" s="196">
        <f t="shared" si="114"/>
        <v>42</v>
      </c>
      <c r="L272" s="197">
        <f t="shared" si="115"/>
        <v>0.29681978798586572</v>
      </c>
      <c r="M272" s="192" t="s">
        <v>591</v>
      </c>
      <c r="N272" s="198">
        <v>43042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3">
        <v>128</v>
      </c>
      <c r="B273" s="234">
        <v>43074</v>
      </c>
      <c r="C273" s="234"/>
      <c r="D273" s="235" t="s">
        <v>785</v>
      </c>
      <c r="E273" s="236" t="s">
        <v>623</v>
      </c>
      <c r="F273" s="231">
        <v>172</v>
      </c>
      <c r="G273" s="236"/>
      <c r="H273" s="236">
        <v>155.25</v>
      </c>
      <c r="I273" s="237">
        <v>230</v>
      </c>
      <c r="J273" s="205" t="s">
        <v>786</v>
      </c>
      <c r="K273" s="206">
        <f t="shared" si="114"/>
        <v>-16.75</v>
      </c>
      <c r="L273" s="207">
        <f t="shared" si="115"/>
        <v>-9.7383720930232565E-2</v>
      </c>
      <c r="M273" s="203" t="s">
        <v>604</v>
      </c>
      <c r="N273" s="200">
        <v>43787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129</v>
      </c>
      <c r="B274" s="221">
        <v>43398</v>
      </c>
      <c r="C274" s="221"/>
      <c r="D274" s="222" t="s">
        <v>108</v>
      </c>
      <c r="E274" s="223" t="s">
        <v>623</v>
      </c>
      <c r="F274" s="223">
        <v>698.5</v>
      </c>
      <c r="G274" s="223"/>
      <c r="H274" s="223">
        <v>890</v>
      </c>
      <c r="I274" s="225">
        <v>890</v>
      </c>
      <c r="J274" s="195" t="s">
        <v>856</v>
      </c>
      <c r="K274" s="196">
        <f t="shared" si="114"/>
        <v>191.5</v>
      </c>
      <c r="L274" s="197">
        <f t="shared" si="115"/>
        <v>0.27415891195418757</v>
      </c>
      <c r="M274" s="192" t="s">
        <v>591</v>
      </c>
      <c r="N274" s="198">
        <v>44328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130</v>
      </c>
      <c r="B275" s="221">
        <v>42877</v>
      </c>
      <c r="C275" s="221"/>
      <c r="D275" s="222" t="s">
        <v>376</v>
      </c>
      <c r="E275" s="223" t="s">
        <v>623</v>
      </c>
      <c r="F275" s="223">
        <v>127.6</v>
      </c>
      <c r="G275" s="223"/>
      <c r="H275" s="223">
        <v>138</v>
      </c>
      <c r="I275" s="225">
        <v>190</v>
      </c>
      <c r="J275" s="195" t="s">
        <v>787</v>
      </c>
      <c r="K275" s="196">
        <f t="shared" si="114"/>
        <v>10.400000000000006</v>
      </c>
      <c r="L275" s="197">
        <f t="shared" si="115"/>
        <v>8.1504702194357417E-2</v>
      </c>
      <c r="M275" s="192" t="s">
        <v>591</v>
      </c>
      <c r="N275" s="198">
        <v>43774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0">
        <v>131</v>
      </c>
      <c r="B276" s="221">
        <v>43158</v>
      </c>
      <c r="C276" s="221"/>
      <c r="D276" s="222" t="s">
        <v>788</v>
      </c>
      <c r="E276" s="223" t="s">
        <v>623</v>
      </c>
      <c r="F276" s="223">
        <v>317</v>
      </c>
      <c r="G276" s="223"/>
      <c r="H276" s="223">
        <v>382.5</v>
      </c>
      <c r="I276" s="225">
        <v>398</v>
      </c>
      <c r="J276" s="195" t="s">
        <v>789</v>
      </c>
      <c r="K276" s="196">
        <f t="shared" si="114"/>
        <v>65.5</v>
      </c>
      <c r="L276" s="197">
        <f t="shared" si="115"/>
        <v>0.20662460567823343</v>
      </c>
      <c r="M276" s="192" t="s">
        <v>591</v>
      </c>
      <c r="N276" s="198">
        <v>44238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3">
        <v>132</v>
      </c>
      <c r="B277" s="234">
        <v>43164</v>
      </c>
      <c r="C277" s="234"/>
      <c r="D277" s="235" t="s">
        <v>145</v>
      </c>
      <c r="E277" s="236" t="s">
        <v>623</v>
      </c>
      <c r="F277" s="231">
        <f>510-14.4</f>
        <v>495.6</v>
      </c>
      <c r="G277" s="236"/>
      <c r="H277" s="236">
        <v>350</v>
      </c>
      <c r="I277" s="237">
        <v>672</v>
      </c>
      <c r="J277" s="205" t="s">
        <v>790</v>
      </c>
      <c r="K277" s="206">
        <f t="shared" si="114"/>
        <v>-145.60000000000002</v>
      </c>
      <c r="L277" s="207">
        <f t="shared" si="115"/>
        <v>-0.29378531073446329</v>
      </c>
      <c r="M277" s="203" t="s">
        <v>604</v>
      </c>
      <c r="N277" s="200">
        <v>43887</v>
      </c>
      <c r="O277" s="1"/>
      <c r="P277" s="1"/>
      <c r="Q277" s="1"/>
      <c r="R277" s="6" t="s">
        <v>780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3">
        <v>133</v>
      </c>
      <c r="B278" s="234">
        <v>43237</v>
      </c>
      <c r="C278" s="234"/>
      <c r="D278" s="235" t="s">
        <v>474</v>
      </c>
      <c r="E278" s="236" t="s">
        <v>623</v>
      </c>
      <c r="F278" s="231">
        <v>230.3</v>
      </c>
      <c r="G278" s="236"/>
      <c r="H278" s="236">
        <v>102.5</v>
      </c>
      <c r="I278" s="237">
        <v>348</v>
      </c>
      <c r="J278" s="205" t="s">
        <v>791</v>
      </c>
      <c r="K278" s="206">
        <f t="shared" si="114"/>
        <v>-127.80000000000001</v>
      </c>
      <c r="L278" s="207">
        <f t="shared" si="115"/>
        <v>-0.55492835432045162</v>
      </c>
      <c r="M278" s="203" t="s">
        <v>604</v>
      </c>
      <c r="N278" s="200">
        <v>43896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0">
        <v>134</v>
      </c>
      <c r="B279" s="221">
        <v>43258</v>
      </c>
      <c r="C279" s="221"/>
      <c r="D279" s="222" t="s">
        <v>439</v>
      </c>
      <c r="E279" s="223" t="s">
        <v>623</v>
      </c>
      <c r="F279" s="223">
        <f>342.5-5.1</f>
        <v>337.4</v>
      </c>
      <c r="G279" s="223"/>
      <c r="H279" s="223">
        <v>412.5</v>
      </c>
      <c r="I279" s="225">
        <v>439</v>
      </c>
      <c r="J279" s="195" t="s">
        <v>792</v>
      </c>
      <c r="K279" s="196">
        <f t="shared" si="114"/>
        <v>75.100000000000023</v>
      </c>
      <c r="L279" s="197">
        <f t="shared" si="115"/>
        <v>0.22258446947243635</v>
      </c>
      <c r="M279" s="192" t="s">
        <v>591</v>
      </c>
      <c r="N279" s="198">
        <v>44230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4">
        <v>135</v>
      </c>
      <c r="B280" s="213">
        <v>43285</v>
      </c>
      <c r="C280" s="213"/>
      <c r="D280" s="214" t="s">
        <v>55</v>
      </c>
      <c r="E280" s="215" t="s">
        <v>623</v>
      </c>
      <c r="F280" s="215">
        <f>127.5-5.53</f>
        <v>121.97</v>
      </c>
      <c r="G280" s="216"/>
      <c r="H280" s="216">
        <v>122.5</v>
      </c>
      <c r="I280" s="216">
        <v>170</v>
      </c>
      <c r="J280" s="217" t="s">
        <v>821</v>
      </c>
      <c r="K280" s="218">
        <f t="shared" si="114"/>
        <v>0.53000000000000114</v>
      </c>
      <c r="L280" s="219">
        <f t="shared" si="115"/>
        <v>4.3453308190538747E-3</v>
      </c>
      <c r="M280" s="215" t="s">
        <v>714</v>
      </c>
      <c r="N280" s="213">
        <v>44431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3">
        <v>136</v>
      </c>
      <c r="B281" s="234">
        <v>43294</v>
      </c>
      <c r="C281" s="234"/>
      <c r="D281" s="235" t="s">
        <v>365</v>
      </c>
      <c r="E281" s="236" t="s">
        <v>623</v>
      </c>
      <c r="F281" s="231">
        <v>46.5</v>
      </c>
      <c r="G281" s="236"/>
      <c r="H281" s="236">
        <v>17</v>
      </c>
      <c r="I281" s="237">
        <v>59</v>
      </c>
      <c r="J281" s="205" t="s">
        <v>793</v>
      </c>
      <c r="K281" s="206">
        <f t="shared" ref="K281:K289" si="116">H281-F281</f>
        <v>-29.5</v>
      </c>
      <c r="L281" s="207">
        <f t="shared" ref="L281:L289" si="117">K281/F281</f>
        <v>-0.63440860215053763</v>
      </c>
      <c r="M281" s="203" t="s">
        <v>604</v>
      </c>
      <c r="N281" s="200">
        <v>43887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137</v>
      </c>
      <c r="B282" s="221">
        <v>43396</v>
      </c>
      <c r="C282" s="221"/>
      <c r="D282" s="222" t="s">
        <v>418</v>
      </c>
      <c r="E282" s="223" t="s">
        <v>623</v>
      </c>
      <c r="F282" s="223">
        <v>156.5</v>
      </c>
      <c r="G282" s="223"/>
      <c r="H282" s="223">
        <v>207.5</v>
      </c>
      <c r="I282" s="225">
        <v>191</v>
      </c>
      <c r="J282" s="195" t="s">
        <v>681</v>
      </c>
      <c r="K282" s="196">
        <f t="shared" si="116"/>
        <v>51</v>
      </c>
      <c r="L282" s="197">
        <f t="shared" si="117"/>
        <v>0.32587859424920129</v>
      </c>
      <c r="M282" s="192" t="s">
        <v>591</v>
      </c>
      <c r="N282" s="198">
        <v>44369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138</v>
      </c>
      <c r="B283" s="221">
        <v>43439</v>
      </c>
      <c r="C283" s="221"/>
      <c r="D283" s="222" t="s">
        <v>327</v>
      </c>
      <c r="E283" s="223" t="s">
        <v>623</v>
      </c>
      <c r="F283" s="223">
        <v>259.5</v>
      </c>
      <c r="G283" s="223"/>
      <c r="H283" s="223">
        <v>320</v>
      </c>
      <c r="I283" s="225">
        <v>320</v>
      </c>
      <c r="J283" s="195" t="s">
        <v>681</v>
      </c>
      <c r="K283" s="196">
        <f t="shared" si="116"/>
        <v>60.5</v>
      </c>
      <c r="L283" s="197">
        <f t="shared" si="117"/>
        <v>0.23314065510597304</v>
      </c>
      <c r="M283" s="192" t="s">
        <v>591</v>
      </c>
      <c r="N283" s="198">
        <v>44323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3">
        <v>139</v>
      </c>
      <c r="B284" s="234">
        <v>43439</v>
      </c>
      <c r="C284" s="234"/>
      <c r="D284" s="235" t="s">
        <v>794</v>
      </c>
      <c r="E284" s="236" t="s">
        <v>623</v>
      </c>
      <c r="F284" s="236">
        <v>715</v>
      </c>
      <c r="G284" s="236"/>
      <c r="H284" s="236">
        <v>445</v>
      </c>
      <c r="I284" s="237">
        <v>840</v>
      </c>
      <c r="J284" s="205" t="s">
        <v>795</v>
      </c>
      <c r="K284" s="206">
        <f t="shared" si="116"/>
        <v>-270</v>
      </c>
      <c r="L284" s="207">
        <f t="shared" si="117"/>
        <v>-0.3776223776223776</v>
      </c>
      <c r="M284" s="203" t="s">
        <v>604</v>
      </c>
      <c r="N284" s="200">
        <v>43800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140</v>
      </c>
      <c r="B285" s="221">
        <v>43469</v>
      </c>
      <c r="C285" s="221"/>
      <c r="D285" s="222" t="s">
        <v>158</v>
      </c>
      <c r="E285" s="223" t="s">
        <v>623</v>
      </c>
      <c r="F285" s="223">
        <v>875</v>
      </c>
      <c r="G285" s="223"/>
      <c r="H285" s="223">
        <v>1165</v>
      </c>
      <c r="I285" s="225">
        <v>1185</v>
      </c>
      <c r="J285" s="195" t="s">
        <v>796</v>
      </c>
      <c r="K285" s="196">
        <f t="shared" si="116"/>
        <v>290</v>
      </c>
      <c r="L285" s="197">
        <f t="shared" si="117"/>
        <v>0.33142857142857141</v>
      </c>
      <c r="M285" s="192" t="s">
        <v>591</v>
      </c>
      <c r="N285" s="198">
        <v>43847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0">
        <v>141</v>
      </c>
      <c r="B286" s="221">
        <v>43559</v>
      </c>
      <c r="C286" s="221"/>
      <c r="D286" s="222" t="s">
        <v>343</v>
      </c>
      <c r="E286" s="223" t="s">
        <v>623</v>
      </c>
      <c r="F286" s="223">
        <f>387-14.63</f>
        <v>372.37</v>
      </c>
      <c r="G286" s="223"/>
      <c r="H286" s="223">
        <v>490</v>
      </c>
      <c r="I286" s="225">
        <v>490</v>
      </c>
      <c r="J286" s="195" t="s">
        <v>681</v>
      </c>
      <c r="K286" s="196">
        <f t="shared" si="116"/>
        <v>117.63</v>
      </c>
      <c r="L286" s="197">
        <f t="shared" si="117"/>
        <v>0.31589548030185027</v>
      </c>
      <c r="M286" s="192" t="s">
        <v>591</v>
      </c>
      <c r="N286" s="198">
        <v>43850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3">
        <v>142</v>
      </c>
      <c r="B287" s="234">
        <v>43578</v>
      </c>
      <c r="C287" s="234"/>
      <c r="D287" s="235" t="s">
        <v>797</v>
      </c>
      <c r="E287" s="236" t="s">
        <v>593</v>
      </c>
      <c r="F287" s="236">
        <v>220</v>
      </c>
      <c r="G287" s="236"/>
      <c r="H287" s="236">
        <v>127.5</v>
      </c>
      <c r="I287" s="237">
        <v>284</v>
      </c>
      <c r="J287" s="205" t="s">
        <v>798</v>
      </c>
      <c r="K287" s="206">
        <f t="shared" si="116"/>
        <v>-92.5</v>
      </c>
      <c r="L287" s="207">
        <f t="shared" si="117"/>
        <v>-0.42045454545454547</v>
      </c>
      <c r="M287" s="203" t="s">
        <v>604</v>
      </c>
      <c r="N287" s="200">
        <v>43896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0">
        <v>143</v>
      </c>
      <c r="B288" s="221">
        <v>43622</v>
      </c>
      <c r="C288" s="221"/>
      <c r="D288" s="222" t="s">
        <v>483</v>
      </c>
      <c r="E288" s="223" t="s">
        <v>593</v>
      </c>
      <c r="F288" s="223">
        <v>332.8</v>
      </c>
      <c r="G288" s="223"/>
      <c r="H288" s="223">
        <v>405</v>
      </c>
      <c r="I288" s="225">
        <v>419</v>
      </c>
      <c r="J288" s="195" t="s">
        <v>799</v>
      </c>
      <c r="K288" s="196">
        <f t="shared" si="116"/>
        <v>72.199999999999989</v>
      </c>
      <c r="L288" s="197">
        <f t="shared" si="117"/>
        <v>0.21694711538461534</v>
      </c>
      <c r="M288" s="192" t="s">
        <v>591</v>
      </c>
      <c r="N288" s="198">
        <v>43860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4">
        <v>144</v>
      </c>
      <c r="B289" s="213">
        <v>43641</v>
      </c>
      <c r="C289" s="213"/>
      <c r="D289" s="214" t="s">
        <v>151</v>
      </c>
      <c r="E289" s="215" t="s">
        <v>623</v>
      </c>
      <c r="F289" s="215">
        <v>386</v>
      </c>
      <c r="G289" s="216"/>
      <c r="H289" s="216">
        <v>395</v>
      </c>
      <c r="I289" s="216">
        <v>452</v>
      </c>
      <c r="J289" s="217" t="s">
        <v>800</v>
      </c>
      <c r="K289" s="218">
        <f t="shared" si="116"/>
        <v>9</v>
      </c>
      <c r="L289" s="219">
        <f t="shared" si="117"/>
        <v>2.3316062176165803E-2</v>
      </c>
      <c r="M289" s="215" t="s">
        <v>714</v>
      </c>
      <c r="N289" s="213">
        <v>43868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4">
        <v>145</v>
      </c>
      <c r="B290" s="213">
        <v>43707</v>
      </c>
      <c r="C290" s="213"/>
      <c r="D290" s="214" t="s">
        <v>131</v>
      </c>
      <c r="E290" s="215" t="s">
        <v>623</v>
      </c>
      <c r="F290" s="215">
        <v>137.5</v>
      </c>
      <c r="G290" s="216"/>
      <c r="H290" s="216">
        <v>138.5</v>
      </c>
      <c r="I290" s="216">
        <v>190</v>
      </c>
      <c r="J290" s="217" t="s">
        <v>820</v>
      </c>
      <c r="K290" s="218">
        <f t="shared" ref="K290" si="118">H290-F290</f>
        <v>1</v>
      </c>
      <c r="L290" s="219">
        <f t="shared" ref="L290" si="119">K290/F290</f>
        <v>7.2727272727272727E-3</v>
      </c>
      <c r="M290" s="215" t="s">
        <v>714</v>
      </c>
      <c r="N290" s="213">
        <v>44432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146</v>
      </c>
      <c r="B291" s="221">
        <v>43731</v>
      </c>
      <c r="C291" s="221"/>
      <c r="D291" s="222" t="s">
        <v>430</v>
      </c>
      <c r="E291" s="223" t="s">
        <v>623</v>
      </c>
      <c r="F291" s="223">
        <v>235</v>
      </c>
      <c r="G291" s="223"/>
      <c r="H291" s="223">
        <v>295</v>
      </c>
      <c r="I291" s="225">
        <v>296</v>
      </c>
      <c r="J291" s="195" t="s">
        <v>801</v>
      </c>
      <c r="K291" s="196">
        <f t="shared" ref="K291:K297" si="120">H291-F291</f>
        <v>60</v>
      </c>
      <c r="L291" s="197">
        <f t="shared" ref="L291:L297" si="121">K291/F291</f>
        <v>0.25531914893617019</v>
      </c>
      <c r="M291" s="192" t="s">
        <v>591</v>
      </c>
      <c r="N291" s="198">
        <v>43844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0">
        <v>147</v>
      </c>
      <c r="B292" s="221">
        <v>43752</v>
      </c>
      <c r="C292" s="221"/>
      <c r="D292" s="222" t="s">
        <v>802</v>
      </c>
      <c r="E292" s="223" t="s">
        <v>623</v>
      </c>
      <c r="F292" s="223">
        <v>277.5</v>
      </c>
      <c r="G292" s="223"/>
      <c r="H292" s="223">
        <v>333</v>
      </c>
      <c r="I292" s="225">
        <v>333</v>
      </c>
      <c r="J292" s="195" t="s">
        <v>803</v>
      </c>
      <c r="K292" s="196">
        <f t="shared" si="120"/>
        <v>55.5</v>
      </c>
      <c r="L292" s="197">
        <f t="shared" si="121"/>
        <v>0.2</v>
      </c>
      <c r="M292" s="192" t="s">
        <v>591</v>
      </c>
      <c r="N292" s="198">
        <v>43846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148</v>
      </c>
      <c r="B293" s="221">
        <v>43752</v>
      </c>
      <c r="C293" s="221"/>
      <c r="D293" s="222" t="s">
        <v>804</v>
      </c>
      <c r="E293" s="223" t="s">
        <v>623</v>
      </c>
      <c r="F293" s="223">
        <v>930</v>
      </c>
      <c r="G293" s="223"/>
      <c r="H293" s="223">
        <v>1165</v>
      </c>
      <c r="I293" s="225">
        <v>1200</v>
      </c>
      <c r="J293" s="195" t="s">
        <v>805</v>
      </c>
      <c r="K293" s="196">
        <f t="shared" si="120"/>
        <v>235</v>
      </c>
      <c r="L293" s="197">
        <f t="shared" si="121"/>
        <v>0.25268817204301075</v>
      </c>
      <c r="M293" s="192" t="s">
        <v>591</v>
      </c>
      <c r="N293" s="198">
        <v>43847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0">
        <v>149</v>
      </c>
      <c r="B294" s="221">
        <v>43753</v>
      </c>
      <c r="C294" s="221"/>
      <c r="D294" s="222" t="s">
        <v>806</v>
      </c>
      <c r="E294" s="223" t="s">
        <v>623</v>
      </c>
      <c r="F294" s="193">
        <v>111</v>
      </c>
      <c r="G294" s="223"/>
      <c r="H294" s="223">
        <v>141</v>
      </c>
      <c r="I294" s="225">
        <v>141</v>
      </c>
      <c r="J294" s="195" t="s">
        <v>607</v>
      </c>
      <c r="K294" s="196">
        <f t="shared" si="120"/>
        <v>30</v>
      </c>
      <c r="L294" s="197">
        <f t="shared" si="121"/>
        <v>0.27027027027027029</v>
      </c>
      <c r="M294" s="192" t="s">
        <v>591</v>
      </c>
      <c r="N294" s="198">
        <v>44328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0">
        <v>150</v>
      </c>
      <c r="B295" s="221">
        <v>43753</v>
      </c>
      <c r="C295" s="221"/>
      <c r="D295" s="222" t="s">
        <v>807</v>
      </c>
      <c r="E295" s="223" t="s">
        <v>623</v>
      </c>
      <c r="F295" s="193">
        <v>296</v>
      </c>
      <c r="G295" s="223"/>
      <c r="H295" s="223">
        <v>370</v>
      </c>
      <c r="I295" s="225">
        <v>370</v>
      </c>
      <c r="J295" s="195" t="s">
        <v>681</v>
      </c>
      <c r="K295" s="196">
        <f t="shared" si="120"/>
        <v>74</v>
      </c>
      <c r="L295" s="197">
        <f t="shared" si="121"/>
        <v>0.25</v>
      </c>
      <c r="M295" s="192" t="s">
        <v>591</v>
      </c>
      <c r="N295" s="198">
        <v>43853</v>
      </c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151</v>
      </c>
      <c r="B296" s="221">
        <v>43754</v>
      </c>
      <c r="C296" s="221"/>
      <c r="D296" s="222" t="s">
        <v>808</v>
      </c>
      <c r="E296" s="223" t="s">
        <v>623</v>
      </c>
      <c r="F296" s="193">
        <v>300</v>
      </c>
      <c r="G296" s="223"/>
      <c r="H296" s="223">
        <v>382.5</v>
      </c>
      <c r="I296" s="225">
        <v>344</v>
      </c>
      <c r="J296" s="195" t="s">
        <v>877</v>
      </c>
      <c r="K296" s="196">
        <f t="shared" si="120"/>
        <v>82.5</v>
      </c>
      <c r="L296" s="197">
        <f t="shared" si="121"/>
        <v>0.27500000000000002</v>
      </c>
      <c r="M296" s="192" t="s">
        <v>591</v>
      </c>
      <c r="N296" s="198">
        <v>44238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152</v>
      </c>
      <c r="B297" s="221">
        <v>43832</v>
      </c>
      <c r="C297" s="221"/>
      <c r="D297" s="222" t="s">
        <v>809</v>
      </c>
      <c r="E297" s="223" t="s">
        <v>623</v>
      </c>
      <c r="F297" s="193">
        <v>495</v>
      </c>
      <c r="G297" s="223"/>
      <c r="H297" s="223">
        <v>595</v>
      </c>
      <c r="I297" s="225">
        <v>590</v>
      </c>
      <c r="J297" s="195" t="s">
        <v>873</v>
      </c>
      <c r="K297" s="196">
        <f t="shared" si="120"/>
        <v>100</v>
      </c>
      <c r="L297" s="197">
        <f t="shared" si="121"/>
        <v>0.20202020202020202</v>
      </c>
      <c r="M297" s="192" t="s">
        <v>591</v>
      </c>
      <c r="N297" s="198">
        <v>44589</v>
      </c>
      <c r="O297" s="1"/>
      <c r="P297" s="1"/>
      <c r="Q297" s="1"/>
      <c r="R297" s="6" t="s">
        <v>784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153</v>
      </c>
      <c r="B298" s="221">
        <v>43966</v>
      </c>
      <c r="C298" s="221"/>
      <c r="D298" s="222" t="s">
        <v>71</v>
      </c>
      <c r="E298" s="223" t="s">
        <v>623</v>
      </c>
      <c r="F298" s="193">
        <v>67.5</v>
      </c>
      <c r="G298" s="223"/>
      <c r="H298" s="223">
        <v>86</v>
      </c>
      <c r="I298" s="225">
        <v>86</v>
      </c>
      <c r="J298" s="195" t="s">
        <v>810</v>
      </c>
      <c r="K298" s="196">
        <f t="shared" ref="K298:K305" si="122">H298-F298</f>
        <v>18.5</v>
      </c>
      <c r="L298" s="197">
        <f t="shared" ref="L298:L305" si="123">K298/F298</f>
        <v>0.27407407407407408</v>
      </c>
      <c r="M298" s="192" t="s">
        <v>591</v>
      </c>
      <c r="N298" s="198">
        <v>44008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154</v>
      </c>
      <c r="B299" s="221">
        <v>44035</v>
      </c>
      <c r="C299" s="221"/>
      <c r="D299" s="222" t="s">
        <v>482</v>
      </c>
      <c r="E299" s="223" t="s">
        <v>623</v>
      </c>
      <c r="F299" s="193">
        <v>231</v>
      </c>
      <c r="G299" s="223"/>
      <c r="H299" s="223">
        <v>281</v>
      </c>
      <c r="I299" s="225">
        <v>281</v>
      </c>
      <c r="J299" s="195" t="s">
        <v>681</v>
      </c>
      <c r="K299" s="196">
        <f t="shared" si="122"/>
        <v>50</v>
      </c>
      <c r="L299" s="197">
        <f t="shared" si="123"/>
        <v>0.21645021645021645</v>
      </c>
      <c r="M299" s="192" t="s">
        <v>591</v>
      </c>
      <c r="N299" s="198">
        <v>44358</v>
      </c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155</v>
      </c>
      <c r="B300" s="221">
        <v>44092</v>
      </c>
      <c r="C300" s="221"/>
      <c r="D300" s="222" t="s">
        <v>407</v>
      </c>
      <c r="E300" s="223" t="s">
        <v>623</v>
      </c>
      <c r="F300" s="223">
        <v>206</v>
      </c>
      <c r="G300" s="223"/>
      <c r="H300" s="223">
        <v>248</v>
      </c>
      <c r="I300" s="225">
        <v>248</v>
      </c>
      <c r="J300" s="195" t="s">
        <v>681</v>
      </c>
      <c r="K300" s="196">
        <f t="shared" si="122"/>
        <v>42</v>
      </c>
      <c r="L300" s="197">
        <f t="shared" si="123"/>
        <v>0.20388349514563106</v>
      </c>
      <c r="M300" s="192" t="s">
        <v>591</v>
      </c>
      <c r="N300" s="198">
        <v>44214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156</v>
      </c>
      <c r="B301" s="221">
        <v>44140</v>
      </c>
      <c r="C301" s="221"/>
      <c r="D301" s="222" t="s">
        <v>407</v>
      </c>
      <c r="E301" s="223" t="s">
        <v>623</v>
      </c>
      <c r="F301" s="223">
        <v>182.5</v>
      </c>
      <c r="G301" s="223"/>
      <c r="H301" s="223">
        <v>248</v>
      </c>
      <c r="I301" s="225">
        <v>248</v>
      </c>
      <c r="J301" s="195" t="s">
        <v>681</v>
      </c>
      <c r="K301" s="196">
        <f t="shared" si="122"/>
        <v>65.5</v>
      </c>
      <c r="L301" s="197">
        <f t="shared" si="123"/>
        <v>0.35890410958904112</v>
      </c>
      <c r="M301" s="192" t="s">
        <v>591</v>
      </c>
      <c r="N301" s="198">
        <v>44214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157</v>
      </c>
      <c r="B302" s="221">
        <v>44140</v>
      </c>
      <c r="C302" s="221"/>
      <c r="D302" s="222" t="s">
        <v>327</v>
      </c>
      <c r="E302" s="223" t="s">
        <v>623</v>
      </c>
      <c r="F302" s="223">
        <v>247.5</v>
      </c>
      <c r="G302" s="223"/>
      <c r="H302" s="223">
        <v>320</v>
      </c>
      <c r="I302" s="225">
        <v>320</v>
      </c>
      <c r="J302" s="195" t="s">
        <v>681</v>
      </c>
      <c r="K302" s="196">
        <f t="shared" si="122"/>
        <v>72.5</v>
      </c>
      <c r="L302" s="197">
        <f t="shared" si="123"/>
        <v>0.29292929292929293</v>
      </c>
      <c r="M302" s="192" t="s">
        <v>591</v>
      </c>
      <c r="N302" s="198">
        <v>44323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158</v>
      </c>
      <c r="B303" s="221">
        <v>44140</v>
      </c>
      <c r="C303" s="221"/>
      <c r="D303" s="222" t="s">
        <v>272</v>
      </c>
      <c r="E303" s="223" t="s">
        <v>623</v>
      </c>
      <c r="F303" s="193">
        <v>925</v>
      </c>
      <c r="G303" s="223"/>
      <c r="H303" s="223">
        <v>1095</v>
      </c>
      <c r="I303" s="225">
        <v>1093</v>
      </c>
      <c r="J303" s="195" t="s">
        <v>811</v>
      </c>
      <c r="K303" s="196">
        <f t="shared" si="122"/>
        <v>170</v>
      </c>
      <c r="L303" s="197">
        <f t="shared" si="123"/>
        <v>0.18378378378378379</v>
      </c>
      <c r="M303" s="192" t="s">
        <v>591</v>
      </c>
      <c r="N303" s="198">
        <v>44201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159</v>
      </c>
      <c r="B304" s="221">
        <v>44140</v>
      </c>
      <c r="C304" s="221"/>
      <c r="D304" s="222" t="s">
        <v>343</v>
      </c>
      <c r="E304" s="223" t="s">
        <v>623</v>
      </c>
      <c r="F304" s="193">
        <v>332.5</v>
      </c>
      <c r="G304" s="223"/>
      <c r="H304" s="223">
        <v>393</v>
      </c>
      <c r="I304" s="225">
        <v>406</v>
      </c>
      <c r="J304" s="195" t="s">
        <v>812</v>
      </c>
      <c r="K304" s="196">
        <f t="shared" si="122"/>
        <v>60.5</v>
      </c>
      <c r="L304" s="197">
        <f t="shared" si="123"/>
        <v>0.18195488721804512</v>
      </c>
      <c r="M304" s="192" t="s">
        <v>591</v>
      </c>
      <c r="N304" s="198">
        <v>44256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0">
        <v>160</v>
      </c>
      <c r="B305" s="221">
        <v>44141</v>
      </c>
      <c r="C305" s="221"/>
      <c r="D305" s="222" t="s">
        <v>482</v>
      </c>
      <c r="E305" s="223" t="s">
        <v>623</v>
      </c>
      <c r="F305" s="193">
        <v>231</v>
      </c>
      <c r="G305" s="223"/>
      <c r="H305" s="223">
        <v>281</v>
      </c>
      <c r="I305" s="225">
        <v>281</v>
      </c>
      <c r="J305" s="195" t="s">
        <v>681</v>
      </c>
      <c r="K305" s="196">
        <f t="shared" si="122"/>
        <v>50</v>
      </c>
      <c r="L305" s="197">
        <f t="shared" si="123"/>
        <v>0.21645021645021645</v>
      </c>
      <c r="M305" s="192" t="s">
        <v>591</v>
      </c>
      <c r="N305" s="198">
        <v>44358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6">
        <v>161</v>
      </c>
      <c r="B306" s="239">
        <v>44187</v>
      </c>
      <c r="C306" s="239"/>
      <c r="D306" s="240" t="s">
        <v>455</v>
      </c>
      <c r="E306" s="53" t="s">
        <v>623</v>
      </c>
      <c r="F306" s="241" t="s">
        <v>813</v>
      </c>
      <c r="G306" s="53"/>
      <c r="H306" s="53"/>
      <c r="I306" s="242">
        <v>239</v>
      </c>
      <c r="J306" s="238" t="s">
        <v>594</v>
      </c>
      <c r="K306" s="238"/>
      <c r="L306" s="243"/>
      <c r="M306" s="244"/>
      <c r="N306" s="245"/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162</v>
      </c>
      <c r="B307" s="221">
        <v>44258</v>
      </c>
      <c r="C307" s="221"/>
      <c r="D307" s="222" t="s">
        <v>809</v>
      </c>
      <c r="E307" s="223" t="s">
        <v>623</v>
      </c>
      <c r="F307" s="193">
        <v>495</v>
      </c>
      <c r="G307" s="223"/>
      <c r="H307" s="223">
        <v>595</v>
      </c>
      <c r="I307" s="225">
        <v>590</v>
      </c>
      <c r="J307" s="195" t="s">
        <v>873</v>
      </c>
      <c r="K307" s="196">
        <f t="shared" ref="K307" si="124">H307-F307</f>
        <v>100</v>
      </c>
      <c r="L307" s="197">
        <f t="shared" ref="L307" si="125">K307/F307</f>
        <v>0.20202020202020202</v>
      </c>
      <c r="M307" s="192" t="s">
        <v>591</v>
      </c>
      <c r="N307" s="198">
        <v>44589</v>
      </c>
      <c r="O307" s="1"/>
      <c r="P307" s="1"/>
      <c r="R307" s="6" t="s">
        <v>784</v>
      </c>
    </row>
    <row r="308" spans="1:26" ht="12.75" customHeight="1">
      <c r="A308" s="220">
        <v>163</v>
      </c>
      <c r="B308" s="221">
        <v>44274</v>
      </c>
      <c r="C308" s="221"/>
      <c r="D308" s="222" t="s">
        <v>343</v>
      </c>
      <c r="E308" s="223" t="s">
        <v>623</v>
      </c>
      <c r="F308" s="193">
        <v>355</v>
      </c>
      <c r="G308" s="223"/>
      <c r="H308" s="223">
        <v>422.5</v>
      </c>
      <c r="I308" s="225">
        <v>420</v>
      </c>
      <c r="J308" s="195" t="s">
        <v>814</v>
      </c>
      <c r="K308" s="196">
        <f t="shared" ref="K308:K311" si="126">H308-F308</f>
        <v>67.5</v>
      </c>
      <c r="L308" s="197">
        <f t="shared" ref="L308:L311" si="127">K308/F308</f>
        <v>0.19014084507042253</v>
      </c>
      <c r="M308" s="192" t="s">
        <v>591</v>
      </c>
      <c r="N308" s="198">
        <v>44361</v>
      </c>
      <c r="O308" s="1"/>
      <c r="R308" s="247" t="s">
        <v>784</v>
      </c>
    </row>
    <row r="309" spans="1:26" ht="12.75" customHeight="1">
      <c r="A309" s="220">
        <v>164</v>
      </c>
      <c r="B309" s="221">
        <v>44295</v>
      </c>
      <c r="C309" s="221"/>
      <c r="D309" s="222" t="s">
        <v>815</v>
      </c>
      <c r="E309" s="223" t="s">
        <v>623</v>
      </c>
      <c r="F309" s="193">
        <v>555</v>
      </c>
      <c r="G309" s="223"/>
      <c r="H309" s="223">
        <v>663</v>
      </c>
      <c r="I309" s="225">
        <v>663</v>
      </c>
      <c r="J309" s="195" t="s">
        <v>816</v>
      </c>
      <c r="K309" s="196">
        <f t="shared" si="126"/>
        <v>108</v>
      </c>
      <c r="L309" s="197">
        <f t="shared" si="127"/>
        <v>0.19459459459459461</v>
      </c>
      <c r="M309" s="192" t="s">
        <v>591</v>
      </c>
      <c r="N309" s="198">
        <v>44321</v>
      </c>
      <c r="O309" s="1"/>
      <c r="P309" s="1"/>
      <c r="Q309" s="1"/>
      <c r="R309" s="247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165</v>
      </c>
      <c r="B310" s="221">
        <v>44308</v>
      </c>
      <c r="C310" s="221"/>
      <c r="D310" s="222" t="s">
        <v>376</v>
      </c>
      <c r="E310" s="223" t="s">
        <v>623</v>
      </c>
      <c r="F310" s="193">
        <v>126.5</v>
      </c>
      <c r="G310" s="223"/>
      <c r="H310" s="223">
        <v>155</v>
      </c>
      <c r="I310" s="225">
        <v>155</v>
      </c>
      <c r="J310" s="195" t="s">
        <v>681</v>
      </c>
      <c r="K310" s="196">
        <f t="shared" si="126"/>
        <v>28.5</v>
      </c>
      <c r="L310" s="197">
        <f t="shared" si="127"/>
        <v>0.22529644268774704</v>
      </c>
      <c r="M310" s="192" t="s">
        <v>591</v>
      </c>
      <c r="N310" s="198">
        <v>44362</v>
      </c>
      <c r="O310" s="1"/>
      <c r="R310" s="247" t="s">
        <v>784</v>
      </c>
    </row>
    <row r="311" spans="1:26" ht="12.75" customHeight="1">
      <c r="A311" s="293">
        <v>166</v>
      </c>
      <c r="B311" s="294">
        <v>44368</v>
      </c>
      <c r="C311" s="294"/>
      <c r="D311" s="295" t="s">
        <v>394</v>
      </c>
      <c r="E311" s="296" t="s">
        <v>623</v>
      </c>
      <c r="F311" s="297">
        <v>287.5</v>
      </c>
      <c r="G311" s="296"/>
      <c r="H311" s="296">
        <v>245</v>
      </c>
      <c r="I311" s="298">
        <v>344</v>
      </c>
      <c r="J311" s="205" t="s">
        <v>853</v>
      </c>
      <c r="K311" s="206">
        <f t="shared" si="126"/>
        <v>-42.5</v>
      </c>
      <c r="L311" s="207">
        <f t="shared" si="127"/>
        <v>-0.14782608695652175</v>
      </c>
      <c r="M311" s="203" t="s">
        <v>604</v>
      </c>
      <c r="N311" s="200">
        <v>44508</v>
      </c>
      <c r="O311" s="1"/>
      <c r="R311" s="247" t="s">
        <v>784</v>
      </c>
    </row>
    <row r="312" spans="1:26" ht="12.75" customHeight="1">
      <c r="A312" s="246">
        <v>167</v>
      </c>
      <c r="B312" s="239">
        <v>44368</v>
      </c>
      <c r="C312" s="239"/>
      <c r="D312" s="240" t="s">
        <v>482</v>
      </c>
      <c r="E312" s="53" t="s">
        <v>623</v>
      </c>
      <c r="F312" s="241" t="s">
        <v>817</v>
      </c>
      <c r="G312" s="53"/>
      <c r="H312" s="53"/>
      <c r="I312" s="242">
        <v>320</v>
      </c>
      <c r="J312" s="238" t="s">
        <v>594</v>
      </c>
      <c r="K312" s="246"/>
      <c r="L312" s="239"/>
      <c r="M312" s="239"/>
      <c r="N312" s="240"/>
      <c r="O312" s="41"/>
      <c r="R312" s="247" t="s">
        <v>784</v>
      </c>
    </row>
    <row r="313" spans="1:26" ht="12.75" customHeight="1">
      <c r="A313" s="220">
        <v>168</v>
      </c>
      <c r="B313" s="221">
        <v>44406</v>
      </c>
      <c r="C313" s="221"/>
      <c r="D313" s="222" t="s">
        <v>376</v>
      </c>
      <c r="E313" s="223" t="s">
        <v>623</v>
      </c>
      <c r="F313" s="193">
        <v>162.5</v>
      </c>
      <c r="G313" s="223"/>
      <c r="H313" s="223">
        <v>200</v>
      </c>
      <c r="I313" s="225">
        <v>200</v>
      </c>
      <c r="J313" s="195" t="s">
        <v>681</v>
      </c>
      <c r="K313" s="196">
        <f t="shared" ref="K313" si="128">H313-F313</f>
        <v>37.5</v>
      </c>
      <c r="L313" s="197">
        <f t="shared" ref="L313" si="129">K313/F313</f>
        <v>0.23076923076923078</v>
      </c>
      <c r="M313" s="192" t="s">
        <v>591</v>
      </c>
      <c r="N313" s="198">
        <v>44571</v>
      </c>
      <c r="O313" s="1"/>
      <c r="R313" s="247" t="s">
        <v>784</v>
      </c>
    </row>
    <row r="314" spans="1:26" ht="12.75" customHeight="1">
      <c r="A314" s="220">
        <v>169</v>
      </c>
      <c r="B314" s="221">
        <v>44462</v>
      </c>
      <c r="C314" s="221"/>
      <c r="D314" s="222" t="s">
        <v>822</v>
      </c>
      <c r="E314" s="223" t="s">
        <v>623</v>
      </c>
      <c r="F314" s="193">
        <v>1235</v>
      </c>
      <c r="G314" s="223"/>
      <c r="H314" s="223">
        <v>1505</v>
      </c>
      <c r="I314" s="225">
        <v>1500</v>
      </c>
      <c r="J314" s="195" t="s">
        <v>681</v>
      </c>
      <c r="K314" s="196">
        <f t="shared" ref="K314" si="130">H314-F314</f>
        <v>270</v>
      </c>
      <c r="L314" s="197">
        <f t="shared" ref="L314" si="131">K314/F314</f>
        <v>0.21862348178137653</v>
      </c>
      <c r="M314" s="192" t="s">
        <v>591</v>
      </c>
      <c r="N314" s="198">
        <v>44564</v>
      </c>
      <c r="O314" s="1"/>
      <c r="R314" s="247" t="s">
        <v>784</v>
      </c>
    </row>
    <row r="315" spans="1:26" ht="12.75" customHeight="1">
      <c r="A315" s="264">
        <v>170</v>
      </c>
      <c r="B315" s="265">
        <v>44480</v>
      </c>
      <c r="C315" s="265"/>
      <c r="D315" s="266" t="s">
        <v>824</v>
      </c>
      <c r="E315" s="267" t="s">
        <v>623</v>
      </c>
      <c r="F315" s="268" t="s">
        <v>829</v>
      </c>
      <c r="G315" s="267"/>
      <c r="H315" s="267"/>
      <c r="I315" s="267">
        <v>145</v>
      </c>
      <c r="J315" s="269" t="s">
        <v>594</v>
      </c>
      <c r="K315" s="264"/>
      <c r="L315" s="265"/>
      <c r="M315" s="265"/>
      <c r="N315" s="266"/>
      <c r="O315" s="41"/>
      <c r="R315" s="247" t="s">
        <v>784</v>
      </c>
    </row>
    <row r="316" spans="1:26" ht="12.75" customHeight="1">
      <c r="A316" s="270">
        <v>171</v>
      </c>
      <c r="B316" s="271">
        <v>44481</v>
      </c>
      <c r="C316" s="271"/>
      <c r="D316" s="272" t="s">
        <v>261</v>
      </c>
      <c r="E316" s="273" t="s">
        <v>623</v>
      </c>
      <c r="F316" s="274" t="s">
        <v>826</v>
      </c>
      <c r="G316" s="273"/>
      <c r="H316" s="273"/>
      <c r="I316" s="273">
        <v>380</v>
      </c>
      <c r="J316" s="275" t="s">
        <v>594</v>
      </c>
      <c r="K316" s="270"/>
      <c r="L316" s="271"/>
      <c r="M316" s="271"/>
      <c r="N316" s="272"/>
      <c r="O316" s="41"/>
      <c r="R316" s="247" t="s">
        <v>784</v>
      </c>
    </row>
    <row r="317" spans="1:26" ht="12.75" customHeight="1">
      <c r="A317" s="270">
        <v>172</v>
      </c>
      <c r="B317" s="271">
        <v>44481</v>
      </c>
      <c r="C317" s="271"/>
      <c r="D317" s="272" t="s">
        <v>402</v>
      </c>
      <c r="E317" s="273" t="s">
        <v>623</v>
      </c>
      <c r="F317" s="274" t="s">
        <v>827</v>
      </c>
      <c r="G317" s="273"/>
      <c r="H317" s="273"/>
      <c r="I317" s="273">
        <v>56</v>
      </c>
      <c r="J317" s="275" t="s">
        <v>594</v>
      </c>
      <c r="K317" s="270"/>
      <c r="L317" s="271"/>
      <c r="M317" s="271"/>
      <c r="N317" s="272"/>
      <c r="O317" s="41"/>
      <c r="R317" s="247"/>
    </row>
    <row r="318" spans="1:26" ht="12.75" customHeight="1">
      <c r="A318" s="452">
        <v>173</v>
      </c>
      <c r="B318" s="453">
        <v>44551</v>
      </c>
      <c r="C318" s="452"/>
      <c r="D318" s="452" t="s">
        <v>119</v>
      </c>
      <c r="E318" s="454" t="s">
        <v>623</v>
      </c>
      <c r="F318" s="454">
        <v>2360</v>
      </c>
      <c r="G318" s="454"/>
      <c r="H318" s="454">
        <v>2820</v>
      </c>
      <c r="I318" s="454">
        <v>3000</v>
      </c>
      <c r="J318" s="455" t="s">
        <v>1022</v>
      </c>
      <c r="K318" s="456">
        <f t="shared" ref="K318" si="132">H318-F318</f>
        <v>460</v>
      </c>
      <c r="L318" s="457">
        <f t="shared" ref="L318" si="133">K318/F318</f>
        <v>0.19491525423728814</v>
      </c>
      <c r="M318" s="458" t="s">
        <v>591</v>
      </c>
      <c r="N318" s="459">
        <v>44608</v>
      </c>
      <c r="O318" s="41"/>
      <c r="R318" s="247"/>
    </row>
    <row r="319" spans="1:26" ht="12.75" customHeight="1">
      <c r="A319" s="276">
        <v>174</v>
      </c>
      <c r="B319" s="271">
        <v>44606</v>
      </c>
      <c r="C319" s="276"/>
      <c r="D319" s="276" t="s">
        <v>428</v>
      </c>
      <c r="E319" s="273" t="s">
        <v>623</v>
      </c>
      <c r="F319" s="273" t="s">
        <v>985</v>
      </c>
      <c r="G319" s="273"/>
      <c r="H319" s="273"/>
      <c r="I319" s="273">
        <v>764</v>
      </c>
      <c r="J319" s="273" t="s">
        <v>594</v>
      </c>
      <c r="K319" s="273"/>
      <c r="L319" s="273"/>
      <c r="M319" s="273"/>
      <c r="N319" s="276"/>
      <c r="O319" s="41"/>
      <c r="R319" s="247"/>
    </row>
    <row r="320" spans="1:26" ht="12.75" customHeight="1">
      <c r="A320" s="276"/>
      <c r="B320" s="271"/>
      <c r="C320" s="276"/>
      <c r="D320" s="276"/>
      <c r="E320" s="273"/>
      <c r="F320" s="273"/>
      <c r="G320" s="273"/>
      <c r="H320" s="273"/>
      <c r="I320" s="273"/>
      <c r="J320" s="273"/>
      <c r="K320" s="273"/>
      <c r="L320" s="273"/>
      <c r="M320" s="273"/>
      <c r="N320" s="276"/>
      <c r="O320" s="41"/>
      <c r="R320" s="247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247"/>
    </row>
    <row r="322" spans="1:18" ht="12.75" customHeight="1">
      <c r="A322" s="246"/>
      <c r="B322" s="248" t="s">
        <v>818</v>
      </c>
      <c r="F322" s="56"/>
      <c r="G322" s="56"/>
      <c r="H322" s="56"/>
      <c r="I322" s="56"/>
      <c r="J322" s="41"/>
      <c r="K322" s="56"/>
      <c r="L322" s="56"/>
      <c r="M322" s="56"/>
      <c r="O322" s="41"/>
      <c r="R322" s="247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A332" s="249"/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A333" s="249"/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A334" s="53"/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</sheetData>
  <autoFilter ref="R1:R330"/>
  <mergeCells count="21">
    <mergeCell ref="A93:A94"/>
    <mergeCell ref="B93:B94"/>
    <mergeCell ref="J93:J94"/>
    <mergeCell ref="A98:A99"/>
    <mergeCell ref="B98:B99"/>
    <mergeCell ref="J98:J99"/>
    <mergeCell ref="M98:M99"/>
    <mergeCell ref="N98:N99"/>
    <mergeCell ref="O98:O99"/>
    <mergeCell ref="P98:P99"/>
    <mergeCell ref="M93:M94"/>
    <mergeCell ref="N93:N94"/>
    <mergeCell ref="O93:O94"/>
    <mergeCell ref="P93:P94"/>
    <mergeCell ref="O63:O64"/>
    <mergeCell ref="P63:P64"/>
    <mergeCell ref="A63:A64"/>
    <mergeCell ref="B63:B64"/>
    <mergeCell ref="J63:J64"/>
    <mergeCell ref="M63:M64"/>
    <mergeCell ref="N63:N6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2022-02-21T02:36:37Z</dcterms:modified>
</cp:coreProperties>
</file>