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1" i="7"/>
  <c r="M81" s="1"/>
  <c r="L62"/>
  <c r="M62" s="1"/>
  <c r="K62"/>
  <c r="L60"/>
  <c r="K60"/>
  <c r="L42"/>
  <c r="K42"/>
  <c r="K80"/>
  <c r="M80" s="1"/>
  <c r="L61"/>
  <c r="K61"/>
  <c r="L59"/>
  <c r="K59"/>
  <c r="L58"/>
  <c r="K58"/>
  <c r="L40"/>
  <c r="K40"/>
  <c r="K76"/>
  <c r="M76" s="1"/>
  <c r="K79"/>
  <c r="M79" s="1"/>
  <c r="L91"/>
  <c r="K91"/>
  <c r="K78"/>
  <c r="M78" s="1"/>
  <c r="K77"/>
  <c r="M77" s="1"/>
  <c r="L39"/>
  <c r="K39"/>
  <c r="L36"/>
  <c r="K36"/>
  <c r="L15"/>
  <c r="K15"/>
  <c r="K263"/>
  <c r="L263" s="1"/>
  <c r="K243"/>
  <c r="L243" s="1"/>
  <c r="K69"/>
  <c r="K70"/>
  <c r="L34"/>
  <c r="K34"/>
  <c r="K75"/>
  <c r="M75" s="1"/>
  <c r="L37"/>
  <c r="K37"/>
  <c r="K74"/>
  <c r="M74" s="1"/>
  <c r="L57"/>
  <c r="K57"/>
  <c r="K53"/>
  <c r="L53"/>
  <c r="L52"/>
  <c r="K52"/>
  <c r="L29"/>
  <c r="K29"/>
  <c r="L12"/>
  <c r="L35"/>
  <c r="K35"/>
  <c r="L33"/>
  <c r="K33"/>
  <c r="L55"/>
  <c r="K55"/>
  <c r="K56"/>
  <c r="L56"/>
  <c r="L30"/>
  <c r="K30"/>
  <c r="L32"/>
  <c r="K32"/>
  <c r="L14"/>
  <c r="K14"/>
  <c r="L10"/>
  <c r="K10"/>
  <c r="K73"/>
  <c r="M73" s="1"/>
  <c r="K72"/>
  <c r="M72" s="1"/>
  <c r="K54"/>
  <c r="L54"/>
  <c r="L31"/>
  <c r="K31"/>
  <c r="L51"/>
  <c r="K51"/>
  <c r="K12"/>
  <c r="L28"/>
  <c r="K28"/>
  <c r="K71"/>
  <c r="M71" s="1"/>
  <c r="H11"/>
  <c r="K11" s="1"/>
  <c r="K268"/>
  <c r="L268" s="1"/>
  <c r="K267"/>
  <c r="L267" s="1"/>
  <c r="L11"/>
  <c r="K270"/>
  <c r="L270" s="1"/>
  <c r="K265"/>
  <c r="L265" s="1"/>
  <c r="M7"/>
  <c r="F253"/>
  <c r="K253" s="1"/>
  <c r="L253" s="1"/>
  <c r="K254"/>
  <c r="L254" s="1"/>
  <c r="K245"/>
  <c r="L245" s="1"/>
  <c r="K248"/>
  <c r="L248" s="1"/>
  <c r="K256"/>
  <c r="L256" s="1"/>
  <c r="F247"/>
  <c r="F246"/>
  <c r="K246" s="1"/>
  <c r="L246" s="1"/>
  <c r="F244"/>
  <c r="K244" s="1"/>
  <c r="L244" s="1"/>
  <c r="F224"/>
  <c r="K224" s="1"/>
  <c r="L224" s="1"/>
  <c r="F176"/>
  <c r="K176" s="1"/>
  <c r="L176" s="1"/>
  <c r="K255"/>
  <c r="L255" s="1"/>
  <c r="K259"/>
  <c r="L259" s="1"/>
  <c r="K260"/>
  <c r="L260" s="1"/>
  <c r="K252"/>
  <c r="L252" s="1"/>
  <c r="K262"/>
  <c r="L262" s="1"/>
  <c r="K258"/>
  <c r="L258" s="1"/>
  <c r="K251"/>
  <c r="L251" s="1"/>
  <c r="K240"/>
  <c r="L240" s="1"/>
  <c r="K242"/>
  <c r="L242" s="1"/>
  <c r="K239"/>
  <c r="L239" s="1"/>
  <c r="K241"/>
  <c r="L241" s="1"/>
  <c r="K170"/>
  <c r="L170" s="1"/>
  <c r="K223"/>
  <c r="L223" s="1"/>
  <c r="K237"/>
  <c r="L237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H175"/>
  <c r="K175" s="1"/>
  <c r="L175" s="1"/>
  <c r="K172"/>
  <c r="L172" s="1"/>
  <c r="K171"/>
  <c r="L171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D7" i="6"/>
  <c r="K6" i="4"/>
  <c r="K6" i="3"/>
  <c r="L6" i="2"/>
  <c r="M42" i="7" l="1"/>
  <c r="M60"/>
  <c r="M61"/>
  <c r="M91"/>
  <c r="M40"/>
  <c r="M58"/>
  <c r="M59"/>
  <c r="M39"/>
  <c r="M36"/>
  <c r="M15"/>
  <c r="M30"/>
  <c r="M35"/>
  <c r="M52"/>
  <c r="M34"/>
  <c r="M56"/>
  <c r="M11"/>
  <c r="M31"/>
  <c r="M28"/>
  <c r="M37"/>
  <c r="M14"/>
  <c r="M10"/>
  <c r="M12"/>
  <c r="M32"/>
  <c r="M55"/>
  <c r="M33"/>
  <c r="M53"/>
  <c r="M57"/>
  <c r="M51"/>
  <c r="M54"/>
  <c r="M29"/>
</calcChain>
</file>

<file path=xl/sharedStrings.xml><?xml version="1.0" encoding="utf-8"?>
<sst xmlns="http://schemas.openxmlformats.org/spreadsheetml/2006/main" count="2705" uniqueCount="1083">
  <si>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</si>
  <si>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</si>
  <si>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</si>
  <si>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</si>
  <si>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</si>
  <si>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</si>
  <si>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</si>
  <si>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</si>
  <si>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</si>
  <si>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</si>
  <si>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</si>
  <si>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</si>
  <si>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</si>
  <si>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</si>
  <si>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</si>
  <si>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</si>
  <si>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</si>
  <si>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</si>
  <si>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</si>
  <si>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</si>
  <si>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</si>
  <si>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</si>
  <si>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</si>
  <si>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</si>
  <si>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</si>
  <si>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</si>
  <si>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</si>
  <si>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</si>
  <si>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</si>
  <si>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</si>
  <si>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</si>
  <si>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</si>
  <si>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</si>
  <si>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</si>
  <si>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</si>
  <si>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</si>
  <si>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</si>
  <si>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</si>
  <si>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</si>
  <si>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</si>
  <si>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</si>
  <si>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</si>
  <si>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</si>
  <si>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</si>
  <si>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</si>
  <si>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</si>
  <si>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</si>
  <si>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</si>
  <si>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</si>
  <si>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</si>
  <si>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</si>
  <si>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</si>
  <si>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</si>
  <si>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</si>
  <si>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</si>
  <si>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</si>
  <si>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</si>
  <si>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</si>
  <si>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</si>
  <si>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</si>
  <si>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</si>
  <si>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</si>
  <si>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</si>
  <si>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</si>
  <si>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</si>
  <si>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</si>
  <si>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</si>
  <si>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</si>
  <si>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</si>
  <si>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</si>
  <si>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</si>
  <si>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</si>
  <si>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</si>
  <si>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</si>
  <si>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</si>
  <si>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</si>
  <si>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</si>
  <si>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</si>
  <si>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</si>
  <si>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</si>
  <si>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</si>
  <si>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</si>
  <si>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</si>
  <si>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</si>
  <si>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</si>
  <si>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</si>
  <si>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</si>
  <si>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</si>
  <si>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</si>
  <si>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</si>
  <si>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</si>
  <si>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</si>
  <si>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</si>
  <si>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</si>
  <si>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</si>
  <si>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</si>
  <si>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</si>
  <si>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</si>
  <si>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</si>
  <si>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</si>
  <si>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</si>
  <si>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</si>
  <si>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</si>
  <si>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</si>
  <si>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</si>
  <si>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</si>
  <si>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</si>
  <si>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</si>
  <si>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</si>
  <si>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</si>
  <si>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</si>
  <si>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</si>
  <si>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</si>
  <si>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</si>
  <si>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</si>
  <si>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</si>
  <si>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</si>
  <si>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</si>
  <si>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</si>
  <si>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</si>
  <si>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</si>
  <si>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</si>
  <si>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</si>
  <si>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</si>
  <si>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</si>
  <si>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</si>
  <si>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</si>
  <si>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</si>
  <si>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</si>
  <si>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</si>
  <si>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</si>
  <si>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</si>
  <si>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</si>
  <si>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</si>
  <si>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</si>
  <si>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</si>
  <si>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</si>
  <si>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</si>
  <si>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</si>
  <si>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</si>
  <si>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</si>
  <si>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</si>
  <si>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</si>
  <si>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</si>
  <si>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</si>
  <si>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</si>
  <si>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</si>
  <si>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</si>
  <si>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</si>
  <si>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</si>
  <si>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</si>
  <si>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</si>
  <si>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</si>
  <si>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</si>
  <si>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</si>
  <si>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</si>
  <si>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</si>
  <si>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</si>
  <si>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</si>
  <si>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</si>
  <si>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</si>
  <si>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</si>
  <si>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</si>
  <si>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</si>
  <si>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</si>
  <si>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</si>
  <si>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</si>
  <si>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</si>
  <si>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</si>
  <si>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</si>
  <si>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</si>
  <si>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</si>
  <si>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</si>
  <si>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</si>
  <si>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</si>
  <si>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</si>
  <si>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</si>
  <si>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</si>
  <si>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</si>
  <si>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</si>
  <si>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</si>
  <si>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</si>
  <si>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</si>
  <si>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</si>
  <si>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</si>
  <si>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</si>
  <si>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</si>
  <si>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</si>
  <si>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</si>
  <si>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</si>
  <si>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</si>
  <si>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</si>
  <si>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</si>
  <si>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</si>
  <si>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</si>
  <si>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</si>
  <si>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</si>
  <si>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</si>
  <si>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</si>
  <si>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</si>
  <si>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</si>
  <si>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</si>
  <si>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</si>
  <si>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</si>
  <si>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</si>
  <si>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</si>
  <si>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</si>
  <si>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</si>
  <si>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</si>
  <si>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</si>
  <si>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</si>
  <si>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</si>
  <si>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</si>
  <si>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</si>
  <si>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</si>
  <si>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</si>
  <si>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</si>
  <si>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</si>
  <si>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</si>
  <si>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</si>
  <si>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</si>
  <si>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</si>
  <si>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</si>
  <si>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</si>
  <si>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</si>
  <si>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</si>
  <si>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</si>
  <si>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</si>
  <si>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</si>
  <si>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</si>
  <si>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</si>
  <si>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</si>
  <si>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</si>
  <si>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</si>
  <si>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</si>
  <si>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</si>
  <si>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</si>
  <si>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</si>
  <si>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</si>
  <si>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</si>
  <si>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</si>
  <si>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</si>
  <si>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</si>
  <si>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</si>
  <si>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</si>
  <si>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</si>
  <si>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</si>
  <si>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</si>
  <si>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</si>
  <si>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</si>
  <si>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</si>
  <si>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</si>
  <si>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</si>
  <si>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</si>
  <si>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</si>
  <si>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</si>
  <si>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</si>
  <si>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</si>
  <si>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</si>
  <si>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</si>
  <si>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</si>
  <si>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</si>
  <si>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</si>
  <si>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</si>
  <si>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</si>
  <si>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</si>
  <si>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</si>
  <si>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</si>
  <si>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</si>
  <si>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</si>
  <si>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</si>
  <si>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</si>
  <si>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</si>
  <si>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</si>
  <si>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</si>
  <si>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</si>
  <si>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</si>
  <si>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</si>
  <si>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</si>
  <si>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</si>
  <si>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</si>
  <si>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</si>
  <si>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</si>
  <si>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</si>
  <si>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</si>
  <si>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</si>
  <si>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</si>
  <si>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</si>
  <si>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</si>
  <si>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</si>
  <si>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</si>
  <si>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</si>
  <si>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</si>
  <si>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</si>
  <si>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</si>
  <si>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</si>
  <si>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</si>
  <si>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</si>
  <si>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</si>
  <si>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</si>
  <si>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</si>
  <si>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</si>
  <si>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</si>
  <si>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</si>
  <si>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</si>
  <si>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</si>
  <si>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</si>
  <si>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</si>
  <si>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</si>
  <si>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</si>
  <si>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</si>
  <si>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</si>
  <si>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</si>
  <si>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</si>
  <si>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</si>
  <si>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</si>
  <si>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</si>
  <si>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</si>
  <si>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</si>
  <si>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</si>
  <si>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</si>
  <si>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</si>
  <si>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</si>
  <si>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</si>
  <si>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</si>
  <si>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</si>
  <si>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</si>
  <si>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</si>
  <si>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</si>
  <si>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</si>
  <si>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</si>
  <si>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</si>
  <si>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</si>
  <si>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</si>
  <si>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</si>
  <si>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</si>
  <si>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</si>
  <si>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</si>
  <si>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</si>
  <si>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</si>
  <si>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</si>
  <si>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</si>
  <si>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</si>
  <si>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</si>
  <si>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</si>
  <si>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</si>
  <si>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</si>
  <si>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</si>
  <si>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</si>
  <si>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</si>
  <si>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</si>
  <si>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</si>
  <si>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</si>
  <si>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</si>
  <si>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</si>
  <si>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</si>
  <si>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</si>
  <si>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</si>
  <si>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</si>
  <si>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</si>
  <si>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</si>
  <si>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</si>
  <si>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</si>
  <si>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</si>
  <si>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</si>
  <si>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</si>
  <si>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</si>
  <si>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</si>
  <si>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</si>
  <si>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</si>
  <si>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</si>
  <si>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</si>
  <si>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</si>
  <si>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</si>
  <si>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</si>
  <si>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</si>
  <si>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</si>
  <si>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</si>
  <si>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</si>
  <si>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</si>
  <si>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</si>
  <si>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</si>
  <si>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</si>
  <si>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</si>
  <si>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</si>
  <si>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</si>
  <si>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</si>
  <si>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</si>
  <si>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</si>
  <si>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</si>
  <si>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</si>
  <si>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</si>
  <si>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</si>
  <si>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</si>
  <si>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</si>
  <si>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</si>
  <si>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</si>
  <si>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</si>
  <si>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</si>
  <si>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</si>
  <si>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</si>
  <si>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</si>
  <si>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</si>
  <si>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</si>
  <si>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</si>
  <si>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</si>
  <si>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</si>
  <si>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</si>
  <si>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</si>
  <si>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</si>
  <si>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</si>
  <si>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</si>
  <si>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</si>
  <si>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</si>
  <si>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</si>
  <si>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</si>
  <si>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</si>
  <si>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</si>
  <si>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</si>
  <si>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</si>
  <si>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</si>
  <si>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</si>
  <si>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</si>
  <si>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</si>
  <si>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</si>
  <si>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</si>
  <si>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</si>
  <si>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</si>
  <si>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</si>
  <si>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</si>
  <si>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</si>
  <si>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</si>
  <si>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</si>
  <si>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</si>
  <si>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</si>
  <si>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</si>
  <si>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</si>
  <si>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</si>
  <si>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</si>
  <si>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</si>
  <si>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</si>
  <si>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</si>
  <si>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</si>
  <si>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</si>
  <si>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</si>
  <si>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</si>
  <si>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</si>
  <si>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</si>
  <si>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</si>
  <si>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</si>
  <si>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</si>
  <si>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</si>
  <si>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</si>
  <si>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</si>
  <si>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</si>
  <si>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</si>
  <si>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</si>
  <si>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</si>
  <si>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</si>
  <si>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</si>
  <si>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</si>
  <si>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</si>
  <si>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</si>
  <si>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</si>
  <si>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</si>
  <si>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</si>
  <si>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</si>
  <si>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</si>
  <si>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</si>
  <si>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</si>
  <si>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</si>
  <si>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</si>
  <si>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</si>
  <si>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</si>
  <si>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</si>
  <si>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</si>
  <si>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</si>
  <si>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</si>
  <si>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</si>
  <si>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</si>
  <si>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</si>
  <si>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</si>
  <si>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</si>
  <si>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</si>
  <si>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</si>
  <si>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</si>
  <si>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</si>
  <si>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</si>
  <si>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</si>
  <si>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</si>
  <si>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</si>
  <si>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</si>
  <si>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</si>
  <si>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</si>
  <si>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</si>
  <si>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</si>
  <si>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</si>
  <si>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</si>
  <si>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</si>
  <si>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</si>
  <si>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</si>
  <si>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</si>
  <si>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</si>
  <si>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</si>
  <si>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</si>
  <si>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</si>
  <si>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</si>
  <si>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</si>
  <si>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</si>
  <si>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</si>
  <si>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</si>
  <si>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</si>
  <si>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</si>
  <si>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</si>
  <si>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</si>
  <si>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</si>
  <si>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</si>
  <si>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</si>
  <si>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</si>
  <si>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</si>
  <si>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</si>
  <si>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</si>
  <si>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</si>
  <si>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</si>
  <si>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</si>
  <si>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</si>
  <si>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</si>
  <si>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</si>
  <si>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</si>
  <si>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</si>
  <si>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</si>
  <si>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</si>
  <si>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</si>
  <si>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</si>
  <si>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</si>
  <si>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</si>
  <si>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</si>
  <si>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</si>
  <si>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</si>
  <si>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</si>
  <si>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</si>
  <si>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</si>
  <si>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</si>
  <si>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</si>
  <si>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</si>
  <si>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</si>
  <si>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</si>
  <si>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</si>
  <si>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</si>
  <si>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</si>
  <si>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</si>
  <si>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</si>
  <si>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</si>
  <si>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</si>
  <si>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</si>
  <si>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</si>
  <si>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</si>
  <si>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</si>
  <si>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</si>
  <si>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</si>
  <si>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</si>
  <si>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</si>
  <si>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</si>
  <si>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</si>
  <si>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</si>
  <si>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</si>
  <si>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</si>
  <si>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</si>
  <si>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</si>
  <si>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</si>
  <si>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</si>
  <si>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</si>
  <si>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</si>
  <si>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</si>
  <si>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</si>
  <si>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</si>
  <si>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</si>
  <si>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</si>
  <si>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</si>
  <si>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</si>
  <si>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</si>
  <si>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</si>
  <si>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</si>
  <si>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</si>
  <si>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</si>
  <si>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</si>
  <si>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</si>
  <si>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</si>
  <si>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</si>
  <si>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</si>
  <si>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</si>
  <si>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</si>
  <si>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</si>
  <si>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</si>
  <si>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</si>
  <si>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</si>
  <si>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</si>
  <si>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</si>
  <si>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</si>
  <si>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</si>
  <si>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</si>
  <si>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</si>
  <si>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</si>
  <si>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</si>
  <si>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</si>
  <si>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</si>
  <si>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</si>
  <si>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</si>
  <si>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</si>
  <si>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</si>
  <si>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</si>
  <si>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</si>
  <si>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</si>
  <si>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</si>
  <si>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</si>
  <si>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</si>
  <si>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</si>
  <si>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</si>
  <si>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</si>
  <si>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</si>
  <si>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</si>
  <si>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</si>
  <si>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</si>
  <si>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</si>
  <si>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</si>
  <si>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</si>
  <si>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</si>
  <si>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</si>
  <si>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</si>
  <si>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</si>
  <si>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</si>
  <si>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</si>
  <si>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</si>
  <si>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</si>
  <si>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</si>
  <si>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</si>
  <si>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</si>
  <si>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</si>
  <si>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</si>
  <si>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</si>
  <si>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</si>
  <si>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</si>
  <si>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</si>
  <si>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</si>
  <si>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</si>
  <si>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</si>
  <si>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</si>
  <si>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</si>
  <si>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</si>
  <si>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</si>
  <si>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</si>
  <si>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</si>
  <si>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</si>
  <si>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</si>
  <si>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</si>
  <si>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</si>
  <si>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</si>
  <si>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</si>
  <si>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</si>
  <si>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</si>
  <si>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</si>
  <si>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</si>
  <si>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</si>
  <si>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</si>
  <si>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</si>
  <si>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</si>
  <si>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</si>
  <si>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</si>
  <si>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</si>
  <si>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</si>
  <si>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</si>
  <si>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</si>
  <si>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</si>
  <si>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</si>
  <si>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</si>
  <si>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</si>
  <si>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</si>
  <si>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</si>
  <si>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</si>
  <si>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</si>
  <si>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</si>
  <si>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</si>
  <si>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</si>
  <si>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</si>
  <si>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</si>
  <si>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</si>
  <si>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</si>
  <si>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</si>
  <si>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</si>
  <si>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</si>
  <si>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</si>
  <si>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</si>
  <si>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</si>
  <si>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</si>
  <si>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</si>
  <si>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</si>
  <si>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</si>
  <si>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</si>
  <si>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</si>
  <si>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</si>
  <si>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</si>
  <si>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</si>
  <si>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</si>
  <si>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</si>
  <si>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</si>
  <si>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</si>
  <si>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</si>
  <si>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</si>
  <si>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</si>
  <si>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</si>
  <si>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</si>
  <si>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</si>
  <si>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</si>
  <si>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</si>
  <si>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</si>
  <si>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</si>
  <si>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</si>
  <si>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</si>
  <si>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</si>
  <si>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</si>
  <si>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</si>
  <si>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</si>
  <si>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</si>
  <si>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</si>
  <si>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</si>
  <si>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</si>
  <si>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</si>
  <si>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</si>
  <si>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</si>
  <si>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</si>
  <si>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</si>
  <si>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</si>
  <si>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</si>
  <si>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</si>
  <si>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</si>
  <si>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</si>
  <si>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</si>
  <si>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</si>
  <si>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</si>
  <si>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</si>
  <si>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</si>
  <si>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</si>
  <si>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</si>
  <si>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</si>
  <si>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</si>
  <si>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</si>
  <si>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</si>
  <si>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</si>
  <si>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</si>
  <si>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</si>
  <si>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</si>
  <si>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</si>
  <si>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</si>
  <si>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</si>
  <si>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</si>
  <si>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</si>
  <si>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</si>
  <si>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</si>
  <si>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</si>
  <si>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</si>
  <si>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</si>
  <si>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</si>
  <si>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</si>
  <si>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</si>
  <si>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</si>
  <si>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</si>
  <si>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</si>
  <si>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</si>
  <si>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</si>
  <si>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</si>
  <si>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</si>
  <si>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</si>
  <si>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</si>
  <si>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</si>
  <si>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</si>
  <si>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</si>
  <si>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</si>
  <si>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</si>
  <si>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</si>
  <si>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</si>
  <si>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</si>
  <si>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</si>
  <si>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</si>
  <si>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</si>
  <si>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</si>
  <si>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</si>
  <si>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</si>
  <si>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</si>
  <si>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</si>
  <si>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</si>
  <si>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</si>
  <si>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</si>
  <si>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</si>
  <si>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</si>
  <si>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</si>
  <si>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</si>
  <si>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</si>
  <si>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</si>
  <si>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</si>
  <si>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</si>
  <si>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</si>
  <si>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</si>
  <si>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</si>
  <si>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</si>
  <si>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</si>
  <si>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</si>
  <si>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</si>
  <si>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</si>
  <si>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</si>
  <si>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</si>
  <si>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</si>
  <si>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</si>
  <si>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</si>
  <si>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</si>
  <si>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</si>
  <si>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</si>
  <si>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</si>
  <si>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</si>
  <si>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</si>
  <si>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</si>
  <si>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</si>
  <si>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</si>
  <si>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</si>
  <si>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</si>
  <si>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</si>
  <si>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</si>
  <si>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</si>
  <si>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</si>
  <si>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</si>
  <si>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</si>
  <si>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</si>
  <si>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</si>
  <si>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</si>
  <si>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</si>
  <si>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</si>
  <si>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</si>
  <si>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</si>
  <si>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</si>
  <si>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</si>
  <si>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</si>
  <si>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</si>
  <si>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</si>
  <si>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</si>
  <si>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</si>
  <si>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</si>
  <si>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</si>
  <si>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</si>
  <si>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</si>
  <si>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</si>
  <si>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</si>
  <si>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</si>
  <si>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</si>
  <si>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</si>
  <si>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</si>
  <si>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</si>
  <si>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</si>
  <si>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</si>
  <si>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</si>
  <si>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</si>
  <si>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</si>
  <si>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</si>
  <si>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</si>
  <si>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</si>
  <si>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</si>
  <si>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</si>
  <si>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</si>
  <si>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</si>
  <si>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</si>
  <si>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</si>
  <si>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</si>
  <si>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</si>
  <si>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</si>
  <si>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</si>
  <si>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</si>
  <si>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</si>
  <si>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</si>
  <si>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</si>
  <si>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</si>
  <si>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</si>
  <si>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</si>
  <si>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</si>
  <si>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</si>
  <si>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</si>
  <si>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</si>
  <si>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</si>
  <si>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</si>
  <si>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</si>
  <si>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</si>
  <si>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</si>
  <si>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</si>
  <si>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</si>
  <si>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</si>
  <si>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</si>
  <si>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</si>
  <si>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</si>
  <si>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</si>
  <si>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</si>
  <si>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</si>
  <si>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</si>
  <si>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</si>
  <si>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212.5-213.5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</si>
  <si>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</si>
  <si>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</si>
  <si>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</si>
  <si>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</si>
  <si>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</si>
  <si>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</si>
  <si>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</si>
  <si>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</si>
  <si>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</si>
  <si>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</si>
  <si>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1680-1690</t>
  </si>
  <si>
    <t>1780-1800</t>
  </si>
  <si>
    <t>SK GROWTH FUND PRIVATE LIMITED</t>
  </si>
  <si>
    <t>PARLEIND</t>
  </si>
  <si>
    <t>PIL ENTERPRISE PRIVATE LIMITED</t>
  </si>
  <si>
    <t>VERTOZ</t>
  </si>
  <si>
    <t>Vertoz Advertising Ltd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</si>
  <si>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</si>
  <si>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</si>
  <si>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</si>
  <si>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</si>
  <si>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</si>
  <si>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</si>
  <si>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</si>
  <si>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</si>
  <si>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GRAVITY</t>
  </si>
  <si>
    <t>SNEHA SANJEEV LUNKAD</t>
  </si>
  <si>
    <t>PURSHOTTAM AGARWAL</t>
  </si>
  <si>
    <t>KAPILRAJ</t>
  </si>
  <si>
    <t>BELAZIO REAL ESTATE PRIVATE LIMITED .</t>
  </si>
  <si>
    <t>MEDICO</t>
  </si>
  <si>
    <t>OZONEWORLD</t>
  </si>
  <si>
    <t>MANISH RAMESHBHAI PATEL</t>
  </si>
  <si>
    <t>PATEL PRANAY KANTILAL</t>
  </si>
  <si>
    <t>PROFINC</t>
  </si>
  <si>
    <t>BHOGILALMAVJIVORA</t>
  </si>
  <si>
    <t>ALPHA LEON ENTERPRISES LLP</t>
  </si>
  <si>
    <t>GIRIRAJ</t>
  </si>
  <si>
    <t>Giriraj Civil Devp Ltd</t>
  </si>
  <si>
    <t>VENKATESHWARA INDUSTRIAL PROMOTION CO.LIMITED</t>
  </si>
  <si>
    <t>GRAVITON RESEARCH CAPITAL LLP</t>
  </si>
  <si>
    <t>QE SECURITIES</t>
  </si>
  <si>
    <t>INDBANK</t>
  </si>
  <si>
    <t>Indbank Merchant Banking</t>
  </si>
  <si>
    <t>South Indian Bank Ltd.</t>
  </si>
  <si>
    <t>HI GROWTH CORPORATE SERVICES PVT LTD</t>
  </si>
  <si>
    <t>ARYAMAN CAPITAL MARKETS LIMITED</t>
  </si>
  <si>
    <t>SANWARIA</t>
  </si>
  <si>
    <t>Sanwaria Consumer Ltd.</t>
  </si>
  <si>
    <t>SHRINATHJI DALL MILLS</t>
  </si>
  <si>
    <t>Profit of Rs.4/-</t>
  </si>
  <si>
    <t>92-93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</si>
  <si>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</si>
  <si>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</si>
  <si>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</si>
  <si>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</si>
  <si>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</si>
  <si>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</si>
  <si>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</si>
  <si>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ACEMEN</t>
  </si>
  <si>
    <t>CHINTAN S SHAH</t>
  </si>
  <si>
    <t>AREALTY</t>
  </si>
  <si>
    <t>SPARROW ASIA DIVERSIFIED OPP FUND</t>
  </si>
  <si>
    <t>LEMAN DIVERSIFIED FUND</t>
  </si>
  <si>
    <t>ARNOLD</t>
  </si>
  <si>
    <t>INT INFRASTURCTURE PRIVATE LIMITED</t>
  </si>
  <si>
    <t>HAZOOR MULTI PROJECTS LIMITED</t>
  </si>
  <si>
    <t>BRPL</t>
  </si>
  <si>
    <t>RUSHABHRAJUBHAISHAH</t>
  </si>
  <si>
    <t>CHANDRAP</t>
  </si>
  <si>
    <t>MADESWARAN SENTHAMARAI</t>
  </si>
  <si>
    <t>DIGJAMLTD</t>
  </si>
  <si>
    <t>LATIN MANHARLAL SECURITIES PVT LTD</t>
  </si>
  <si>
    <t>CHANDAN MILAN VORA</t>
  </si>
  <si>
    <t>ELLORATRAD</t>
  </si>
  <si>
    <t>MAUNESH HARGOVINDDAS DEVARA</t>
  </si>
  <si>
    <t>GAYAHWS</t>
  </si>
  <si>
    <t>MATRIMONY</t>
  </si>
  <si>
    <t>CMDB II</t>
  </si>
  <si>
    <t>EMRALD COMMERCIAL LIMITED</t>
  </si>
  <si>
    <t>PARAG JHAVERI HUF</t>
  </si>
  <si>
    <t>JAGDISH DEDHIA</t>
  </si>
  <si>
    <t>MRP</t>
  </si>
  <si>
    <t>NIKUNJ STOCK BROKERS LIMITED</t>
  </si>
  <si>
    <t>SHAILESH MADVAIYA</t>
  </si>
  <si>
    <t>RAKESH PRASAD ASATI</t>
  </si>
  <si>
    <t>PRATIBHA MISHRA</t>
  </si>
  <si>
    <t>PATEL PRAKASH CHANDULAL</t>
  </si>
  <si>
    <t>PAZEL</t>
  </si>
  <si>
    <t>NIMESH BHARAT PATEL</t>
  </si>
  <si>
    <t>GOENKA BUSINESS &amp; FINANCE LIMITED</t>
  </si>
  <si>
    <t>SANJAYBHAI BABUBHAI SOLANKI</t>
  </si>
  <si>
    <t>REGENCY</t>
  </si>
  <si>
    <t>KAMLESH</t>
  </si>
  <si>
    <t>PAREKH PRIYANSH HIRAL</t>
  </si>
  <si>
    <t>KUMAR EXPORTS</t>
  </si>
  <si>
    <t>RELICAB</t>
  </si>
  <si>
    <t>HARSHA RAJESHBHAI JHAVERI</t>
  </si>
  <si>
    <t>VINOD HARILAL JHAVERI</t>
  </si>
  <si>
    <t>RPIL</t>
  </si>
  <si>
    <t>SECUROCROP SECURITIES INDIA PRIVATE LIMTED</t>
  </si>
  <si>
    <t>SIRSA DEPOSITS AND ADVANCES LIMITED</t>
  </si>
  <si>
    <t>SCTL</t>
  </si>
  <si>
    <t>KANMANI</t>
  </si>
  <si>
    <t>SHANGAR</t>
  </si>
  <si>
    <t>PARAMOUNT TRADING</t>
  </si>
  <si>
    <t>RUTUL PATEL</t>
  </si>
  <si>
    <t>ALKABEN MITESHBHAI PATEL</t>
  </si>
  <si>
    <t>SHINEFASH</t>
  </si>
  <si>
    <t>JAYESH RASIKLAL SHAH</t>
  </si>
  <si>
    <t>SHRENI SHARES PRIVATE LIMITED</t>
  </si>
  <si>
    <t>SHUBHAM</t>
  </si>
  <si>
    <t>SUHAG RAMANLAL VORA</t>
  </si>
  <si>
    <t>SIBARAUT</t>
  </si>
  <si>
    <t>AMIT MAFATLAL SHAH</t>
  </si>
  <si>
    <t>SUPRBPA</t>
  </si>
  <si>
    <t>MAMTABEN KETANBHAI KAPASI</t>
  </si>
  <si>
    <t>SYNCOMF</t>
  </si>
  <si>
    <t>VARSHA SHARAD SHAH</t>
  </si>
  <si>
    <t>TANVI</t>
  </si>
  <si>
    <t>TERRASCOPE</t>
  </si>
  <si>
    <t>PRAVEEN KUMAR</t>
  </si>
  <si>
    <t>TOYAMIND</t>
  </si>
  <si>
    <t>PARIMAL JASWANTRAI MEHTA</t>
  </si>
  <si>
    <t>VMV</t>
  </si>
  <si>
    <t>RAMESH RAMSHANKAR VYAS</t>
  </si>
  <si>
    <t>ANJU SINGH</t>
  </si>
  <si>
    <t>AKASH</t>
  </si>
  <si>
    <t>Akash Infra-Projects Ltd</t>
  </si>
  <si>
    <t>ZUBER TRADING LLP</t>
  </si>
  <si>
    <t>ASLIND</t>
  </si>
  <si>
    <t>ASL Industries Limited</t>
  </si>
  <si>
    <t>DISPLAY COMMERCIAL PRIVATE LIMITED</t>
  </si>
  <si>
    <t>CELEBRITY</t>
  </si>
  <si>
    <t>Celebrity Fashions Limite</t>
  </si>
  <si>
    <t>DAVOS INTERNATIONAL FUND</t>
  </si>
  <si>
    <t>CMICABLES</t>
  </si>
  <si>
    <t>CMI Limited</t>
  </si>
  <si>
    <t>ANANTH VUMMIDI</t>
  </si>
  <si>
    <t>HAPPSTMNDS</t>
  </si>
  <si>
    <t>Happiest Minds Techno Ltd</t>
  </si>
  <si>
    <t>GEETA CHETAN SHAH</t>
  </si>
  <si>
    <t>JAGSNPHARM</t>
  </si>
  <si>
    <t>Jagsonpal Pharma Ltd.</t>
  </si>
  <si>
    <t>ORION STOCKS LTD</t>
  </si>
  <si>
    <t>JASH</t>
  </si>
  <si>
    <t>Jash Engineering Limited</t>
  </si>
  <si>
    <t>BELLWETHER CAPITAL PRIVATE LIMITED</t>
  </si>
  <si>
    <t>KARDA</t>
  </si>
  <si>
    <t>Karda Constructions Ltd</t>
  </si>
  <si>
    <t>LOTUS GLOBAL INVESTMENTS LIMITED</t>
  </si>
  <si>
    <t>KOTARISUG</t>
  </si>
  <si>
    <t>Kothari Sugars And Chemic</t>
  </si>
  <si>
    <t>LGHL</t>
  </si>
  <si>
    <t>Laxmi Goldorna House Ltd</t>
  </si>
  <si>
    <t>ARDI INVESTMENT AND TRADING COMPANY LIMITED</t>
  </si>
  <si>
    <t>MAANALU</t>
  </si>
  <si>
    <t>Maan Aluminium Limited</t>
  </si>
  <si>
    <t>PINAKINI ARUNKUMAR SOLANKI</t>
  </si>
  <si>
    <t>ONWARDTEC</t>
  </si>
  <si>
    <t>Onward Technologies Ltd</t>
  </si>
  <si>
    <t>ANTHONY V V [PM]</t>
  </si>
  <si>
    <t>TOPGAIN FINANCE PRIVATE LIMITED</t>
  </si>
  <si>
    <t>TALISMAN SECURITIES PRIVATE LIMITED</t>
  </si>
  <si>
    <t>FLEXITUFF</t>
  </si>
  <si>
    <t>Flexituff Inter Limited</t>
  </si>
  <si>
    <t>SAHI TRADING PRIVATE LIMITED</t>
  </si>
  <si>
    <t>SAJANKUMAR RAMESHWARLAL BAJAJ</t>
  </si>
  <si>
    <t>Jammu &amp; Kashmir Bank</t>
  </si>
  <si>
    <t>EAST BRIDGE CAPITAL MASTER FUND LIMITED</t>
  </si>
  <si>
    <t>VIVID MERCANTILE LIMITED</t>
  </si>
  <si>
    <t>Matrimony.Com Limited</t>
  </si>
  <si>
    <t>ORIENTALTL</t>
  </si>
  <si>
    <t>Oriental Trimex Limited</t>
  </si>
  <si>
    <t>ANJANIKUMAR RL</t>
  </si>
  <si>
    <t>SANCO</t>
  </si>
  <si>
    <t>Sanco Industries Ltd.</t>
  </si>
  <si>
    <t>SAVITABEN SHANTILAL KARIA</t>
  </si>
  <si>
    <t>WEBELSOLAR</t>
  </si>
  <si>
    <t>Websol Energy System Ltd</t>
  </si>
  <si>
    <t>MANGALDAS BUDDHADEV</t>
  </si>
  <si>
    <t>Profit of Rs.20/-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</si>
</sst>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" fontId="47" fillId="2" borderId="35" xfId="0" applyNumberFormat="1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5" fontId="47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7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70" fontId="7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44246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9" sqref="C9:C1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44246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57" t="s">
        <v>16</v>
      </c>
      <c r="B9" s="559" t="s">
        <v>17</v>
      </c>
      <c r="C9" s="559" t="s">
        <v>18</v>
      </c>
      <c r="D9" s="559" t="s">
        <v>838</v>
      </c>
      <c r="E9" s="260" t="s">
        <v>19</v>
      </c>
      <c r="F9" s="260" t="s">
        <v>20</v>
      </c>
      <c r="G9" s="554" t="s">
        <v>21</v>
      </c>
      <c r="H9" s="555"/>
      <c r="I9" s="556"/>
      <c r="J9" s="554" t="s">
        <v>22</v>
      </c>
      <c r="K9" s="555"/>
      <c r="L9" s="556"/>
      <c r="M9" s="260"/>
      <c r="N9" s="267"/>
      <c r="O9" s="267"/>
      <c r="P9" s="267"/>
    </row>
    <row r="10" spans="1:16" ht="59.25" customHeight="1">
      <c r="A10" s="558"/>
      <c r="B10" s="560" t="s">
        <v>17</v>
      </c>
      <c r="C10" s="560"/>
      <c r="D10" s="56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76" t="s">
        <v>35</v>
      </c>
      <c r="D11" s="477">
        <v>44252</v>
      </c>
      <c r="E11" s="285">
        <v>36603.300000000003</v>
      </c>
      <c r="F11" s="285">
        <v>36693.483333333337</v>
      </c>
      <c r="G11" s="297">
        <v>36261.816666666673</v>
      </c>
      <c r="H11" s="297">
        <v>35920.333333333336</v>
      </c>
      <c r="I11" s="297">
        <v>35488.666666666672</v>
      </c>
      <c r="J11" s="297">
        <v>37034.966666666674</v>
      </c>
      <c r="K11" s="297">
        <v>37466.633333333331</v>
      </c>
      <c r="L11" s="297">
        <v>37808.116666666676</v>
      </c>
      <c r="M11" s="284">
        <v>37125.15</v>
      </c>
      <c r="N11" s="284">
        <v>36352</v>
      </c>
      <c r="O11" s="474">
        <v>1827350</v>
      </c>
      <c r="P11" s="475">
        <v>3.5105855696381791E-2</v>
      </c>
    </row>
    <row r="12" spans="1:16" ht="15">
      <c r="A12" s="263">
        <v>2</v>
      </c>
      <c r="B12" s="364" t="s">
        <v>34</v>
      </c>
      <c r="C12" s="476" t="s">
        <v>36</v>
      </c>
      <c r="D12" s="477">
        <v>44252</v>
      </c>
      <c r="E12" s="298">
        <v>15116.1</v>
      </c>
      <c r="F12" s="298">
        <v>15145.5</v>
      </c>
      <c r="G12" s="299">
        <v>15035.7</v>
      </c>
      <c r="H12" s="299">
        <v>14955.300000000001</v>
      </c>
      <c r="I12" s="299">
        <v>14845.500000000002</v>
      </c>
      <c r="J12" s="299">
        <v>15225.9</v>
      </c>
      <c r="K12" s="299">
        <v>15335.699999999999</v>
      </c>
      <c r="L12" s="299">
        <v>15416.099999999999</v>
      </c>
      <c r="M12" s="286">
        <v>15255.3</v>
      </c>
      <c r="N12" s="286">
        <v>15065.1</v>
      </c>
      <c r="O12" s="301">
        <v>13083825</v>
      </c>
      <c r="P12" s="302">
        <v>3.405058121811353E-3</v>
      </c>
    </row>
    <row r="13" spans="1:16" ht="15">
      <c r="A13" s="263">
        <v>3</v>
      </c>
      <c r="B13" s="364" t="s">
        <v>34</v>
      </c>
      <c r="C13" s="476" t="s">
        <v>836</v>
      </c>
      <c r="D13" s="477">
        <v>44252</v>
      </c>
      <c r="E13" s="427">
        <v>17031.55</v>
      </c>
      <c r="F13" s="427">
        <v>17075.75</v>
      </c>
      <c r="G13" s="428">
        <v>16891.8</v>
      </c>
      <c r="H13" s="428">
        <v>16752.05</v>
      </c>
      <c r="I13" s="428">
        <v>16568.099999999999</v>
      </c>
      <c r="J13" s="428">
        <v>17215.5</v>
      </c>
      <c r="K13" s="428">
        <v>17399.449999999997</v>
      </c>
      <c r="L13" s="428">
        <v>17539.2</v>
      </c>
      <c r="M13" s="429">
        <v>17259.7</v>
      </c>
      <c r="N13" s="429">
        <v>16936</v>
      </c>
      <c r="O13" s="430">
        <v>27880</v>
      </c>
      <c r="P13" s="431">
        <v>-7.1225071225071226E-3</v>
      </c>
    </row>
    <row r="14" spans="1:16" ht="15">
      <c r="A14" s="263">
        <v>4</v>
      </c>
      <c r="B14" s="384" t="s">
        <v>39</v>
      </c>
      <c r="C14" s="476" t="s">
        <v>736</v>
      </c>
      <c r="D14" s="477">
        <v>44252</v>
      </c>
      <c r="E14" s="298">
        <v>1228.5999999999999</v>
      </c>
      <c r="F14" s="298">
        <v>1231.7333333333333</v>
      </c>
      <c r="G14" s="299">
        <v>1220.2166666666667</v>
      </c>
      <c r="H14" s="299">
        <v>1211.8333333333333</v>
      </c>
      <c r="I14" s="299">
        <v>1200.3166666666666</v>
      </c>
      <c r="J14" s="299">
        <v>1240.1166666666668</v>
      </c>
      <c r="K14" s="299">
        <v>1251.6333333333337</v>
      </c>
      <c r="L14" s="299">
        <v>1260.0166666666669</v>
      </c>
      <c r="M14" s="286">
        <v>1243.25</v>
      </c>
      <c r="N14" s="286">
        <v>1223.3499999999999</v>
      </c>
      <c r="O14" s="301">
        <v>494275</v>
      </c>
      <c r="P14" s="302">
        <v>-4.2798353909465021E-2</v>
      </c>
    </row>
    <row r="15" spans="1:16" ht="15">
      <c r="A15" s="263">
        <v>5</v>
      </c>
      <c r="B15" s="364" t="s">
        <v>37</v>
      </c>
      <c r="C15" s="476" t="s">
        <v>38</v>
      </c>
      <c r="D15" s="477">
        <v>44252</v>
      </c>
      <c r="E15" s="298">
        <v>1792.45</v>
      </c>
      <c r="F15" s="298">
        <v>1805.1833333333334</v>
      </c>
      <c r="G15" s="299">
        <v>1771.5666666666668</v>
      </c>
      <c r="H15" s="299">
        <v>1750.6833333333334</v>
      </c>
      <c r="I15" s="299">
        <v>1717.0666666666668</v>
      </c>
      <c r="J15" s="299">
        <v>1826.0666666666668</v>
      </c>
      <c r="K15" s="299">
        <v>1859.6833333333336</v>
      </c>
      <c r="L15" s="299">
        <v>1880.5666666666668</v>
      </c>
      <c r="M15" s="286">
        <v>1838.8</v>
      </c>
      <c r="N15" s="286">
        <v>1784.3</v>
      </c>
      <c r="O15" s="301">
        <v>3234500</v>
      </c>
      <c r="P15" s="302">
        <v>6.6915655150949268E-3</v>
      </c>
    </row>
    <row r="16" spans="1:16" ht="15">
      <c r="A16" s="263">
        <v>6</v>
      </c>
      <c r="B16" s="364" t="s">
        <v>39</v>
      </c>
      <c r="C16" s="476" t="s">
        <v>40</v>
      </c>
      <c r="D16" s="477">
        <v>44252</v>
      </c>
      <c r="E16" s="298">
        <v>811.05</v>
      </c>
      <c r="F16" s="298">
        <v>807.79999999999984</v>
      </c>
      <c r="G16" s="299">
        <v>790.04999999999973</v>
      </c>
      <c r="H16" s="299">
        <v>769.04999999999984</v>
      </c>
      <c r="I16" s="299">
        <v>751.29999999999973</v>
      </c>
      <c r="J16" s="299">
        <v>828.79999999999973</v>
      </c>
      <c r="K16" s="299">
        <v>846.55</v>
      </c>
      <c r="L16" s="299">
        <v>867.54999999999973</v>
      </c>
      <c r="M16" s="286">
        <v>825.55</v>
      </c>
      <c r="N16" s="286">
        <v>786.8</v>
      </c>
      <c r="O16" s="301">
        <v>16708000</v>
      </c>
      <c r="P16" s="302">
        <v>9.5468277945619344E-3</v>
      </c>
    </row>
    <row r="17" spans="1:16" ht="15">
      <c r="A17" s="263">
        <v>7</v>
      </c>
      <c r="B17" s="364" t="s">
        <v>39</v>
      </c>
      <c r="C17" s="476" t="s">
        <v>41</v>
      </c>
      <c r="D17" s="477">
        <v>44252</v>
      </c>
      <c r="E17" s="298">
        <v>664.75</v>
      </c>
      <c r="F17" s="298">
        <v>662.44999999999993</v>
      </c>
      <c r="G17" s="299">
        <v>652.89999999999986</v>
      </c>
      <c r="H17" s="299">
        <v>641.04999999999995</v>
      </c>
      <c r="I17" s="299">
        <v>631.49999999999989</v>
      </c>
      <c r="J17" s="299">
        <v>674.29999999999984</v>
      </c>
      <c r="K17" s="299">
        <v>683.8499999999998</v>
      </c>
      <c r="L17" s="299">
        <v>695.69999999999982</v>
      </c>
      <c r="M17" s="286">
        <v>672</v>
      </c>
      <c r="N17" s="286">
        <v>650.6</v>
      </c>
      <c r="O17" s="301">
        <v>56715000</v>
      </c>
      <c r="P17" s="302">
        <v>9.0739258073125172E-3</v>
      </c>
    </row>
    <row r="18" spans="1:16" ht="15">
      <c r="A18" s="263">
        <v>8</v>
      </c>
      <c r="B18" s="364" t="s">
        <v>43</v>
      </c>
      <c r="C18" s="476" t="s">
        <v>44</v>
      </c>
      <c r="D18" s="477">
        <v>44252</v>
      </c>
      <c r="E18" s="298">
        <v>886.95</v>
      </c>
      <c r="F18" s="298">
        <v>891.91666666666663</v>
      </c>
      <c r="G18" s="299">
        <v>879.13333333333321</v>
      </c>
      <c r="H18" s="299">
        <v>871.31666666666661</v>
      </c>
      <c r="I18" s="299">
        <v>858.53333333333319</v>
      </c>
      <c r="J18" s="299">
        <v>899.73333333333323</v>
      </c>
      <c r="K18" s="299">
        <v>912.51666666666677</v>
      </c>
      <c r="L18" s="299">
        <v>920.33333333333326</v>
      </c>
      <c r="M18" s="286">
        <v>904.7</v>
      </c>
      <c r="N18" s="286">
        <v>884.1</v>
      </c>
      <c r="O18" s="301">
        <v>3707000</v>
      </c>
      <c r="P18" s="302">
        <v>8.0758017492711373E-2</v>
      </c>
    </row>
    <row r="19" spans="1:16" ht="15">
      <c r="A19" s="263">
        <v>9</v>
      </c>
      <c r="B19" s="364" t="s">
        <v>37</v>
      </c>
      <c r="C19" s="476" t="s">
        <v>45</v>
      </c>
      <c r="D19" s="477">
        <v>44252</v>
      </c>
      <c r="E19" s="298">
        <v>283.55</v>
      </c>
      <c r="F19" s="298">
        <v>285.03333333333336</v>
      </c>
      <c r="G19" s="299">
        <v>279.76666666666671</v>
      </c>
      <c r="H19" s="299">
        <v>275.98333333333335</v>
      </c>
      <c r="I19" s="299">
        <v>270.7166666666667</v>
      </c>
      <c r="J19" s="299">
        <v>288.81666666666672</v>
      </c>
      <c r="K19" s="299">
        <v>294.08333333333337</v>
      </c>
      <c r="L19" s="299">
        <v>297.86666666666673</v>
      </c>
      <c r="M19" s="286">
        <v>290.3</v>
      </c>
      <c r="N19" s="286">
        <v>281.25</v>
      </c>
      <c r="O19" s="301">
        <v>18342000</v>
      </c>
      <c r="P19" s="302">
        <v>4.2455242966751919E-2</v>
      </c>
    </row>
    <row r="20" spans="1:16" ht="15">
      <c r="A20" s="263">
        <v>10</v>
      </c>
      <c r="B20" s="364" t="s">
        <v>39</v>
      </c>
      <c r="C20" s="476" t="s">
        <v>46</v>
      </c>
      <c r="D20" s="477">
        <v>44252</v>
      </c>
      <c r="E20" s="298">
        <v>3118.7</v>
      </c>
      <c r="F20" s="298">
        <v>3148.5500000000006</v>
      </c>
      <c r="G20" s="299">
        <v>3077.2000000000012</v>
      </c>
      <c r="H20" s="299">
        <v>3035.7000000000007</v>
      </c>
      <c r="I20" s="299">
        <v>2964.3500000000013</v>
      </c>
      <c r="J20" s="299">
        <v>3190.0500000000011</v>
      </c>
      <c r="K20" s="299">
        <v>3261.4000000000005</v>
      </c>
      <c r="L20" s="299">
        <v>3302.900000000001</v>
      </c>
      <c r="M20" s="286">
        <v>3219.9</v>
      </c>
      <c r="N20" s="286">
        <v>3107.05</v>
      </c>
      <c r="O20" s="301">
        <v>1910500</v>
      </c>
      <c r="P20" s="302">
        <v>-3.2413269182071408E-2</v>
      </c>
    </row>
    <row r="21" spans="1:16" ht="15">
      <c r="A21" s="263">
        <v>11</v>
      </c>
      <c r="B21" s="364" t="s">
        <v>43</v>
      </c>
      <c r="C21" s="476" t="s">
        <v>47</v>
      </c>
      <c r="D21" s="477">
        <v>44252</v>
      </c>
      <c r="E21" s="298">
        <v>236.3</v>
      </c>
      <c r="F21" s="298">
        <v>238.76666666666665</v>
      </c>
      <c r="G21" s="299">
        <v>232.7833333333333</v>
      </c>
      <c r="H21" s="299">
        <v>229.26666666666665</v>
      </c>
      <c r="I21" s="299">
        <v>223.2833333333333</v>
      </c>
      <c r="J21" s="299">
        <v>242.2833333333333</v>
      </c>
      <c r="K21" s="299">
        <v>248.26666666666665</v>
      </c>
      <c r="L21" s="299">
        <v>251.7833333333333</v>
      </c>
      <c r="M21" s="286">
        <v>244.75</v>
      </c>
      <c r="N21" s="286">
        <v>235.25</v>
      </c>
      <c r="O21" s="301">
        <v>18395000</v>
      </c>
      <c r="P21" s="302">
        <v>-2.4913861648555528E-2</v>
      </c>
    </row>
    <row r="22" spans="1:16" ht="15">
      <c r="A22" s="263">
        <v>12</v>
      </c>
      <c r="B22" s="364" t="s">
        <v>43</v>
      </c>
      <c r="C22" s="476" t="s">
        <v>48</v>
      </c>
      <c r="D22" s="477">
        <v>44252</v>
      </c>
      <c r="E22" s="298">
        <v>129.55000000000001</v>
      </c>
      <c r="F22" s="298">
        <v>130.41666666666669</v>
      </c>
      <c r="G22" s="299">
        <v>127.93333333333337</v>
      </c>
      <c r="H22" s="299">
        <v>126.31666666666669</v>
      </c>
      <c r="I22" s="299">
        <v>123.83333333333337</v>
      </c>
      <c r="J22" s="299">
        <v>132.03333333333336</v>
      </c>
      <c r="K22" s="299">
        <v>134.51666666666671</v>
      </c>
      <c r="L22" s="299">
        <v>136.13333333333335</v>
      </c>
      <c r="M22" s="286">
        <v>132.9</v>
      </c>
      <c r="N22" s="286">
        <v>128.80000000000001</v>
      </c>
      <c r="O22" s="301">
        <v>45549000</v>
      </c>
      <c r="P22" s="302">
        <v>4.3505154639175259E-2</v>
      </c>
    </row>
    <row r="23" spans="1:16" ht="15">
      <c r="A23" s="263">
        <v>13</v>
      </c>
      <c r="B23" s="364" t="s">
        <v>49</v>
      </c>
      <c r="C23" s="476" t="s">
        <v>50</v>
      </c>
      <c r="D23" s="477">
        <v>44252</v>
      </c>
      <c r="E23" s="298">
        <v>2469.6999999999998</v>
      </c>
      <c r="F23" s="298">
        <v>2448.4</v>
      </c>
      <c r="G23" s="299">
        <v>2418</v>
      </c>
      <c r="H23" s="299">
        <v>2366.2999999999997</v>
      </c>
      <c r="I23" s="299">
        <v>2335.8999999999996</v>
      </c>
      <c r="J23" s="299">
        <v>2500.1000000000004</v>
      </c>
      <c r="K23" s="299">
        <v>2530.5000000000009</v>
      </c>
      <c r="L23" s="299">
        <v>2582.2000000000007</v>
      </c>
      <c r="M23" s="286">
        <v>2478.8000000000002</v>
      </c>
      <c r="N23" s="286">
        <v>2396.6999999999998</v>
      </c>
      <c r="O23" s="301">
        <v>6503700</v>
      </c>
      <c r="P23" s="302">
        <v>-3.6574526708737003E-2</v>
      </c>
    </row>
    <row r="24" spans="1:16" ht="15">
      <c r="A24" s="263">
        <v>14</v>
      </c>
      <c r="B24" s="364" t="s">
        <v>51</v>
      </c>
      <c r="C24" s="476" t="s">
        <v>52</v>
      </c>
      <c r="D24" s="477">
        <v>44252</v>
      </c>
      <c r="E24" s="298">
        <v>911.7</v>
      </c>
      <c r="F24" s="298">
        <v>915.0333333333333</v>
      </c>
      <c r="G24" s="299">
        <v>905.76666666666665</v>
      </c>
      <c r="H24" s="299">
        <v>899.83333333333337</v>
      </c>
      <c r="I24" s="299">
        <v>890.56666666666672</v>
      </c>
      <c r="J24" s="299">
        <v>920.96666666666658</v>
      </c>
      <c r="K24" s="299">
        <v>930.23333333333323</v>
      </c>
      <c r="L24" s="299">
        <v>936.16666666666652</v>
      </c>
      <c r="M24" s="286">
        <v>924.3</v>
      </c>
      <c r="N24" s="286">
        <v>909.1</v>
      </c>
      <c r="O24" s="301">
        <v>9310600</v>
      </c>
      <c r="P24" s="302">
        <v>1.1581920903954802E-2</v>
      </c>
    </row>
    <row r="25" spans="1:16" ht="15">
      <c r="A25" s="263">
        <v>15</v>
      </c>
      <c r="B25" s="364" t="s">
        <v>53</v>
      </c>
      <c r="C25" s="476" t="s">
        <v>54</v>
      </c>
      <c r="D25" s="477">
        <v>44252</v>
      </c>
      <c r="E25" s="298">
        <v>777.05</v>
      </c>
      <c r="F25" s="298">
        <v>775.0333333333333</v>
      </c>
      <c r="G25" s="299">
        <v>767.11666666666656</v>
      </c>
      <c r="H25" s="299">
        <v>757.18333333333328</v>
      </c>
      <c r="I25" s="299">
        <v>749.26666666666654</v>
      </c>
      <c r="J25" s="299">
        <v>784.96666666666658</v>
      </c>
      <c r="K25" s="299">
        <v>792.88333333333333</v>
      </c>
      <c r="L25" s="299">
        <v>802.81666666666661</v>
      </c>
      <c r="M25" s="286">
        <v>782.95</v>
      </c>
      <c r="N25" s="286">
        <v>765.1</v>
      </c>
      <c r="O25" s="301">
        <v>44794800</v>
      </c>
      <c r="P25" s="302">
        <v>-5.3740272250247155E-2</v>
      </c>
    </row>
    <row r="26" spans="1:16" ht="15">
      <c r="A26" s="263">
        <v>16</v>
      </c>
      <c r="B26" s="364" t="s">
        <v>43</v>
      </c>
      <c r="C26" s="476" t="s">
        <v>55</v>
      </c>
      <c r="D26" s="477">
        <v>44252</v>
      </c>
      <c r="E26" s="298">
        <v>4112.3</v>
      </c>
      <c r="F26" s="298">
        <v>4136.55</v>
      </c>
      <c r="G26" s="299">
        <v>4080.1000000000004</v>
      </c>
      <c r="H26" s="299">
        <v>4047.9000000000005</v>
      </c>
      <c r="I26" s="299">
        <v>3991.4500000000007</v>
      </c>
      <c r="J26" s="299">
        <v>4168.75</v>
      </c>
      <c r="K26" s="299">
        <v>4225.1999999999989</v>
      </c>
      <c r="L26" s="299">
        <v>4257.3999999999996</v>
      </c>
      <c r="M26" s="286">
        <v>4193</v>
      </c>
      <c r="N26" s="286">
        <v>4104.3500000000004</v>
      </c>
      <c r="O26" s="301">
        <v>1733000</v>
      </c>
      <c r="P26" s="302">
        <v>-1.2966431349949576E-3</v>
      </c>
    </row>
    <row r="27" spans="1:16" ht="15">
      <c r="A27" s="263">
        <v>17</v>
      </c>
      <c r="B27" s="364" t="s">
        <v>56</v>
      </c>
      <c r="C27" s="476" t="s">
        <v>57</v>
      </c>
      <c r="D27" s="477">
        <v>44252</v>
      </c>
      <c r="E27" s="298">
        <v>10212.200000000001</v>
      </c>
      <c r="F27" s="298">
        <v>10228.133333333333</v>
      </c>
      <c r="G27" s="299">
        <v>10132.716666666667</v>
      </c>
      <c r="H27" s="299">
        <v>10053.233333333334</v>
      </c>
      <c r="I27" s="299">
        <v>9957.8166666666675</v>
      </c>
      <c r="J27" s="299">
        <v>10307.616666666667</v>
      </c>
      <c r="K27" s="299">
        <v>10403.033333333335</v>
      </c>
      <c r="L27" s="299">
        <v>10482.516666666666</v>
      </c>
      <c r="M27" s="286">
        <v>10323.549999999999</v>
      </c>
      <c r="N27" s="286">
        <v>10148.65</v>
      </c>
      <c r="O27" s="301">
        <v>716875</v>
      </c>
      <c r="P27" s="302">
        <v>-2.2998296422487224E-2</v>
      </c>
    </row>
    <row r="28" spans="1:16" ht="15">
      <c r="A28" s="263">
        <v>18</v>
      </c>
      <c r="B28" s="364" t="s">
        <v>56</v>
      </c>
      <c r="C28" s="476" t="s">
        <v>58</v>
      </c>
      <c r="D28" s="477">
        <v>44252</v>
      </c>
      <c r="E28" s="298">
        <v>5584.4</v>
      </c>
      <c r="F28" s="298">
        <v>5610.2166666666672</v>
      </c>
      <c r="G28" s="299">
        <v>5509.6333333333341</v>
      </c>
      <c r="H28" s="299">
        <v>5434.8666666666668</v>
      </c>
      <c r="I28" s="299">
        <v>5334.2833333333338</v>
      </c>
      <c r="J28" s="299">
        <v>5684.9833333333345</v>
      </c>
      <c r="K28" s="299">
        <v>5785.5666666666666</v>
      </c>
      <c r="L28" s="299">
        <v>5860.3333333333348</v>
      </c>
      <c r="M28" s="286">
        <v>5710.8</v>
      </c>
      <c r="N28" s="286">
        <v>5535.45</v>
      </c>
      <c r="O28" s="301">
        <v>4068000</v>
      </c>
      <c r="P28" s="302">
        <v>-1.7331964490609336E-2</v>
      </c>
    </row>
    <row r="29" spans="1:16" ht="15">
      <c r="A29" s="263">
        <v>19</v>
      </c>
      <c r="B29" s="364" t="s">
        <v>43</v>
      </c>
      <c r="C29" s="476" t="s">
        <v>59</v>
      </c>
      <c r="D29" s="477">
        <v>44252</v>
      </c>
      <c r="E29" s="298">
        <v>1583.7</v>
      </c>
      <c r="F29" s="298">
        <v>1588.5833333333333</v>
      </c>
      <c r="G29" s="299">
        <v>1562.1666666666665</v>
      </c>
      <c r="H29" s="299">
        <v>1540.6333333333332</v>
      </c>
      <c r="I29" s="299">
        <v>1514.2166666666665</v>
      </c>
      <c r="J29" s="299">
        <v>1610.1166666666666</v>
      </c>
      <c r="K29" s="299">
        <v>1636.5333333333331</v>
      </c>
      <c r="L29" s="299">
        <v>1658.0666666666666</v>
      </c>
      <c r="M29" s="286">
        <v>1615</v>
      </c>
      <c r="N29" s="286">
        <v>1567.05</v>
      </c>
      <c r="O29" s="301">
        <v>3217200</v>
      </c>
      <c r="P29" s="302">
        <v>4.1165048543689318E-2</v>
      </c>
    </row>
    <row r="30" spans="1:16" ht="15">
      <c r="A30" s="263">
        <v>20</v>
      </c>
      <c r="B30" s="364" t="s">
        <v>53</v>
      </c>
      <c r="C30" s="476" t="s">
        <v>230</v>
      </c>
      <c r="D30" s="477">
        <v>44252</v>
      </c>
      <c r="E30" s="298">
        <v>346</v>
      </c>
      <c r="F30" s="298">
        <v>347.58333333333331</v>
      </c>
      <c r="G30" s="299">
        <v>340.96666666666664</v>
      </c>
      <c r="H30" s="299">
        <v>335.93333333333334</v>
      </c>
      <c r="I30" s="299">
        <v>329.31666666666666</v>
      </c>
      <c r="J30" s="299">
        <v>352.61666666666662</v>
      </c>
      <c r="K30" s="299">
        <v>359.23333333333329</v>
      </c>
      <c r="L30" s="299">
        <v>364.26666666666659</v>
      </c>
      <c r="M30" s="286">
        <v>354.2</v>
      </c>
      <c r="N30" s="286">
        <v>342.55</v>
      </c>
      <c r="O30" s="301">
        <v>25443000</v>
      </c>
      <c r="P30" s="302">
        <v>-4.2969850662158355E-3</v>
      </c>
    </row>
    <row r="31" spans="1:16" ht="15">
      <c r="A31" s="263">
        <v>21</v>
      </c>
      <c r="B31" s="364" t="s">
        <v>53</v>
      </c>
      <c r="C31" s="476" t="s">
        <v>60</v>
      </c>
      <c r="D31" s="477">
        <v>44252</v>
      </c>
      <c r="E31" s="298">
        <v>95</v>
      </c>
      <c r="F31" s="298">
        <v>92.016666666666666</v>
      </c>
      <c r="G31" s="299">
        <v>87.233333333333334</v>
      </c>
      <c r="H31" s="299">
        <v>79.466666666666669</v>
      </c>
      <c r="I31" s="299">
        <v>74.683333333333337</v>
      </c>
      <c r="J31" s="299">
        <v>99.783333333333331</v>
      </c>
      <c r="K31" s="299">
        <v>104.56666666666666</v>
      </c>
      <c r="L31" s="299">
        <v>112.33333333333333</v>
      </c>
      <c r="M31" s="286">
        <v>96.8</v>
      </c>
      <c r="N31" s="286">
        <v>84.25</v>
      </c>
      <c r="O31" s="301">
        <v>81911700</v>
      </c>
      <c r="P31" s="302">
        <v>-4.527478521750989E-2</v>
      </c>
    </row>
    <row r="32" spans="1:16" ht="15">
      <c r="A32" s="263">
        <v>22</v>
      </c>
      <c r="B32" s="364" t="s">
        <v>49</v>
      </c>
      <c r="C32" s="476" t="s">
        <v>62</v>
      </c>
      <c r="D32" s="477">
        <v>44252</v>
      </c>
      <c r="E32" s="298">
        <v>1514.95</v>
      </c>
      <c r="F32" s="298">
        <v>1513.3</v>
      </c>
      <c r="G32" s="299">
        <v>1497.6499999999999</v>
      </c>
      <c r="H32" s="299">
        <v>1480.35</v>
      </c>
      <c r="I32" s="299">
        <v>1464.6999999999998</v>
      </c>
      <c r="J32" s="299">
        <v>1530.6</v>
      </c>
      <c r="K32" s="299">
        <v>1546.25</v>
      </c>
      <c r="L32" s="299">
        <v>1563.55</v>
      </c>
      <c r="M32" s="286">
        <v>1528.95</v>
      </c>
      <c r="N32" s="286">
        <v>1496</v>
      </c>
      <c r="O32" s="301">
        <v>1727000</v>
      </c>
      <c r="P32" s="302">
        <v>-4.4430919050517347E-2</v>
      </c>
    </row>
    <row r="33" spans="1:16" ht="15">
      <c r="A33" s="263">
        <v>23</v>
      </c>
      <c r="B33" s="364" t="s">
        <v>63</v>
      </c>
      <c r="C33" s="476" t="s">
        <v>64</v>
      </c>
      <c r="D33" s="477">
        <v>44252</v>
      </c>
      <c r="E33" s="298">
        <v>141.94999999999999</v>
      </c>
      <c r="F33" s="298">
        <v>141.54999999999998</v>
      </c>
      <c r="G33" s="299">
        <v>138.59999999999997</v>
      </c>
      <c r="H33" s="299">
        <v>135.24999999999997</v>
      </c>
      <c r="I33" s="299">
        <v>132.29999999999995</v>
      </c>
      <c r="J33" s="299">
        <v>144.89999999999998</v>
      </c>
      <c r="K33" s="299">
        <v>147.84999999999997</v>
      </c>
      <c r="L33" s="299">
        <v>151.19999999999999</v>
      </c>
      <c r="M33" s="286">
        <v>144.5</v>
      </c>
      <c r="N33" s="286">
        <v>138.19999999999999</v>
      </c>
      <c r="O33" s="301">
        <v>33614800</v>
      </c>
      <c r="P33" s="302">
        <v>3.2446311858076567E-2</v>
      </c>
    </row>
    <row r="34" spans="1:16" ht="15">
      <c r="A34" s="263">
        <v>24</v>
      </c>
      <c r="B34" s="364" t="s">
        <v>49</v>
      </c>
      <c r="C34" s="476" t="s">
        <v>65</v>
      </c>
      <c r="D34" s="477">
        <v>44252</v>
      </c>
      <c r="E34" s="298">
        <v>757.9</v>
      </c>
      <c r="F34" s="298">
        <v>756.44999999999993</v>
      </c>
      <c r="G34" s="299">
        <v>749.09999999999991</v>
      </c>
      <c r="H34" s="299">
        <v>740.3</v>
      </c>
      <c r="I34" s="299">
        <v>732.94999999999993</v>
      </c>
      <c r="J34" s="299">
        <v>765.24999999999989</v>
      </c>
      <c r="K34" s="299">
        <v>772.6</v>
      </c>
      <c r="L34" s="299">
        <v>781.39999999999986</v>
      </c>
      <c r="M34" s="286">
        <v>763.8</v>
      </c>
      <c r="N34" s="286">
        <v>747.65</v>
      </c>
      <c r="O34" s="301">
        <v>3465000</v>
      </c>
      <c r="P34" s="302">
        <v>-9.5147478591817321E-4</v>
      </c>
    </row>
    <row r="35" spans="1:16" ht="15">
      <c r="A35" s="263">
        <v>25</v>
      </c>
      <c r="B35" s="364" t="s">
        <v>43</v>
      </c>
      <c r="C35" s="476" t="s">
        <v>66</v>
      </c>
      <c r="D35" s="477">
        <v>44252</v>
      </c>
      <c r="E35" s="298">
        <v>632.29999999999995</v>
      </c>
      <c r="F35" s="298">
        <v>635.41666666666663</v>
      </c>
      <c r="G35" s="299">
        <v>624.33333333333326</v>
      </c>
      <c r="H35" s="299">
        <v>616.36666666666667</v>
      </c>
      <c r="I35" s="299">
        <v>605.2833333333333</v>
      </c>
      <c r="J35" s="299">
        <v>643.38333333333321</v>
      </c>
      <c r="K35" s="299">
        <v>654.46666666666647</v>
      </c>
      <c r="L35" s="299">
        <v>662.43333333333317</v>
      </c>
      <c r="M35" s="286">
        <v>646.5</v>
      </c>
      <c r="N35" s="286">
        <v>627.45000000000005</v>
      </c>
      <c r="O35" s="301">
        <v>6936000</v>
      </c>
      <c r="P35" s="302">
        <v>-3.2635983263598324E-2</v>
      </c>
    </row>
    <row r="36" spans="1:16" ht="15">
      <c r="A36" s="263">
        <v>26</v>
      </c>
      <c r="B36" s="364" t="s">
        <v>67</v>
      </c>
      <c r="C36" s="476" t="s">
        <v>68</v>
      </c>
      <c r="D36" s="477">
        <v>44252</v>
      </c>
      <c r="E36" s="298">
        <v>588.95000000000005</v>
      </c>
      <c r="F36" s="298">
        <v>591.43333333333339</v>
      </c>
      <c r="G36" s="299">
        <v>582.86666666666679</v>
      </c>
      <c r="H36" s="299">
        <v>576.78333333333342</v>
      </c>
      <c r="I36" s="299">
        <v>568.21666666666681</v>
      </c>
      <c r="J36" s="299">
        <v>597.51666666666677</v>
      </c>
      <c r="K36" s="299">
        <v>606.08333333333337</v>
      </c>
      <c r="L36" s="299">
        <v>612.16666666666674</v>
      </c>
      <c r="M36" s="286">
        <v>600</v>
      </c>
      <c r="N36" s="286">
        <v>585.35</v>
      </c>
      <c r="O36" s="301">
        <v>84866499</v>
      </c>
      <c r="P36" s="302">
        <v>-2.2721943941170202E-2</v>
      </c>
    </row>
    <row r="37" spans="1:16" ht="15">
      <c r="A37" s="263">
        <v>27</v>
      </c>
      <c r="B37" s="364" t="s">
        <v>63</v>
      </c>
      <c r="C37" s="476" t="s">
        <v>69</v>
      </c>
      <c r="D37" s="477">
        <v>44252</v>
      </c>
      <c r="E37" s="298">
        <v>43.25</v>
      </c>
      <c r="F37" s="298">
        <v>42.5</v>
      </c>
      <c r="G37" s="299">
        <v>40.75</v>
      </c>
      <c r="H37" s="299">
        <v>38.25</v>
      </c>
      <c r="I37" s="299">
        <v>36.5</v>
      </c>
      <c r="J37" s="299">
        <v>45</v>
      </c>
      <c r="K37" s="299">
        <v>46.75</v>
      </c>
      <c r="L37" s="299">
        <v>49.25</v>
      </c>
      <c r="M37" s="286">
        <v>44.25</v>
      </c>
      <c r="N37" s="286">
        <v>40</v>
      </c>
      <c r="O37" s="301">
        <v>157521000</v>
      </c>
      <c r="P37" s="302">
        <v>0.1876187460417986</v>
      </c>
    </row>
    <row r="38" spans="1:16" ht="15">
      <c r="A38" s="263">
        <v>28</v>
      </c>
      <c r="B38" s="364" t="s">
        <v>51</v>
      </c>
      <c r="C38" s="476" t="s">
        <v>70</v>
      </c>
      <c r="D38" s="477">
        <v>44252</v>
      </c>
      <c r="E38" s="298">
        <v>418.85</v>
      </c>
      <c r="F38" s="298">
        <v>418.9666666666667</v>
      </c>
      <c r="G38" s="299">
        <v>413.93333333333339</v>
      </c>
      <c r="H38" s="299">
        <v>409.01666666666671</v>
      </c>
      <c r="I38" s="299">
        <v>403.98333333333341</v>
      </c>
      <c r="J38" s="299">
        <v>423.88333333333338</v>
      </c>
      <c r="K38" s="299">
        <v>428.91666666666669</v>
      </c>
      <c r="L38" s="299">
        <v>433.83333333333337</v>
      </c>
      <c r="M38" s="286">
        <v>424</v>
      </c>
      <c r="N38" s="286">
        <v>414.05</v>
      </c>
      <c r="O38" s="301">
        <v>15863100</v>
      </c>
      <c r="P38" s="302">
        <v>1.9512195121951219E-2</v>
      </c>
    </row>
    <row r="39" spans="1:16" ht="15">
      <c r="A39" s="263">
        <v>29</v>
      </c>
      <c r="B39" s="364" t="s">
        <v>43</v>
      </c>
      <c r="C39" s="476" t="s">
        <v>71</v>
      </c>
      <c r="D39" s="477">
        <v>44252</v>
      </c>
      <c r="E39" s="298">
        <v>15866.25</v>
      </c>
      <c r="F39" s="298">
        <v>15874.966666666667</v>
      </c>
      <c r="G39" s="299">
        <v>15752.733333333334</v>
      </c>
      <c r="H39" s="299">
        <v>15639.216666666667</v>
      </c>
      <c r="I39" s="299">
        <v>15516.983333333334</v>
      </c>
      <c r="J39" s="299">
        <v>15988.483333333334</v>
      </c>
      <c r="K39" s="299">
        <v>16110.716666666667</v>
      </c>
      <c r="L39" s="299">
        <v>16224.233333333334</v>
      </c>
      <c r="M39" s="286">
        <v>15997.2</v>
      </c>
      <c r="N39" s="286">
        <v>15761.45</v>
      </c>
      <c r="O39" s="301">
        <v>89600</v>
      </c>
      <c r="P39" s="302">
        <v>-0.10578842315369262</v>
      </c>
    </row>
    <row r="40" spans="1:16" ht="15">
      <c r="A40" s="263">
        <v>30</v>
      </c>
      <c r="B40" s="364" t="s">
        <v>72</v>
      </c>
      <c r="C40" s="476" t="s">
        <v>73</v>
      </c>
      <c r="D40" s="477">
        <v>44252</v>
      </c>
      <c r="E40" s="298">
        <v>433.55</v>
      </c>
      <c r="F40" s="298">
        <v>426.9666666666667</v>
      </c>
      <c r="G40" s="299">
        <v>417.98333333333341</v>
      </c>
      <c r="H40" s="299">
        <v>402.41666666666669</v>
      </c>
      <c r="I40" s="299">
        <v>393.43333333333339</v>
      </c>
      <c r="J40" s="299">
        <v>442.53333333333342</v>
      </c>
      <c r="K40" s="299">
        <v>451.51666666666677</v>
      </c>
      <c r="L40" s="299">
        <v>467.08333333333343</v>
      </c>
      <c r="M40" s="286">
        <v>435.95</v>
      </c>
      <c r="N40" s="286">
        <v>411.4</v>
      </c>
      <c r="O40" s="301">
        <v>25678800</v>
      </c>
      <c r="P40" s="302">
        <v>9.6372579157700589E-2</v>
      </c>
    </row>
    <row r="41" spans="1:16" ht="15">
      <c r="A41" s="263">
        <v>31</v>
      </c>
      <c r="B41" s="364" t="s">
        <v>49</v>
      </c>
      <c r="C41" s="476" t="s">
        <v>74</v>
      </c>
      <c r="D41" s="477">
        <v>44252</v>
      </c>
      <c r="E41" s="298">
        <v>3365.65</v>
      </c>
      <c r="F41" s="298">
        <v>3367.6999999999994</v>
      </c>
      <c r="G41" s="299">
        <v>3341.3999999999987</v>
      </c>
      <c r="H41" s="299">
        <v>3317.1499999999992</v>
      </c>
      <c r="I41" s="299">
        <v>3290.8499999999985</v>
      </c>
      <c r="J41" s="299">
        <v>3391.9499999999989</v>
      </c>
      <c r="K41" s="299">
        <v>3418.2499999999991</v>
      </c>
      <c r="L41" s="299">
        <v>3442.4999999999991</v>
      </c>
      <c r="M41" s="286">
        <v>3394</v>
      </c>
      <c r="N41" s="286">
        <v>3343.45</v>
      </c>
      <c r="O41" s="301">
        <v>3196000</v>
      </c>
      <c r="P41" s="302">
        <v>3.0236606279414609E-2</v>
      </c>
    </row>
    <row r="42" spans="1:16" ht="15">
      <c r="A42" s="263">
        <v>32</v>
      </c>
      <c r="B42" s="364" t="s">
        <v>51</v>
      </c>
      <c r="C42" s="476" t="s">
        <v>75</v>
      </c>
      <c r="D42" s="477">
        <v>44252</v>
      </c>
      <c r="E42" s="298">
        <v>467.5</v>
      </c>
      <c r="F42" s="298">
        <v>467.36666666666662</v>
      </c>
      <c r="G42" s="299">
        <v>463.53333333333325</v>
      </c>
      <c r="H42" s="299">
        <v>459.56666666666661</v>
      </c>
      <c r="I42" s="299">
        <v>455.73333333333323</v>
      </c>
      <c r="J42" s="299">
        <v>471.33333333333326</v>
      </c>
      <c r="K42" s="299">
        <v>475.16666666666663</v>
      </c>
      <c r="L42" s="299">
        <v>479.13333333333327</v>
      </c>
      <c r="M42" s="286">
        <v>471.2</v>
      </c>
      <c r="N42" s="286">
        <v>463.4</v>
      </c>
      <c r="O42" s="301">
        <v>11022000</v>
      </c>
      <c r="P42" s="302">
        <v>-5.9684684684684686E-2</v>
      </c>
    </row>
    <row r="43" spans="1:16" ht="15">
      <c r="A43" s="263">
        <v>33</v>
      </c>
      <c r="B43" s="364" t="s">
        <v>53</v>
      </c>
      <c r="C43" s="476" t="s">
        <v>76</v>
      </c>
      <c r="D43" s="477">
        <v>44252</v>
      </c>
      <c r="E43" s="298">
        <v>169</v>
      </c>
      <c r="F43" s="298">
        <v>169.93333333333334</v>
      </c>
      <c r="G43" s="299">
        <v>164.51666666666668</v>
      </c>
      <c r="H43" s="299">
        <v>160.03333333333333</v>
      </c>
      <c r="I43" s="299">
        <v>154.61666666666667</v>
      </c>
      <c r="J43" s="299">
        <v>174.41666666666669</v>
      </c>
      <c r="K43" s="299">
        <v>179.83333333333331</v>
      </c>
      <c r="L43" s="299">
        <v>184.31666666666669</v>
      </c>
      <c r="M43" s="286">
        <v>175.35</v>
      </c>
      <c r="N43" s="286">
        <v>165.45</v>
      </c>
      <c r="O43" s="301">
        <v>66403800</v>
      </c>
      <c r="P43" s="302">
        <v>4.4508621421897564E-2</v>
      </c>
    </row>
    <row r="44" spans="1:16" ht="15">
      <c r="A44" s="263">
        <v>34</v>
      </c>
      <c r="B44" s="364" t="s">
        <v>56</v>
      </c>
      <c r="C44" s="476" t="s">
        <v>81</v>
      </c>
      <c r="D44" s="477">
        <v>44252</v>
      </c>
      <c r="E44" s="298">
        <v>527.6</v>
      </c>
      <c r="F44" s="298">
        <v>529.5333333333333</v>
      </c>
      <c r="G44" s="299">
        <v>523.06666666666661</v>
      </c>
      <c r="H44" s="299">
        <v>518.5333333333333</v>
      </c>
      <c r="I44" s="299">
        <v>512.06666666666661</v>
      </c>
      <c r="J44" s="299">
        <v>534.06666666666661</v>
      </c>
      <c r="K44" s="299">
        <v>540.5333333333333</v>
      </c>
      <c r="L44" s="299">
        <v>545.06666666666661</v>
      </c>
      <c r="M44" s="286">
        <v>536</v>
      </c>
      <c r="N44" s="286">
        <v>525</v>
      </c>
      <c r="O44" s="301">
        <v>5490000</v>
      </c>
      <c r="P44" s="302">
        <v>-9.4722598105548041E-3</v>
      </c>
    </row>
    <row r="45" spans="1:16" ht="15">
      <c r="A45" s="263">
        <v>35</v>
      </c>
      <c r="B45" s="364" t="s">
        <v>51</v>
      </c>
      <c r="C45" s="476" t="s">
        <v>82</v>
      </c>
      <c r="D45" s="477">
        <v>44252</v>
      </c>
      <c r="E45" s="298">
        <v>824.75</v>
      </c>
      <c r="F45" s="298">
        <v>829.9666666666667</v>
      </c>
      <c r="G45" s="299">
        <v>816.93333333333339</v>
      </c>
      <c r="H45" s="299">
        <v>809.11666666666667</v>
      </c>
      <c r="I45" s="299">
        <v>796.08333333333337</v>
      </c>
      <c r="J45" s="299">
        <v>837.78333333333342</v>
      </c>
      <c r="K45" s="299">
        <v>850.81666666666672</v>
      </c>
      <c r="L45" s="299">
        <v>858.63333333333344</v>
      </c>
      <c r="M45" s="286">
        <v>843</v>
      </c>
      <c r="N45" s="286">
        <v>822.15</v>
      </c>
      <c r="O45" s="301">
        <v>12101700</v>
      </c>
      <c r="P45" s="302">
        <v>-4.2382470939203783E-2</v>
      </c>
    </row>
    <row r="46" spans="1:16" ht="15">
      <c r="A46" s="263">
        <v>36</v>
      </c>
      <c r="B46" s="364" t="s">
        <v>39</v>
      </c>
      <c r="C46" s="476" t="s">
        <v>83</v>
      </c>
      <c r="D46" s="477">
        <v>44252</v>
      </c>
      <c r="E46" s="298">
        <v>140.44999999999999</v>
      </c>
      <c r="F46" s="298">
        <v>138.96666666666667</v>
      </c>
      <c r="G46" s="299">
        <v>136.08333333333334</v>
      </c>
      <c r="H46" s="299">
        <v>131.71666666666667</v>
      </c>
      <c r="I46" s="299">
        <v>128.83333333333334</v>
      </c>
      <c r="J46" s="299">
        <v>143.33333333333334</v>
      </c>
      <c r="K46" s="299">
        <v>146.21666666666667</v>
      </c>
      <c r="L46" s="299">
        <v>150.58333333333334</v>
      </c>
      <c r="M46" s="286">
        <v>141.85</v>
      </c>
      <c r="N46" s="286">
        <v>134.6</v>
      </c>
      <c r="O46" s="301">
        <v>39177600</v>
      </c>
      <c r="P46" s="302">
        <v>-7.4986609534011782E-4</v>
      </c>
    </row>
    <row r="47" spans="1:16" ht="15">
      <c r="A47" s="263">
        <v>37</v>
      </c>
      <c r="B47" s="384" t="s">
        <v>106</v>
      </c>
      <c r="C47" s="476" t="s">
        <v>825</v>
      </c>
      <c r="D47" s="477">
        <v>44252</v>
      </c>
      <c r="E47" s="298">
        <v>2612.3000000000002</v>
      </c>
      <c r="F47" s="298">
        <v>2613.1166666666668</v>
      </c>
      <c r="G47" s="299">
        <v>2562.2333333333336</v>
      </c>
      <c r="H47" s="299">
        <v>2512.166666666667</v>
      </c>
      <c r="I47" s="299">
        <v>2461.2833333333338</v>
      </c>
      <c r="J47" s="299">
        <v>2663.1833333333334</v>
      </c>
      <c r="K47" s="299">
        <v>2714.0666666666666</v>
      </c>
      <c r="L47" s="299">
        <v>2764.1333333333332</v>
      </c>
      <c r="M47" s="286">
        <v>2664</v>
      </c>
      <c r="N47" s="286">
        <v>2563.0500000000002</v>
      </c>
      <c r="O47" s="301">
        <v>411750</v>
      </c>
      <c r="P47" s="302">
        <v>1.572617946345976E-2</v>
      </c>
    </row>
    <row r="48" spans="1:16" ht="15">
      <c r="A48" s="263">
        <v>38</v>
      </c>
      <c r="B48" s="364" t="s">
        <v>49</v>
      </c>
      <c r="C48" s="476" t="s">
        <v>84</v>
      </c>
      <c r="D48" s="477">
        <v>44252</v>
      </c>
      <c r="E48" s="298">
        <v>1564.2</v>
      </c>
      <c r="F48" s="298">
        <v>1571.1833333333334</v>
      </c>
      <c r="G48" s="299">
        <v>1547.3166666666668</v>
      </c>
      <c r="H48" s="299">
        <v>1530.4333333333334</v>
      </c>
      <c r="I48" s="299">
        <v>1506.5666666666668</v>
      </c>
      <c r="J48" s="299">
        <v>1588.0666666666668</v>
      </c>
      <c r="K48" s="299">
        <v>1611.9333333333336</v>
      </c>
      <c r="L48" s="299">
        <v>1628.8166666666668</v>
      </c>
      <c r="M48" s="286">
        <v>1595.05</v>
      </c>
      <c r="N48" s="286">
        <v>1554.3</v>
      </c>
      <c r="O48" s="301">
        <v>3233300</v>
      </c>
      <c r="P48" s="302">
        <v>8.955875928352992E-3</v>
      </c>
    </row>
    <row r="49" spans="1:16" ht="15">
      <c r="A49" s="263">
        <v>39</v>
      </c>
      <c r="B49" s="364" t="s">
        <v>39</v>
      </c>
      <c r="C49" s="476" t="s">
        <v>85</v>
      </c>
      <c r="D49" s="477">
        <v>44252</v>
      </c>
      <c r="E49" s="298">
        <v>556.79999999999995</v>
      </c>
      <c r="F49" s="298">
        <v>554.58333333333337</v>
      </c>
      <c r="G49" s="299">
        <v>545.56666666666672</v>
      </c>
      <c r="H49" s="299">
        <v>534.33333333333337</v>
      </c>
      <c r="I49" s="299">
        <v>525.31666666666672</v>
      </c>
      <c r="J49" s="299">
        <v>565.81666666666672</v>
      </c>
      <c r="K49" s="299">
        <v>574.83333333333337</v>
      </c>
      <c r="L49" s="299">
        <v>586.06666666666672</v>
      </c>
      <c r="M49" s="286">
        <v>563.6</v>
      </c>
      <c r="N49" s="286">
        <v>543.35</v>
      </c>
      <c r="O49" s="301">
        <v>6594297</v>
      </c>
      <c r="P49" s="302">
        <v>-3.3447880870561282E-2</v>
      </c>
    </row>
    <row r="50" spans="1:16" ht="15">
      <c r="A50" s="263">
        <v>40</v>
      </c>
      <c r="B50" s="364" t="s">
        <v>63</v>
      </c>
      <c r="C50" s="476" t="s">
        <v>86</v>
      </c>
      <c r="D50" s="477">
        <v>44252</v>
      </c>
      <c r="E50" s="298">
        <v>774.45</v>
      </c>
      <c r="F50" s="298">
        <v>782.41666666666663</v>
      </c>
      <c r="G50" s="299">
        <v>762.0333333333333</v>
      </c>
      <c r="H50" s="299">
        <v>749.61666666666667</v>
      </c>
      <c r="I50" s="299">
        <v>729.23333333333335</v>
      </c>
      <c r="J50" s="299">
        <v>794.83333333333326</v>
      </c>
      <c r="K50" s="299">
        <v>815.2166666666667</v>
      </c>
      <c r="L50" s="299">
        <v>827.63333333333321</v>
      </c>
      <c r="M50" s="286">
        <v>802.8</v>
      </c>
      <c r="N50" s="286">
        <v>770</v>
      </c>
      <c r="O50" s="301">
        <v>1586400</v>
      </c>
      <c r="P50" s="302">
        <v>6.4412238325281798E-2</v>
      </c>
    </row>
    <row r="51" spans="1:16" ht="15">
      <c r="A51" s="263">
        <v>41</v>
      </c>
      <c r="B51" s="364" t="s">
        <v>49</v>
      </c>
      <c r="C51" s="476" t="s">
        <v>87</v>
      </c>
      <c r="D51" s="477">
        <v>44252</v>
      </c>
      <c r="E51" s="298">
        <v>520.75</v>
      </c>
      <c r="F51" s="298">
        <v>522.69999999999993</v>
      </c>
      <c r="G51" s="299">
        <v>517.69999999999982</v>
      </c>
      <c r="H51" s="299">
        <v>514.64999999999986</v>
      </c>
      <c r="I51" s="299">
        <v>509.64999999999975</v>
      </c>
      <c r="J51" s="299">
        <v>525.74999999999989</v>
      </c>
      <c r="K51" s="299">
        <v>530.75000000000011</v>
      </c>
      <c r="L51" s="299">
        <v>533.79999999999995</v>
      </c>
      <c r="M51" s="286">
        <v>527.70000000000005</v>
      </c>
      <c r="N51" s="286">
        <v>519.65</v>
      </c>
      <c r="O51" s="301">
        <v>11361250</v>
      </c>
      <c r="P51" s="302">
        <v>-2.9782237403928265E-2</v>
      </c>
    </row>
    <row r="52" spans="1:16" ht="15">
      <c r="A52" s="263">
        <v>42</v>
      </c>
      <c r="B52" s="364" t="s">
        <v>51</v>
      </c>
      <c r="C52" s="476" t="s">
        <v>90</v>
      </c>
      <c r="D52" s="477">
        <v>44252</v>
      </c>
      <c r="E52" s="298">
        <v>3588</v>
      </c>
      <c r="F52" s="298">
        <v>3604.4499999999994</v>
      </c>
      <c r="G52" s="299">
        <v>3556.9999999999986</v>
      </c>
      <c r="H52" s="299">
        <v>3525.9999999999991</v>
      </c>
      <c r="I52" s="299">
        <v>3478.5499999999984</v>
      </c>
      <c r="J52" s="299">
        <v>3635.4499999999989</v>
      </c>
      <c r="K52" s="299">
        <v>3682.8999999999996</v>
      </c>
      <c r="L52" s="299">
        <v>3713.8999999999992</v>
      </c>
      <c r="M52" s="286">
        <v>3651.9</v>
      </c>
      <c r="N52" s="286">
        <v>3573.45</v>
      </c>
      <c r="O52" s="301">
        <v>3013600</v>
      </c>
      <c r="P52" s="302">
        <v>0</v>
      </c>
    </row>
    <row r="53" spans="1:16" ht="15">
      <c r="A53" s="263">
        <v>43</v>
      </c>
      <c r="B53" s="364" t="s">
        <v>91</v>
      </c>
      <c r="C53" s="476" t="s">
        <v>92</v>
      </c>
      <c r="D53" s="477">
        <v>44252</v>
      </c>
      <c r="E53" s="298">
        <v>307.10000000000002</v>
      </c>
      <c r="F53" s="298">
        <v>310.11666666666662</v>
      </c>
      <c r="G53" s="299">
        <v>302.78333333333325</v>
      </c>
      <c r="H53" s="299">
        <v>298.46666666666664</v>
      </c>
      <c r="I53" s="299">
        <v>291.13333333333327</v>
      </c>
      <c r="J53" s="299">
        <v>314.43333333333322</v>
      </c>
      <c r="K53" s="299">
        <v>321.76666666666659</v>
      </c>
      <c r="L53" s="299">
        <v>326.0833333333332</v>
      </c>
      <c r="M53" s="286">
        <v>317.45</v>
      </c>
      <c r="N53" s="286">
        <v>305.8</v>
      </c>
      <c r="O53" s="301">
        <v>29300700</v>
      </c>
      <c r="P53" s="302">
        <v>7.4889367979121754E-3</v>
      </c>
    </row>
    <row r="54" spans="1:16" ht="15">
      <c r="A54" s="263">
        <v>44</v>
      </c>
      <c r="B54" s="364" t="s">
        <v>51</v>
      </c>
      <c r="C54" s="476" t="s">
        <v>93</v>
      </c>
      <c r="D54" s="477">
        <v>44252</v>
      </c>
      <c r="E54" s="298">
        <v>4630.8999999999996</v>
      </c>
      <c r="F54" s="298">
        <v>4627.4833333333336</v>
      </c>
      <c r="G54" s="299">
        <v>4577.6166666666668</v>
      </c>
      <c r="H54" s="299">
        <v>4524.333333333333</v>
      </c>
      <c r="I54" s="299">
        <v>4474.4666666666662</v>
      </c>
      <c r="J54" s="299">
        <v>4680.7666666666673</v>
      </c>
      <c r="K54" s="299">
        <v>4730.6333333333341</v>
      </c>
      <c r="L54" s="299">
        <v>4783.9166666666679</v>
      </c>
      <c r="M54" s="286">
        <v>4677.3500000000004</v>
      </c>
      <c r="N54" s="286">
        <v>4574.2</v>
      </c>
      <c r="O54" s="301">
        <v>2980875</v>
      </c>
      <c r="P54" s="302">
        <v>1.2654465157756168E-2</v>
      </c>
    </row>
    <row r="55" spans="1:16" ht="15">
      <c r="A55" s="263">
        <v>45</v>
      </c>
      <c r="B55" s="364" t="s">
        <v>43</v>
      </c>
      <c r="C55" s="476" t="s">
        <v>94</v>
      </c>
      <c r="D55" s="477">
        <v>44252</v>
      </c>
      <c r="E55" s="298">
        <v>2658.8</v>
      </c>
      <c r="F55" s="298">
        <v>2668.8166666666671</v>
      </c>
      <c r="G55" s="299">
        <v>2622.1333333333341</v>
      </c>
      <c r="H55" s="299">
        <v>2585.4666666666672</v>
      </c>
      <c r="I55" s="299">
        <v>2538.7833333333342</v>
      </c>
      <c r="J55" s="299">
        <v>2705.483333333334</v>
      </c>
      <c r="K55" s="299">
        <v>2752.1666666666674</v>
      </c>
      <c r="L55" s="299">
        <v>2788.8333333333339</v>
      </c>
      <c r="M55" s="286">
        <v>2715.5</v>
      </c>
      <c r="N55" s="286">
        <v>2632.15</v>
      </c>
      <c r="O55" s="301">
        <v>2648100</v>
      </c>
      <c r="P55" s="302">
        <v>6.6835871404399325E-2</v>
      </c>
    </row>
    <row r="56" spans="1:16" ht="15">
      <c r="A56" s="263">
        <v>46</v>
      </c>
      <c r="B56" s="364" t="s">
        <v>43</v>
      </c>
      <c r="C56" s="476" t="s">
        <v>96</v>
      </c>
      <c r="D56" s="477">
        <v>44252</v>
      </c>
      <c r="E56" s="298">
        <v>1378.4</v>
      </c>
      <c r="F56" s="298">
        <v>1382.7333333333333</v>
      </c>
      <c r="G56" s="299">
        <v>1359.1166666666668</v>
      </c>
      <c r="H56" s="299">
        <v>1339.8333333333335</v>
      </c>
      <c r="I56" s="299">
        <v>1316.2166666666669</v>
      </c>
      <c r="J56" s="299">
        <v>1402.0166666666667</v>
      </c>
      <c r="K56" s="299">
        <v>1425.633333333333</v>
      </c>
      <c r="L56" s="299">
        <v>1444.9166666666665</v>
      </c>
      <c r="M56" s="286">
        <v>1406.35</v>
      </c>
      <c r="N56" s="286">
        <v>1363.45</v>
      </c>
      <c r="O56" s="301">
        <v>3101450</v>
      </c>
      <c r="P56" s="302">
        <v>-1.7253398396653886E-2</v>
      </c>
    </row>
    <row r="57" spans="1:16" ht="15">
      <c r="A57" s="263">
        <v>47</v>
      </c>
      <c r="B57" s="364" t="s">
        <v>43</v>
      </c>
      <c r="C57" s="476" t="s">
        <v>97</v>
      </c>
      <c r="D57" s="477">
        <v>44252</v>
      </c>
      <c r="E57" s="298">
        <v>210.65</v>
      </c>
      <c r="F57" s="298">
        <v>211.08333333333334</v>
      </c>
      <c r="G57" s="299">
        <v>209.36666666666667</v>
      </c>
      <c r="H57" s="299">
        <v>208.08333333333334</v>
      </c>
      <c r="I57" s="299">
        <v>206.36666666666667</v>
      </c>
      <c r="J57" s="299">
        <v>212.36666666666667</v>
      </c>
      <c r="K57" s="299">
        <v>214.08333333333331</v>
      </c>
      <c r="L57" s="299">
        <v>215.36666666666667</v>
      </c>
      <c r="M57" s="286">
        <v>212.8</v>
      </c>
      <c r="N57" s="286">
        <v>209.8</v>
      </c>
      <c r="O57" s="301">
        <v>12398400</v>
      </c>
      <c r="P57" s="302">
        <v>-2.3174971031286211E-3</v>
      </c>
    </row>
    <row r="58" spans="1:16" ht="15">
      <c r="A58" s="263">
        <v>48</v>
      </c>
      <c r="B58" s="364" t="s">
        <v>53</v>
      </c>
      <c r="C58" s="476" t="s">
        <v>98</v>
      </c>
      <c r="D58" s="477">
        <v>44252</v>
      </c>
      <c r="E58" s="298">
        <v>86.75</v>
      </c>
      <c r="F58" s="298">
        <v>86.7</v>
      </c>
      <c r="G58" s="299">
        <v>85.65</v>
      </c>
      <c r="H58" s="299">
        <v>84.55</v>
      </c>
      <c r="I58" s="299">
        <v>83.5</v>
      </c>
      <c r="J58" s="299">
        <v>87.800000000000011</v>
      </c>
      <c r="K58" s="299">
        <v>88.85</v>
      </c>
      <c r="L58" s="299">
        <v>89.950000000000017</v>
      </c>
      <c r="M58" s="286">
        <v>87.75</v>
      </c>
      <c r="N58" s="286">
        <v>85.6</v>
      </c>
      <c r="O58" s="301">
        <v>89290000</v>
      </c>
      <c r="P58" s="302">
        <v>1.8943284263380121E-2</v>
      </c>
    </row>
    <row r="59" spans="1:16" ht="15">
      <c r="A59" s="263">
        <v>49</v>
      </c>
      <c r="B59" s="364" t="s">
        <v>72</v>
      </c>
      <c r="C59" s="476" t="s">
        <v>99</v>
      </c>
      <c r="D59" s="477">
        <v>44252</v>
      </c>
      <c r="E59" s="298">
        <v>143.1</v>
      </c>
      <c r="F59" s="298">
        <v>143.08333333333334</v>
      </c>
      <c r="G59" s="299">
        <v>137.81666666666669</v>
      </c>
      <c r="H59" s="299">
        <v>132.53333333333336</v>
      </c>
      <c r="I59" s="299">
        <v>127.26666666666671</v>
      </c>
      <c r="J59" s="299">
        <v>148.36666666666667</v>
      </c>
      <c r="K59" s="299">
        <v>153.63333333333333</v>
      </c>
      <c r="L59" s="299">
        <v>158.91666666666666</v>
      </c>
      <c r="M59" s="286">
        <v>148.35</v>
      </c>
      <c r="N59" s="286">
        <v>137.80000000000001</v>
      </c>
      <c r="O59" s="301">
        <v>36459700</v>
      </c>
      <c r="P59" s="302">
        <v>7.0766638584667226E-3</v>
      </c>
    </row>
    <row r="60" spans="1:16" ht="15">
      <c r="A60" s="263">
        <v>50</v>
      </c>
      <c r="B60" s="364" t="s">
        <v>51</v>
      </c>
      <c r="C60" s="476" t="s">
        <v>100</v>
      </c>
      <c r="D60" s="477">
        <v>44252</v>
      </c>
      <c r="E60" s="298">
        <v>494.7</v>
      </c>
      <c r="F60" s="298">
        <v>494.15000000000003</v>
      </c>
      <c r="G60" s="299">
        <v>490.30000000000007</v>
      </c>
      <c r="H60" s="299">
        <v>485.90000000000003</v>
      </c>
      <c r="I60" s="299">
        <v>482.05000000000007</v>
      </c>
      <c r="J60" s="299">
        <v>498.55000000000007</v>
      </c>
      <c r="K60" s="299">
        <v>502.40000000000009</v>
      </c>
      <c r="L60" s="299">
        <v>506.80000000000007</v>
      </c>
      <c r="M60" s="286">
        <v>498</v>
      </c>
      <c r="N60" s="286">
        <v>489.75</v>
      </c>
      <c r="O60" s="301">
        <v>5692500</v>
      </c>
      <c r="P60" s="302">
        <v>1.0111223458038423E-3</v>
      </c>
    </row>
    <row r="61" spans="1:16" ht="15">
      <c r="A61" s="263">
        <v>51</v>
      </c>
      <c r="B61" s="364" t="s">
        <v>101</v>
      </c>
      <c r="C61" s="476" t="s">
        <v>102</v>
      </c>
      <c r="D61" s="477">
        <v>44252</v>
      </c>
      <c r="E61" s="298">
        <v>26</v>
      </c>
      <c r="F61" s="298">
        <v>25.766666666666666</v>
      </c>
      <c r="G61" s="299">
        <v>25.133333333333333</v>
      </c>
      <c r="H61" s="299">
        <v>24.266666666666666</v>
      </c>
      <c r="I61" s="299">
        <v>23.633333333333333</v>
      </c>
      <c r="J61" s="299">
        <v>26.633333333333333</v>
      </c>
      <c r="K61" s="299">
        <v>27.266666666666666</v>
      </c>
      <c r="L61" s="299">
        <v>28.133333333333333</v>
      </c>
      <c r="M61" s="286">
        <v>26.4</v>
      </c>
      <c r="N61" s="286">
        <v>24.9</v>
      </c>
      <c r="O61" s="301">
        <v>156600000</v>
      </c>
      <c r="P61" s="302">
        <v>3.586843280250037E-2</v>
      </c>
    </row>
    <row r="62" spans="1:16" ht="15">
      <c r="A62" s="263">
        <v>52</v>
      </c>
      <c r="B62" s="364" t="s">
        <v>49</v>
      </c>
      <c r="C62" s="476" t="s">
        <v>103</v>
      </c>
      <c r="D62" s="477">
        <v>44252</v>
      </c>
      <c r="E62" s="298">
        <v>718.65</v>
      </c>
      <c r="F62" s="298">
        <v>719.61666666666667</v>
      </c>
      <c r="G62" s="299">
        <v>714.43333333333339</v>
      </c>
      <c r="H62" s="299">
        <v>710.2166666666667</v>
      </c>
      <c r="I62" s="299">
        <v>705.03333333333342</v>
      </c>
      <c r="J62" s="299">
        <v>723.83333333333337</v>
      </c>
      <c r="K62" s="299">
        <v>729.01666666666654</v>
      </c>
      <c r="L62" s="299">
        <v>733.23333333333335</v>
      </c>
      <c r="M62" s="286">
        <v>724.8</v>
      </c>
      <c r="N62" s="286">
        <v>715.4</v>
      </c>
      <c r="O62" s="301">
        <v>3961000</v>
      </c>
      <c r="P62" s="302">
        <v>0</v>
      </c>
    </row>
    <row r="63" spans="1:16" ht="15">
      <c r="A63" s="263">
        <v>53</v>
      </c>
      <c r="B63" s="384" t="s">
        <v>39</v>
      </c>
      <c r="C63" s="476" t="s">
        <v>245</v>
      </c>
      <c r="D63" s="477">
        <v>44252</v>
      </c>
      <c r="E63" s="298">
        <v>1504.8</v>
      </c>
      <c r="F63" s="298">
        <v>1506.1166666666668</v>
      </c>
      <c r="G63" s="299">
        <v>1488.2333333333336</v>
      </c>
      <c r="H63" s="299">
        <v>1471.6666666666667</v>
      </c>
      <c r="I63" s="299">
        <v>1453.7833333333335</v>
      </c>
      <c r="J63" s="299">
        <v>1522.6833333333336</v>
      </c>
      <c r="K63" s="299">
        <v>1540.5666666666668</v>
      </c>
      <c r="L63" s="299">
        <v>1557.1333333333337</v>
      </c>
      <c r="M63" s="286">
        <v>1524</v>
      </c>
      <c r="N63" s="286">
        <v>1489.55</v>
      </c>
      <c r="O63" s="301">
        <v>2141100</v>
      </c>
      <c r="P63" s="302">
        <v>6.2237987745888422E-2</v>
      </c>
    </row>
    <row r="64" spans="1:16" ht="15">
      <c r="A64" s="263">
        <v>54</v>
      </c>
      <c r="B64" s="364" t="s">
        <v>37</v>
      </c>
      <c r="C64" s="476" t="s">
        <v>104</v>
      </c>
      <c r="D64" s="477">
        <v>44252</v>
      </c>
      <c r="E64" s="298">
        <v>1231</v>
      </c>
      <c r="F64" s="298">
        <v>1232.2833333333333</v>
      </c>
      <c r="G64" s="299">
        <v>1214.7166666666667</v>
      </c>
      <c r="H64" s="299">
        <v>1198.4333333333334</v>
      </c>
      <c r="I64" s="299">
        <v>1180.8666666666668</v>
      </c>
      <c r="J64" s="299">
        <v>1248.5666666666666</v>
      </c>
      <c r="K64" s="299">
        <v>1266.1333333333332</v>
      </c>
      <c r="L64" s="299">
        <v>1282.4166666666665</v>
      </c>
      <c r="M64" s="286">
        <v>1249.8499999999999</v>
      </c>
      <c r="N64" s="286">
        <v>1216</v>
      </c>
      <c r="O64" s="301">
        <v>17128500</v>
      </c>
      <c r="P64" s="302">
        <v>-1.5505593088935652E-3</v>
      </c>
    </row>
    <row r="65" spans="1:16" ht="15">
      <c r="A65" s="263">
        <v>55</v>
      </c>
      <c r="B65" s="364" t="s">
        <v>39</v>
      </c>
      <c r="C65" s="476" t="s">
        <v>105</v>
      </c>
      <c r="D65" s="477">
        <v>44252</v>
      </c>
      <c r="E65" s="298">
        <v>1167.6500000000001</v>
      </c>
      <c r="F65" s="298">
        <v>1178.7</v>
      </c>
      <c r="G65" s="299">
        <v>1151.45</v>
      </c>
      <c r="H65" s="299">
        <v>1135.25</v>
      </c>
      <c r="I65" s="299">
        <v>1108</v>
      </c>
      <c r="J65" s="299">
        <v>1194.9000000000001</v>
      </c>
      <c r="K65" s="299">
        <v>1222.1500000000001</v>
      </c>
      <c r="L65" s="299">
        <v>1238.3500000000001</v>
      </c>
      <c r="M65" s="286">
        <v>1205.95</v>
      </c>
      <c r="N65" s="286">
        <v>1162.5</v>
      </c>
      <c r="O65" s="301">
        <v>3550000</v>
      </c>
      <c r="P65" s="302">
        <v>-3.611186532717893E-2</v>
      </c>
    </row>
    <row r="66" spans="1:16" ht="15">
      <c r="A66" s="263">
        <v>56</v>
      </c>
      <c r="B66" s="364" t="s">
        <v>106</v>
      </c>
      <c r="C66" s="476" t="s">
        <v>107</v>
      </c>
      <c r="D66" s="477">
        <v>44252</v>
      </c>
      <c r="E66" s="298">
        <v>948.25</v>
      </c>
      <c r="F66" s="298">
        <v>947.94999999999993</v>
      </c>
      <c r="G66" s="299">
        <v>938.94999999999982</v>
      </c>
      <c r="H66" s="299">
        <v>929.64999999999986</v>
      </c>
      <c r="I66" s="299">
        <v>920.64999999999975</v>
      </c>
      <c r="J66" s="299">
        <v>957.24999999999989</v>
      </c>
      <c r="K66" s="299">
        <v>966.25000000000011</v>
      </c>
      <c r="L66" s="299">
        <v>975.55</v>
      </c>
      <c r="M66" s="286">
        <v>956.95</v>
      </c>
      <c r="N66" s="286">
        <v>938.65</v>
      </c>
      <c r="O66" s="301">
        <v>20486900</v>
      </c>
      <c r="P66" s="302">
        <v>-3.3712456582442279E-3</v>
      </c>
    </row>
    <row r="67" spans="1:16" ht="15">
      <c r="A67" s="263">
        <v>57</v>
      </c>
      <c r="B67" s="364" t="s">
        <v>56</v>
      </c>
      <c r="C67" s="476" t="s">
        <v>108</v>
      </c>
      <c r="D67" s="477">
        <v>44252</v>
      </c>
      <c r="E67" s="427">
        <v>2752.4</v>
      </c>
      <c r="F67" s="427">
        <v>2767.1166666666668</v>
      </c>
      <c r="G67" s="428">
        <v>2722.2833333333338</v>
      </c>
      <c r="H67" s="428">
        <v>2692.166666666667</v>
      </c>
      <c r="I67" s="428">
        <v>2647.3333333333339</v>
      </c>
      <c r="J67" s="428">
        <v>2797.2333333333336</v>
      </c>
      <c r="K67" s="428">
        <v>2842.0666666666666</v>
      </c>
      <c r="L67" s="428">
        <v>2872.1833333333334</v>
      </c>
      <c r="M67" s="429">
        <v>2811.95</v>
      </c>
      <c r="N67" s="429">
        <v>2737</v>
      </c>
      <c r="O67" s="430">
        <v>16965900</v>
      </c>
      <c r="P67" s="431">
        <v>6.0484229626598827E-3</v>
      </c>
    </row>
    <row r="68" spans="1:16" ht="15">
      <c r="A68" s="263">
        <v>58</v>
      </c>
      <c r="B68" s="384" t="s">
        <v>56</v>
      </c>
      <c r="C68" s="476" t="s">
        <v>249</v>
      </c>
      <c r="D68" s="477">
        <v>44252</v>
      </c>
      <c r="E68" s="298">
        <v>2971.5</v>
      </c>
      <c r="F68" s="298">
        <v>2982.85</v>
      </c>
      <c r="G68" s="299">
        <v>2949.7</v>
      </c>
      <c r="H68" s="299">
        <v>2927.9</v>
      </c>
      <c r="I68" s="299">
        <v>2894.75</v>
      </c>
      <c r="J68" s="299">
        <v>3004.6499999999996</v>
      </c>
      <c r="K68" s="299">
        <v>3037.8</v>
      </c>
      <c r="L68" s="299">
        <v>3059.5999999999995</v>
      </c>
      <c r="M68" s="286">
        <v>3016</v>
      </c>
      <c r="N68" s="286">
        <v>2961.05</v>
      </c>
      <c r="O68" s="301">
        <v>492200</v>
      </c>
      <c r="P68" s="302">
        <v>2.8524857375713123E-3</v>
      </c>
    </row>
    <row r="69" spans="1:16" ht="15">
      <c r="A69" s="263">
        <v>59</v>
      </c>
      <c r="B69" s="364" t="s">
        <v>53</v>
      </c>
      <c r="C69" s="476" t="s">
        <v>109</v>
      </c>
      <c r="D69" s="477">
        <v>44252</v>
      </c>
      <c r="E69" s="298">
        <v>1556.05</v>
      </c>
      <c r="F69" s="298">
        <v>1570.7166666666665</v>
      </c>
      <c r="G69" s="299">
        <v>1534.4333333333329</v>
      </c>
      <c r="H69" s="299">
        <v>1512.8166666666664</v>
      </c>
      <c r="I69" s="299">
        <v>1476.5333333333328</v>
      </c>
      <c r="J69" s="299">
        <v>1592.333333333333</v>
      </c>
      <c r="K69" s="299">
        <v>1628.6166666666663</v>
      </c>
      <c r="L69" s="299">
        <v>1650.2333333333331</v>
      </c>
      <c r="M69" s="286">
        <v>1607</v>
      </c>
      <c r="N69" s="286">
        <v>1549.1</v>
      </c>
      <c r="O69" s="301">
        <v>25717450</v>
      </c>
      <c r="P69" s="302">
        <v>2.443991853360489E-3</v>
      </c>
    </row>
    <row r="70" spans="1:16" ht="15">
      <c r="A70" s="263">
        <v>60</v>
      </c>
      <c r="B70" s="364" t="s">
        <v>56</v>
      </c>
      <c r="C70" s="476" t="s">
        <v>250</v>
      </c>
      <c r="D70" s="477">
        <v>44252</v>
      </c>
      <c r="E70" s="298">
        <v>713.3</v>
      </c>
      <c r="F70" s="298">
        <v>710.9</v>
      </c>
      <c r="G70" s="299">
        <v>705.94999999999993</v>
      </c>
      <c r="H70" s="299">
        <v>698.59999999999991</v>
      </c>
      <c r="I70" s="299">
        <v>693.64999999999986</v>
      </c>
      <c r="J70" s="299">
        <v>718.25</v>
      </c>
      <c r="K70" s="299">
        <v>723.2</v>
      </c>
      <c r="L70" s="299">
        <v>730.55000000000007</v>
      </c>
      <c r="M70" s="286">
        <v>715.85</v>
      </c>
      <c r="N70" s="286">
        <v>703.55</v>
      </c>
      <c r="O70" s="301">
        <v>7708800</v>
      </c>
      <c r="P70" s="302">
        <v>-6.5226090436174472E-2</v>
      </c>
    </row>
    <row r="71" spans="1:16" ht="15">
      <c r="A71" s="263">
        <v>61</v>
      </c>
      <c r="B71" s="364" t="s">
        <v>43</v>
      </c>
      <c r="C71" s="476" t="s">
        <v>110</v>
      </c>
      <c r="D71" s="477">
        <v>44252</v>
      </c>
      <c r="E71" s="298">
        <v>3506.05</v>
      </c>
      <c r="F71" s="298">
        <v>3539.1</v>
      </c>
      <c r="G71" s="299">
        <v>3458.35</v>
      </c>
      <c r="H71" s="299">
        <v>3410.65</v>
      </c>
      <c r="I71" s="299">
        <v>3329.9</v>
      </c>
      <c r="J71" s="299">
        <v>3586.7999999999997</v>
      </c>
      <c r="K71" s="299">
        <v>3667.5499999999997</v>
      </c>
      <c r="L71" s="299">
        <v>3715.2499999999995</v>
      </c>
      <c r="M71" s="286">
        <v>3619.85</v>
      </c>
      <c r="N71" s="286">
        <v>3491.4</v>
      </c>
      <c r="O71" s="301">
        <v>3909000</v>
      </c>
      <c r="P71" s="302">
        <v>1.2982974422762963E-2</v>
      </c>
    </row>
    <row r="72" spans="1:16" ht="15">
      <c r="A72" s="263">
        <v>62</v>
      </c>
      <c r="B72" s="364" t="s">
        <v>111</v>
      </c>
      <c r="C72" s="476" t="s">
        <v>112</v>
      </c>
      <c r="D72" s="477">
        <v>44252</v>
      </c>
      <c r="E72" s="298">
        <v>309.64999999999998</v>
      </c>
      <c r="F72" s="298">
        <v>309.08333333333331</v>
      </c>
      <c r="G72" s="299">
        <v>305.41666666666663</v>
      </c>
      <c r="H72" s="299">
        <v>301.18333333333334</v>
      </c>
      <c r="I72" s="299">
        <v>297.51666666666665</v>
      </c>
      <c r="J72" s="299">
        <v>313.31666666666661</v>
      </c>
      <c r="K72" s="299">
        <v>316.98333333333323</v>
      </c>
      <c r="L72" s="299">
        <v>321.21666666666658</v>
      </c>
      <c r="M72" s="286">
        <v>312.75</v>
      </c>
      <c r="N72" s="286">
        <v>304.85000000000002</v>
      </c>
      <c r="O72" s="301">
        <v>28939000</v>
      </c>
      <c r="P72" s="302">
        <v>-2.3717758671805513E-3</v>
      </c>
    </row>
    <row r="73" spans="1:16" ht="15">
      <c r="A73" s="263">
        <v>63</v>
      </c>
      <c r="B73" s="364" t="s">
        <v>72</v>
      </c>
      <c r="C73" s="476" t="s">
        <v>113</v>
      </c>
      <c r="D73" s="477">
        <v>44252</v>
      </c>
      <c r="E73" s="298">
        <v>246.6</v>
      </c>
      <c r="F73" s="298">
        <v>244.93333333333331</v>
      </c>
      <c r="G73" s="299">
        <v>237.06666666666661</v>
      </c>
      <c r="H73" s="299">
        <v>227.5333333333333</v>
      </c>
      <c r="I73" s="299">
        <v>219.6666666666666</v>
      </c>
      <c r="J73" s="299">
        <v>254.46666666666661</v>
      </c>
      <c r="K73" s="299">
        <v>262.33333333333337</v>
      </c>
      <c r="L73" s="299">
        <v>271.86666666666662</v>
      </c>
      <c r="M73" s="286">
        <v>252.8</v>
      </c>
      <c r="N73" s="286">
        <v>235.4</v>
      </c>
      <c r="O73" s="301">
        <v>41139900</v>
      </c>
      <c r="P73" s="302">
        <v>6.381344690358165E-2</v>
      </c>
    </row>
    <row r="74" spans="1:16" ht="15">
      <c r="A74" s="263">
        <v>64</v>
      </c>
      <c r="B74" s="364" t="s">
        <v>49</v>
      </c>
      <c r="C74" s="476" t="s">
        <v>114</v>
      </c>
      <c r="D74" s="477">
        <v>44252</v>
      </c>
      <c r="E74" s="298">
        <v>2152.9</v>
      </c>
      <c r="F74" s="298">
        <v>2159.2999999999997</v>
      </c>
      <c r="G74" s="299">
        <v>2143.5999999999995</v>
      </c>
      <c r="H74" s="299">
        <v>2134.2999999999997</v>
      </c>
      <c r="I74" s="299">
        <v>2118.5999999999995</v>
      </c>
      <c r="J74" s="299">
        <v>2168.5999999999995</v>
      </c>
      <c r="K74" s="299">
        <v>2184.2999999999993</v>
      </c>
      <c r="L74" s="299">
        <v>2193.5999999999995</v>
      </c>
      <c r="M74" s="286">
        <v>2175</v>
      </c>
      <c r="N74" s="286">
        <v>2150</v>
      </c>
      <c r="O74" s="301">
        <v>10047300</v>
      </c>
      <c r="P74" s="302">
        <v>6.9692420709700081E-2</v>
      </c>
    </row>
    <row r="75" spans="1:16" ht="15">
      <c r="A75" s="263">
        <v>65</v>
      </c>
      <c r="B75" s="364" t="s">
        <v>56</v>
      </c>
      <c r="C75" s="476" t="s">
        <v>115</v>
      </c>
      <c r="D75" s="477">
        <v>44252</v>
      </c>
      <c r="E75" s="298">
        <v>232.1</v>
      </c>
      <c r="F75" s="298">
        <v>229.5333333333333</v>
      </c>
      <c r="G75" s="299">
        <v>224.36666666666662</v>
      </c>
      <c r="H75" s="299">
        <v>216.63333333333333</v>
      </c>
      <c r="I75" s="299">
        <v>211.46666666666664</v>
      </c>
      <c r="J75" s="299">
        <v>237.26666666666659</v>
      </c>
      <c r="K75" s="299">
        <v>242.43333333333328</v>
      </c>
      <c r="L75" s="299">
        <v>250.16666666666657</v>
      </c>
      <c r="M75" s="286">
        <v>234.7</v>
      </c>
      <c r="N75" s="286">
        <v>221.8</v>
      </c>
      <c r="O75" s="301">
        <v>35138500</v>
      </c>
      <c r="P75" s="302">
        <v>4.9537037037037039E-2</v>
      </c>
    </row>
    <row r="76" spans="1:16" ht="15">
      <c r="A76" s="263">
        <v>66</v>
      </c>
      <c r="B76" s="364" t="s">
        <v>53</v>
      </c>
      <c r="C76" t="s">
        <v>116</v>
      </c>
      <c r="D76" s="477">
        <v>44252</v>
      </c>
      <c r="E76" s="427">
        <v>645.65</v>
      </c>
      <c r="F76" s="427">
        <v>645.66666666666663</v>
      </c>
      <c r="G76" s="428">
        <v>637.98333333333323</v>
      </c>
      <c r="H76" s="428">
        <v>630.31666666666661</v>
      </c>
      <c r="I76" s="428">
        <v>622.63333333333321</v>
      </c>
      <c r="J76" s="428">
        <v>653.33333333333326</v>
      </c>
      <c r="K76" s="428">
        <v>661.01666666666665</v>
      </c>
      <c r="L76" s="428">
        <v>668.68333333333328</v>
      </c>
      <c r="M76" s="429">
        <v>653.35</v>
      </c>
      <c r="N76" s="429">
        <v>638</v>
      </c>
      <c r="O76" s="430">
        <v>115436750</v>
      </c>
      <c r="P76" s="431">
        <v>-4.3169904409497382E-3</v>
      </c>
    </row>
    <row r="77" spans="1:16" ht="15">
      <c r="A77" s="263">
        <v>67</v>
      </c>
      <c r="B77" s="384" t="s">
        <v>56</v>
      </c>
      <c r="C77" s="476" t="s">
        <v>253</v>
      </c>
      <c r="D77" s="477">
        <v>44252</v>
      </c>
      <c r="E77" s="298">
        <v>1496.55</v>
      </c>
      <c r="F77" s="298">
        <v>1501.0166666666667</v>
      </c>
      <c r="G77" s="299">
        <v>1483.5333333333333</v>
      </c>
      <c r="H77" s="299">
        <v>1470.5166666666667</v>
      </c>
      <c r="I77" s="299">
        <v>1453.0333333333333</v>
      </c>
      <c r="J77" s="299">
        <v>1514.0333333333333</v>
      </c>
      <c r="K77" s="299">
        <v>1531.5166666666664</v>
      </c>
      <c r="L77" s="299">
        <v>1544.5333333333333</v>
      </c>
      <c r="M77" s="286">
        <v>1518.5</v>
      </c>
      <c r="N77" s="286">
        <v>1488</v>
      </c>
      <c r="O77" s="301">
        <v>952425</v>
      </c>
      <c r="P77" s="302">
        <v>-5.4430379746835442E-2</v>
      </c>
    </row>
    <row r="78" spans="1:16" ht="15">
      <c r="A78" s="263">
        <v>68</v>
      </c>
      <c r="B78" s="364" t="s">
        <v>56</v>
      </c>
      <c r="C78" s="476" t="s">
        <v>117</v>
      </c>
      <c r="D78" s="477">
        <v>44252</v>
      </c>
      <c r="E78" s="298">
        <v>487.45</v>
      </c>
      <c r="F78" s="298">
        <v>489.51666666666665</v>
      </c>
      <c r="G78" s="299">
        <v>483.68333333333328</v>
      </c>
      <c r="H78" s="299">
        <v>479.91666666666663</v>
      </c>
      <c r="I78" s="299">
        <v>474.08333333333326</v>
      </c>
      <c r="J78" s="299">
        <v>493.2833333333333</v>
      </c>
      <c r="K78" s="299">
        <v>499.11666666666667</v>
      </c>
      <c r="L78" s="299">
        <v>502.88333333333333</v>
      </c>
      <c r="M78" s="286">
        <v>495.35</v>
      </c>
      <c r="N78" s="286">
        <v>485.75</v>
      </c>
      <c r="O78" s="301">
        <v>8106000</v>
      </c>
      <c r="P78" s="302">
        <v>-3.3619456366237484E-2</v>
      </c>
    </row>
    <row r="79" spans="1:16" ht="15">
      <c r="A79" s="263">
        <v>69</v>
      </c>
      <c r="B79" s="364" t="s">
        <v>67</v>
      </c>
      <c r="C79" s="476" t="s">
        <v>118</v>
      </c>
      <c r="D79" s="477">
        <v>44252</v>
      </c>
      <c r="E79" s="298">
        <v>11.55</v>
      </c>
      <c r="F79" s="298">
        <v>11.616666666666667</v>
      </c>
      <c r="G79" s="299">
        <v>11.333333333333334</v>
      </c>
      <c r="H79" s="299">
        <v>11.116666666666667</v>
      </c>
      <c r="I79" s="299">
        <v>10.833333333333334</v>
      </c>
      <c r="J79" s="299">
        <v>11.833333333333334</v>
      </c>
      <c r="K79" s="299">
        <v>12.116666666666665</v>
      </c>
      <c r="L79" s="299">
        <v>12.333333333333334</v>
      </c>
      <c r="M79" s="286">
        <v>11.9</v>
      </c>
      <c r="N79" s="286">
        <v>11.4</v>
      </c>
      <c r="O79" s="301">
        <v>1027810000</v>
      </c>
      <c r="P79" s="302">
        <v>-2.3476988560787445E-2</v>
      </c>
    </row>
    <row r="80" spans="1:16" ht="15">
      <c r="A80" s="263">
        <v>70</v>
      </c>
      <c r="B80" s="364" t="s">
        <v>53</v>
      </c>
      <c r="C80" s="476" t="s">
        <v>119</v>
      </c>
      <c r="D80" s="477">
        <v>44252</v>
      </c>
      <c r="E80" s="298">
        <v>58.1</v>
      </c>
      <c r="F80" s="298">
        <v>57.6</v>
      </c>
      <c r="G80" s="299">
        <v>56.300000000000004</v>
      </c>
      <c r="H80" s="299">
        <v>54.5</v>
      </c>
      <c r="I80" s="299">
        <v>53.2</v>
      </c>
      <c r="J80" s="299">
        <v>59.400000000000006</v>
      </c>
      <c r="K80" s="299">
        <v>60.7</v>
      </c>
      <c r="L80" s="299">
        <v>62.500000000000007</v>
      </c>
      <c r="M80" s="286">
        <v>58.9</v>
      </c>
      <c r="N80" s="286">
        <v>55.8</v>
      </c>
      <c r="O80" s="301">
        <v>171076000</v>
      </c>
      <c r="P80" s="302">
        <v>-2.4062432256665944E-2</v>
      </c>
    </row>
    <row r="81" spans="1:16" ht="15">
      <c r="A81" s="263">
        <v>71</v>
      </c>
      <c r="B81" s="364" t="s">
        <v>72</v>
      </c>
      <c r="C81" s="476" t="s">
        <v>120</v>
      </c>
      <c r="D81" s="477">
        <v>44252</v>
      </c>
      <c r="E81" s="298">
        <v>567.4</v>
      </c>
      <c r="F81" s="298">
        <v>571.98333333333335</v>
      </c>
      <c r="G81" s="299">
        <v>547.61666666666667</v>
      </c>
      <c r="H81" s="299">
        <v>527.83333333333337</v>
      </c>
      <c r="I81" s="299">
        <v>503.4666666666667</v>
      </c>
      <c r="J81" s="299">
        <v>591.76666666666665</v>
      </c>
      <c r="K81" s="299">
        <v>616.13333333333344</v>
      </c>
      <c r="L81" s="299">
        <v>635.91666666666663</v>
      </c>
      <c r="M81" s="286">
        <v>596.35</v>
      </c>
      <c r="N81" s="286">
        <v>552.20000000000005</v>
      </c>
      <c r="O81" s="301">
        <v>6422625</v>
      </c>
      <c r="P81" s="302">
        <v>5.8463630183548609E-2</v>
      </c>
    </row>
    <row r="82" spans="1:16" ht="15">
      <c r="A82" s="263">
        <v>72</v>
      </c>
      <c r="B82" s="364" t="s">
        <v>39</v>
      </c>
      <c r="C82" s="476" t="s">
        <v>121</v>
      </c>
      <c r="D82" s="477">
        <v>44252</v>
      </c>
      <c r="E82" s="298">
        <v>1598.35</v>
      </c>
      <c r="F82" s="298">
        <v>1602.3333333333333</v>
      </c>
      <c r="G82" s="299">
        <v>1579.0166666666664</v>
      </c>
      <c r="H82" s="299">
        <v>1559.6833333333332</v>
      </c>
      <c r="I82" s="299">
        <v>1536.3666666666663</v>
      </c>
      <c r="J82" s="299">
        <v>1621.6666666666665</v>
      </c>
      <c r="K82" s="299">
        <v>1644.9833333333336</v>
      </c>
      <c r="L82" s="299">
        <v>1664.3166666666666</v>
      </c>
      <c r="M82" s="286">
        <v>1625.65</v>
      </c>
      <c r="N82" s="286">
        <v>1583</v>
      </c>
      <c r="O82" s="301">
        <v>3053000</v>
      </c>
      <c r="P82" s="302">
        <v>2.2266867570734972E-2</v>
      </c>
    </row>
    <row r="83" spans="1:16" ht="15">
      <c r="A83" s="263">
        <v>73</v>
      </c>
      <c r="B83" s="364" t="s">
        <v>53</v>
      </c>
      <c r="C83" s="476" t="s">
        <v>122</v>
      </c>
      <c r="D83" s="477">
        <v>44252</v>
      </c>
      <c r="E83" s="298">
        <v>1047.0999999999999</v>
      </c>
      <c r="F83" s="298">
        <v>1046.5666666666666</v>
      </c>
      <c r="G83" s="299">
        <v>1034.7333333333331</v>
      </c>
      <c r="H83" s="299">
        <v>1022.3666666666666</v>
      </c>
      <c r="I83" s="299">
        <v>1010.5333333333331</v>
      </c>
      <c r="J83" s="299">
        <v>1058.9333333333332</v>
      </c>
      <c r="K83" s="299">
        <v>1070.7666666666667</v>
      </c>
      <c r="L83" s="299">
        <v>1083.1333333333332</v>
      </c>
      <c r="M83" s="286">
        <v>1058.4000000000001</v>
      </c>
      <c r="N83" s="286">
        <v>1034.2</v>
      </c>
      <c r="O83" s="301">
        <v>24266700</v>
      </c>
      <c r="P83" s="302">
        <v>6.6802746335127105E-4</v>
      </c>
    </row>
    <row r="84" spans="1:16" ht="15">
      <c r="A84" s="263">
        <v>74</v>
      </c>
      <c r="B84" s="364" t="s">
        <v>67</v>
      </c>
      <c r="C84" s="476" t="s">
        <v>831</v>
      </c>
      <c r="D84" s="477">
        <v>44252</v>
      </c>
      <c r="E84" s="298">
        <v>259.60000000000002</v>
      </c>
      <c r="F84" s="298">
        <v>258.45</v>
      </c>
      <c r="G84" s="299">
        <v>251.79999999999995</v>
      </c>
      <c r="H84" s="299">
        <v>243.99999999999997</v>
      </c>
      <c r="I84" s="299">
        <v>237.34999999999994</v>
      </c>
      <c r="J84" s="299">
        <v>266.25</v>
      </c>
      <c r="K84" s="299">
        <v>272.89999999999998</v>
      </c>
      <c r="L84" s="299">
        <v>280.7</v>
      </c>
      <c r="M84" s="286">
        <v>265.10000000000002</v>
      </c>
      <c r="N84" s="286">
        <v>250.65</v>
      </c>
      <c r="O84" s="301">
        <v>10948000</v>
      </c>
      <c r="P84" s="302">
        <v>-4.2839657282741736E-2</v>
      </c>
    </row>
    <row r="85" spans="1:16" ht="15">
      <c r="A85" s="263">
        <v>75</v>
      </c>
      <c r="B85" s="364" t="s">
        <v>106</v>
      </c>
      <c r="C85" s="476" t="s">
        <v>124</v>
      </c>
      <c r="D85" s="477">
        <v>44252</v>
      </c>
      <c r="E85" s="298">
        <v>1292.5999999999999</v>
      </c>
      <c r="F85" s="298">
        <v>1292.6500000000001</v>
      </c>
      <c r="G85" s="299">
        <v>1278.1000000000001</v>
      </c>
      <c r="H85" s="299">
        <v>1263.6000000000001</v>
      </c>
      <c r="I85" s="299">
        <v>1249.0500000000002</v>
      </c>
      <c r="J85" s="299">
        <v>1307.1500000000001</v>
      </c>
      <c r="K85" s="299">
        <v>1321.7000000000003</v>
      </c>
      <c r="L85" s="299">
        <v>1336.2</v>
      </c>
      <c r="M85" s="286">
        <v>1307.2</v>
      </c>
      <c r="N85" s="286">
        <v>1278.1500000000001</v>
      </c>
      <c r="O85" s="301">
        <v>35732400</v>
      </c>
      <c r="P85" s="302">
        <v>1.8069302699283724E-2</v>
      </c>
    </row>
    <row r="86" spans="1:16" ht="15">
      <c r="A86" s="263">
        <v>76</v>
      </c>
      <c r="B86" s="364" t="s">
        <v>72</v>
      </c>
      <c r="C86" s="476" t="s">
        <v>125</v>
      </c>
      <c r="D86" s="477">
        <v>44252</v>
      </c>
      <c r="E86" s="298">
        <v>99.3</v>
      </c>
      <c r="F86" s="298">
        <v>98.350000000000009</v>
      </c>
      <c r="G86" s="299">
        <v>96.40000000000002</v>
      </c>
      <c r="H86" s="299">
        <v>93.500000000000014</v>
      </c>
      <c r="I86" s="299">
        <v>91.550000000000026</v>
      </c>
      <c r="J86" s="299">
        <v>101.25000000000001</v>
      </c>
      <c r="K86" s="299">
        <v>103.2</v>
      </c>
      <c r="L86" s="299">
        <v>106.10000000000001</v>
      </c>
      <c r="M86" s="286">
        <v>100.3</v>
      </c>
      <c r="N86" s="286">
        <v>95.45</v>
      </c>
      <c r="O86" s="301">
        <v>71877000</v>
      </c>
      <c r="P86" s="302">
        <v>7.9355783308931185E-2</v>
      </c>
    </row>
    <row r="87" spans="1:16" ht="15">
      <c r="A87" s="263">
        <v>77</v>
      </c>
      <c r="B87" s="364" t="s">
        <v>49</v>
      </c>
      <c r="C87" s="476" t="s">
        <v>126</v>
      </c>
      <c r="D87" s="477">
        <v>44252</v>
      </c>
      <c r="E87" s="298">
        <v>214.65</v>
      </c>
      <c r="F87" s="298">
        <v>214.68333333333331</v>
      </c>
      <c r="G87" s="299">
        <v>213.16666666666663</v>
      </c>
      <c r="H87" s="299">
        <v>211.68333333333331</v>
      </c>
      <c r="I87" s="299">
        <v>210.16666666666663</v>
      </c>
      <c r="J87" s="299">
        <v>216.16666666666663</v>
      </c>
      <c r="K87" s="299">
        <v>217.68333333333334</v>
      </c>
      <c r="L87" s="299">
        <v>219.16666666666663</v>
      </c>
      <c r="M87" s="286">
        <v>216.2</v>
      </c>
      <c r="N87" s="286">
        <v>213.2</v>
      </c>
      <c r="O87" s="301">
        <v>154316800</v>
      </c>
      <c r="P87" s="302">
        <v>-1.1398113981139811E-2</v>
      </c>
    </row>
    <row r="88" spans="1:16" ht="15">
      <c r="A88" s="263">
        <v>78</v>
      </c>
      <c r="B88" s="364" t="s">
        <v>111</v>
      </c>
      <c r="C88" s="476" t="s">
        <v>127</v>
      </c>
      <c r="D88" s="477">
        <v>44252</v>
      </c>
      <c r="E88" s="298">
        <v>328.9</v>
      </c>
      <c r="F88" s="298">
        <v>329.93333333333334</v>
      </c>
      <c r="G88" s="299">
        <v>325.9666666666667</v>
      </c>
      <c r="H88" s="299">
        <v>323.03333333333336</v>
      </c>
      <c r="I88" s="299">
        <v>319.06666666666672</v>
      </c>
      <c r="J88" s="299">
        <v>332.86666666666667</v>
      </c>
      <c r="K88" s="299">
        <v>336.83333333333326</v>
      </c>
      <c r="L88" s="299">
        <v>339.76666666666665</v>
      </c>
      <c r="M88" s="286">
        <v>333.9</v>
      </c>
      <c r="N88" s="286">
        <v>327</v>
      </c>
      <c r="O88" s="301">
        <v>25995000</v>
      </c>
      <c r="P88" s="302">
        <v>3.4421010744130523E-2</v>
      </c>
    </row>
    <row r="89" spans="1:16" ht="15">
      <c r="A89" s="263">
        <v>79</v>
      </c>
      <c r="B89" s="364" t="s">
        <v>111</v>
      </c>
      <c r="C89" s="476" t="s">
        <v>128</v>
      </c>
      <c r="D89" s="477">
        <v>44252</v>
      </c>
      <c r="E89" s="298">
        <v>407.5</v>
      </c>
      <c r="F89" s="298">
        <v>409.8</v>
      </c>
      <c r="G89" s="299">
        <v>403.75</v>
      </c>
      <c r="H89" s="299">
        <v>400</v>
      </c>
      <c r="I89" s="299">
        <v>393.95</v>
      </c>
      <c r="J89" s="299">
        <v>413.55</v>
      </c>
      <c r="K89" s="299">
        <v>419.60000000000008</v>
      </c>
      <c r="L89" s="299">
        <v>423.35</v>
      </c>
      <c r="M89" s="286">
        <v>415.85</v>
      </c>
      <c r="N89" s="286">
        <v>406.05</v>
      </c>
      <c r="O89" s="301">
        <v>32564700</v>
      </c>
      <c r="P89" s="302">
        <v>-4.5394519643446683E-3</v>
      </c>
    </row>
    <row r="90" spans="1:16" ht="15">
      <c r="A90" s="263">
        <v>80</v>
      </c>
      <c r="B90" s="364" t="s">
        <v>39</v>
      </c>
      <c r="C90" s="476" t="s">
        <v>129</v>
      </c>
      <c r="D90" s="477">
        <v>44252</v>
      </c>
      <c r="E90" s="298">
        <v>2902</v>
      </c>
      <c r="F90" s="298">
        <v>2916.9833333333336</v>
      </c>
      <c r="G90" s="299">
        <v>2866.1166666666672</v>
      </c>
      <c r="H90" s="299">
        <v>2830.2333333333336</v>
      </c>
      <c r="I90" s="299">
        <v>2779.3666666666672</v>
      </c>
      <c r="J90" s="299">
        <v>2952.8666666666672</v>
      </c>
      <c r="K90" s="299">
        <v>3003.733333333334</v>
      </c>
      <c r="L90" s="299">
        <v>3039.6166666666672</v>
      </c>
      <c r="M90" s="286">
        <v>2967.85</v>
      </c>
      <c r="N90" s="286">
        <v>2881.1</v>
      </c>
      <c r="O90" s="301">
        <v>1513500</v>
      </c>
      <c r="P90" s="302">
        <v>-3.1049935979513443E-2</v>
      </c>
    </row>
    <row r="91" spans="1:16" ht="15">
      <c r="A91" s="263">
        <v>81</v>
      </c>
      <c r="B91" s="364" t="s">
        <v>53</v>
      </c>
      <c r="C91" s="476" t="s">
        <v>131</v>
      </c>
      <c r="D91" s="477">
        <v>44252</v>
      </c>
      <c r="E91" s="298">
        <v>1947.05</v>
      </c>
      <c r="F91" s="298">
        <v>1957.6166666666668</v>
      </c>
      <c r="G91" s="299">
        <v>1928.4333333333336</v>
      </c>
      <c r="H91" s="299">
        <v>1909.8166666666668</v>
      </c>
      <c r="I91" s="299">
        <v>1880.6333333333337</v>
      </c>
      <c r="J91" s="299">
        <v>1976.2333333333336</v>
      </c>
      <c r="K91" s="299">
        <v>2005.416666666667</v>
      </c>
      <c r="L91" s="299">
        <v>2024.0333333333335</v>
      </c>
      <c r="M91" s="286">
        <v>1986.8</v>
      </c>
      <c r="N91" s="286">
        <v>1939</v>
      </c>
      <c r="O91" s="301">
        <v>14925600</v>
      </c>
      <c r="P91" s="302">
        <v>-6.9630423138725226E-4</v>
      </c>
    </row>
    <row r="92" spans="1:16" ht="15">
      <c r="A92" s="263">
        <v>82</v>
      </c>
      <c r="B92" s="364" t="s">
        <v>56</v>
      </c>
      <c r="C92" s="476" t="s">
        <v>132</v>
      </c>
      <c r="D92" s="477">
        <v>44252</v>
      </c>
      <c r="E92" s="427">
        <v>102.2</v>
      </c>
      <c r="F92" s="427">
        <v>100.88333333333333</v>
      </c>
      <c r="G92" s="428">
        <v>98.816666666666649</v>
      </c>
      <c r="H92" s="428">
        <v>95.433333333333323</v>
      </c>
      <c r="I92" s="428">
        <v>93.366666666666646</v>
      </c>
      <c r="J92" s="428">
        <v>104.26666666666665</v>
      </c>
      <c r="K92" s="428">
        <v>106.33333333333331</v>
      </c>
      <c r="L92" s="428">
        <v>109.71666666666665</v>
      </c>
      <c r="M92" s="429">
        <v>102.95</v>
      </c>
      <c r="N92" s="429">
        <v>97.5</v>
      </c>
      <c r="O92" s="430">
        <v>44405824</v>
      </c>
      <c r="P92" s="431">
        <v>6.165991039044165E-2</v>
      </c>
    </row>
    <row r="93" spans="1:16" ht="15">
      <c r="A93" s="263">
        <v>83</v>
      </c>
      <c r="B93" s="384" t="s">
        <v>39</v>
      </c>
      <c r="C93" s="476" t="s">
        <v>349</v>
      </c>
      <c r="D93" s="477">
        <v>44252</v>
      </c>
      <c r="E93" s="298">
        <v>2499.15</v>
      </c>
      <c r="F93" s="298">
        <v>2532</v>
      </c>
      <c r="G93" s="299">
        <v>2451.65</v>
      </c>
      <c r="H93" s="299">
        <v>2404.15</v>
      </c>
      <c r="I93" s="299">
        <v>2323.8000000000002</v>
      </c>
      <c r="J93" s="299">
        <v>2579.5</v>
      </c>
      <c r="K93" s="299">
        <v>2659.8500000000004</v>
      </c>
      <c r="L93" s="299">
        <v>2707.35</v>
      </c>
      <c r="M93" s="286">
        <v>2612.35</v>
      </c>
      <c r="N93" s="286">
        <v>2484.5</v>
      </c>
      <c r="O93" s="301">
        <v>150750</v>
      </c>
      <c r="P93" s="302">
        <v>-8.7745839636913764E-2</v>
      </c>
    </row>
    <row r="94" spans="1:16" ht="15">
      <c r="A94" s="263">
        <v>84</v>
      </c>
      <c r="B94" s="364" t="s">
        <v>56</v>
      </c>
      <c r="C94" s="476" t="s">
        <v>133</v>
      </c>
      <c r="D94" s="477">
        <v>44252</v>
      </c>
      <c r="E94" s="298">
        <v>479.9</v>
      </c>
      <c r="F94" s="298">
        <v>479.7833333333333</v>
      </c>
      <c r="G94" s="299">
        <v>470.36666666666662</v>
      </c>
      <c r="H94" s="299">
        <v>460.83333333333331</v>
      </c>
      <c r="I94" s="299">
        <v>451.41666666666663</v>
      </c>
      <c r="J94" s="299">
        <v>489.31666666666661</v>
      </c>
      <c r="K94" s="299">
        <v>498.73333333333335</v>
      </c>
      <c r="L94" s="299">
        <v>508.26666666666659</v>
      </c>
      <c r="M94" s="286">
        <v>489.2</v>
      </c>
      <c r="N94" s="286">
        <v>470.25</v>
      </c>
      <c r="O94" s="301">
        <v>10546000</v>
      </c>
      <c r="P94" s="302">
        <v>8.8563170933113125E-2</v>
      </c>
    </row>
    <row r="95" spans="1:16" ht="15">
      <c r="A95" s="263">
        <v>85</v>
      </c>
      <c r="B95" s="364" t="s">
        <v>63</v>
      </c>
      <c r="C95" s="476" t="s">
        <v>134</v>
      </c>
      <c r="D95" s="477">
        <v>44252</v>
      </c>
      <c r="E95" s="298">
        <v>1526</v>
      </c>
      <c r="F95" s="298">
        <v>1531.5166666666667</v>
      </c>
      <c r="G95" s="299">
        <v>1509.1333333333332</v>
      </c>
      <c r="H95" s="299">
        <v>1492.2666666666667</v>
      </c>
      <c r="I95" s="299">
        <v>1469.8833333333332</v>
      </c>
      <c r="J95" s="299">
        <v>1548.3833333333332</v>
      </c>
      <c r="K95" s="299">
        <v>1570.7666666666669</v>
      </c>
      <c r="L95" s="299">
        <v>1587.6333333333332</v>
      </c>
      <c r="M95" s="286">
        <v>1553.9</v>
      </c>
      <c r="N95" s="286">
        <v>1514.65</v>
      </c>
      <c r="O95" s="301">
        <v>13292275</v>
      </c>
      <c r="P95" s="302">
        <v>-1.9177733463447748E-2</v>
      </c>
    </row>
    <row r="96" spans="1:16" ht="15">
      <c r="A96" s="263">
        <v>86</v>
      </c>
      <c r="B96" s="364" t="s">
        <v>51</v>
      </c>
      <c r="C96" s="476" t="s">
        <v>135</v>
      </c>
      <c r="D96" s="477">
        <v>44252</v>
      </c>
      <c r="E96" s="298">
        <v>1052.1500000000001</v>
      </c>
      <c r="F96" s="298">
        <v>1057.95</v>
      </c>
      <c r="G96" s="299">
        <v>1042.95</v>
      </c>
      <c r="H96" s="299">
        <v>1033.75</v>
      </c>
      <c r="I96" s="299">
        <v>1018.75</v>
      </c>
      <c r="J96" s="299">
        <v>1067.1500000000001</v>
      </c>
      <c r="K96" s="299">
        <v>1082.1500000000001</v>
      </c>
      <c r="L96" s="299">
        <v>1091.3500000000001</v>
      </c>
      <c r="M96" s="286">
        <v>1072.95</v>
      </c>
      <c r="N96" s="286">
        <v>1048.75</v>
      </c>
      <c r="O96" s="301">
        <v>9346600</v>
      </c>
      <c r="P96" s="302">
        <v>1.5046616818979045E-2</v>
      </c>
    </row>
    <row r="97" spans="1:16" ht="15">
      <c r="A97" s="263">
        <v>87</v>
      </c>
      <c r="B97" s="364" t="s">
        <v>43</v>
      </c>
      <c r="C97" s="476" t="s">
        <v>136</v>
      </c>
      <c r="D97" s="477">
        <v>44252</v>
      </c>
      <c r="E97" s="298">
        <v>896.35</v>
      </c>
      <c r="F97" s="298">
        <v>901.80000000000007</v>
      </c>
      <c r="G97" s="299">
        <v>888.40000000000009</v>
      </c>
      <c r="H97" s="299">
        <v>880.45</v>
      </c>
      <c r="I97" s="299">
        <v>867.05000000000007</v>
      </c>
      <c r="J97" s="299">
        <v>909.75000000000011</v>
      </c>
      <c r="K97" s="299">
        <v>923.15</v>
      </c>
      <c r="L97" s="299">
        <v>931.10000000000014</v>
      </c>
      <c r="M97" s="286">
        <v>915.2</v>
      </c>
      <c r="N97" s="286">
        <v>893.85</v>
      </c>
      <c r="O97" s="301">
        <v>10591000</v>
      </c>
      <c r="P97" s="302">
        <v>-1.9696773357522353E-2</v>
      </c>
    </row>
    <row r="98" spans="1:16" ht="15">
      <c r="A98" s="263">
        <v>88</v>
      </c>
      <c r="B98" s="364" t="s">
        <v>56</v>
      </c>
      <c r="C98" s="476" t="s">
        <v>137</v>
      </c>
      <c r="D98" s="477">
        <v>44252</v>
      </c>
      <c r="E98" s="298">
        <v>215.55</v>
      </c>
      <c r="F98" s="298">
        <v>217.05000000000004</v>
      </c>
      <c r="G98" s="299">
        <v>212.45000000000007</v>
      </c>
      <c r="H98" s="299">
        <v>209.35000000000002</v>
      </c>
      <c r="I98" s="299">
        <v>204.75000000000006</v>
      </c>
      <c r="J98" s="299">
        <v>220.15000000000009</v>
      </c>
      <c r="K98" s="299">
        <v>224.75000000000006</v>
      </c>
      <c r="L98" s="299">
        <v>227.85000000000011</v>
      </c>
      <c r="M98" s="286">
        <v>221.65</v>
      </c>
      <c r="N98" s="286">
        <v>213.95</v>
      </c>
      <c r="O98" s="301">
        <v>17348000</v>
      </c>
      <c r="P98" s="302">
        <v>5.4205153135634419E-2</v>
      </c>
    </row>
    <row r="99" spans="1:16" ht="15">
      <c r="A99" s="263">
        <v>89</v>
      </c>
      <c r="B99" s="364" t="s">
        <v>56</v>
      </c>
      <c r="C99" s="476" t="s">
        <v>138</v>
      </c>
      <c r="D99" s="477">
        <v>44252</v>
      </c>
      <c r="E99" s="298">
        <v>176.9</v>
      </c>
      <c r="F99" s="298">
        <v>176.88333333333333</v>
      </c>
      <c r="G99" s="299">
        <v>175.01666666666665</v>
      </c>
      <c r="H99" s="299">
        <v>173.13333333333333</v>
      </c>
      <c r="I99" s="299">
        <v>171.26666666666665</v>
      </c>
      <c r="J99" s="299">
        <v>178.76666666666665</v>
      </c>
      <c r="K99" s="299">
        <v>180.63333333333333</v>
      </c>
      <c r="L99" s="299">
        <v>182.51666666666665</v>
      </c>
      <c r="M99" s="286">
        <v>178.75</v>
      </c>
      <c r="N99" s="286">
        <v>175</v>
      </c>
      <c r="O99" s="301">
        <v>18384000</v>
      </c>
      <c r="P99" s="302">
        <v>1.1889035667107001E-2</v>
      </c>
    </row>
    <row r="100" spans="1:16" ht="15">
      <c r="A100" s="263">
        <v>90</v>
      </c>
      <c r="B100" s="364" t="s">
        <v>49</v>
      </c>
      <c r="C100" s="476" t="s">
        <v>139</v>
      </c>
      <c r="D100" s="477">
        <v>44252</v>
      </c>
      <c r="E100" s="298">
        <v>417.65</v>
      </c>
      <c r="F100" s="298">
        <v>417.9666666666667</v>
      </c>
      <c r="G100" s="299">
        <v>414.93333333333339</v>
      </c>
      <c r="H100" s="299">
        <v>412.2166666666667</v>
      </c>
      <c r="I100" s="299">
        <v>409.18333333333339</v>
      </c>
      <c r="J100" s="299">
        <v>420.68333333333339</v>
      </c>
      <c r="K100" s="299">
        <v>423.7166666666667</v>
      </c>
      <c r="L100" s="299">
        <v>426.43333333333339</v>
      </c>
      <c r="M100" s="286">
        <v>421</v>
      </c>
      <c r="N100" s="286">
        <v>415.25</v>
      </c>
      <c r="O100" s="301">
        <v>8596000</v>
      </c>
      <c r="P100" s="302">
        <v>2.3272050267628578E-4</v>
      </c>
    </row>
    <row r="101" spans="1:16" ht="15">
      <c r="A101" s="263">
        <v>91</v>
      </c>
      <c r="B101" s="364" t="s">
        <v>43</v>
      </c>
      <c r="C101" s="476" t="s">
        <v>140</v>
      </c>
      <c r="D101" s="477">
        <v>44252</v>
      </c>
      <c r="E101" s="298">
        <v>7497.95</v>
      </c>
      <c r="F101" s="298">
        <v>7516.416666666667</v>
      </c>
      <c r="G101" s="299">
        <v>7442.4833333333336</v>
      </c>
      <c r="H101" s="299">
        <v>7387.0166666666664</v>
      </c>
      <c r="I101" s="299">
        <v>7313.083333333333</v>
      </c>
      <c r="J101" s="299">
        <v>7571.8833333333341</v>
      </c>
      <c r="K101" s="299">
        <v>7645.8166666666666</v>
      </c>
      <c r="L101" s="299">
        <v>7701.2833333333347</v>
      </c>
      <c r="M101" s="286">
        <v>7590.35</v>
      </c>
      <c r="N101" s="286">
        <v>7460.95</v>
      </c>
      <c r="O101" s="301">
        <v>2597000</v>
      </c>
      <c r="P101" s="302">
        <v>1.0793308148947653E-3</v>
      </c>
    </row>
    <row r="102" spans="1:16" ht="15">
      <c r="A102" s="263">
        <v>92</v>
      </c>
      <c r="B102" s="364" t="s">
        <v>49</v>
      </c>
      <c r="C102" s="476" t="s">
        <v>141</v>
      </c>
      <c r="D102" s="477">
        <v>44252</v>
      </c>
      <c r="E102" s="298">
        <v>561.5</v>
      </c>
      <c r="F102" s="298">
        <v>562.7833333333333</v>
      </c>
      <c r="G102" s="299">
        <v>555.86666666666656</v>
      </c>
      <c r="H102" s="299">
        <v>550.23333333333323</v>
      </c>
      <c r="I102" s="299">
        <v>543.31666666666649</v>
      </c>
      <c r="J102" s="299">
        <v>568.41666666666663</v>
      </c>
      <c r="K102" s="299">
        <v>575.33333333333337</v>
      </c>
      <c r="L102" s="299">
        <v>580.9666666666667</v>
      </c>
      <c r="M102" s="286">
        <v>569.70000000000005</v>
      </c>
      <c r="N102" s="286">
        <v>557.15</v>
      </c>
      <c r="O102" s="301">
        <v>14117500</v>
      </c>
      <c r="P102" s="302">
        <v>1.7294181228607458E-2</v>
      </c>
    </row>
    <row r="103" spans="1:16" ht="15">
      <c r="A103" s="263">
        <v>93</v>
      </c>
      <c r="B103" s="364" t="s">
        <v>56</v>
      </c>
      <c r="C103" s="476" t="s">
        <v>142</v>
      </c>
      <c r="D103" s="477">
        <v>44252</v>
      </c>
      <c r="E103" s="298">
        <v>868.65</v>
      </c>
      <c r="F103" s="298">
        <v>869.19999999999993</v>
      </c>
      <c r="G103" s="299">
        <v>858.49999999999989</v>
      </c>
      <c r="H103" s="299">
        <v>848.34999999999991</v>
      </c>
      <c r="I103" s="299">
        <v>837.64999999999986</v>
      </c>
      <c r="J103" s="299">
        <v>879.34999999999991</v>
      </c>
      <c r="K103" s="299">
        <v>890.05</v>
      </c>
      <c r="L103" s="299">
        <v>900.19999999999993</v>
      </c>
      <c r="M103" s="286">
        <v>879.9</v>
      </c>
      <c r="N103" s="286">
        <v>859.05</v>
      </c>
      <c r="O103" s="301">
        <v>3732300</v>
      </c>
      <c r="P103" s="302">
        <v>-4.839244282399735E-2</v>
      </c>
    </row>
    <row r="104" spans="1:16" ht="15">
      <c r="A104" s="263">
        <v>94</v>
      </c>
      <c r="B104" s="364" t="s">
        <v>72</v>
      </c>
      <c r="C104" s="476" t="s">
        <v>143</v>
      </c>
      <c r="D104" s="477">
        <v>44252</v>
      </c>
      <c r="E104" s="298">
        <v>1167.5</v>
      </c>
      <c r="F104" s="298">
        <v>1183.45</v>
      </c>
      <c r="G104" s="299">
        <v>1130.6000000000001</v>
      </c>
      <c r="H104" s="299">
        <v>1093.7</v>
      </c>
      <c r="I104" s="299">
        <v>1040.8500000000001</v>
      </c>
      <c r="J104" s="299">
        <v>1220.3500000000001</v>
      </c>
      <c r="K104" s="299">
        <v>1273.2</v>
      </c>
      <c r="L104" s="299">
        <v>1310.1000000000001</v>
      </c>
      <c r="M104" s="286">
        <v>1236.3</v>
      </c>
      <c r="N104" s="286">
        <v>1146.55</v>
      </c>
      <c r="O104" s="301">
        <v>1756200</v>
      </c>
      <c r="P104" s="302">
        <v>4.2007831968672124E-2</v>
      </c>
    </row>
    <row r="105" spans="1:16" ht="15">
      <c r="A105" s="263">
        <v>95</v>
      </c>
      <c r="B105" s="364" t="s">
        <v>106</v>
      </c>
      <c r="C105" s="476" t="s">
        <v>144</v>
      </c>
      <c r="D105" s="477">
        <v>44252</v>
      </c>
      <c r="E105" s="298">
        <v>1706.2</v>
      </c>
      <c r="F105" s="298">
        <v>1699.3833333333332</v>
      </c>
      <c r="G105" s="299">
        <v>1686.7666666666664</v>
      </c>
      <c r="H105" s="299">
        <v>1667.3333333333333</v>
      </c>
      <c r="I105" s="299">
        <v>1654.7166666666665</v>
      </c>
      <c r="J105" s="299">
        <v>1718.8166666666664</v>
      </c>
      <c r="K105" s="299">
        <v>1731.4333333333332</v>
      </c>
      <c r="L105" s="299">
        <v>1750.8666666666663</v>
      </c>
      <c r="M105" s="286">
        <v>1712</v>
      </c>
      <c r="N105" s="286">
        <v>1679.95</v>
      </c>
      <c r="O105" s="301">
        <v>1385600</v>
      </c>
      <c r="P105" s="302">
        <v>-5.458515283842795E-2</v>
      </c>
    </row>
    <row r="106" spans="1:16" ht="15">
      <c r="A106" s="263">
        <v>96</v>
      </c>
      <c r="B106" s="364" t="s">
        <v>43</v>
      </c>
      <c r="C106" s="476" t="s">
        <v>145</v>
      </c>
      <c r="D106" s="477">
        <v>44252</v>
      </c>
      <c r="E106" s="298">
        <v>221.3</v>
      </c>
      <c r="F106" s="298">
        <v>223.56666666666669</v>
      </c>
      <c r="G106" s="299">
        <v>216.53333333333339</v>
      </c>
      <c r="H106" s="299">
        <v>211.76666666666671</v>
      </c>
      <c r="I106" s="299">
        <v>204.73333333333341</v>
      </c>
      <c r="J106" s="299">
        <v>228.33333333333337</v>
      </c>
      <c r="K106" s="299">
        <v>235.36666666666667</v>
      </c>
      <c r="L106" s="299">
        <v>240.13333333333335</v>
      </c>
      <c r="M106" s="286">
        <v>230.6</v>
      </c>
      <c r="N106" s="286">
        <v>218.8</v>
      </c>
      <c r="O106" s="301">
        <v>34846000</v>
      </c>
      <c r="P106" s="302">
        <v>-1.5427215189873418E-2</v>
      </c>
    </row>
    <row r="107" spans="1:16" ht="15">
      <c r="A107" s="263">
        <v>97</v>
      </c>
      <c r="B107" s="364" t="s">
        <v>43</v>
      </c>
      <c r="C107" s="476" t="s">
        <v>146</v>
      </c>
      <c r="D107" s="477">
        <v>44252</v>
      </c>
      <c r="E107" s="298">
        <v>88876.35</v>
      </c>
      <c r="F107" s="298">
        <v>89202.033333333326</v>
      </c>
      <c r="G107" s="299">
        <v>88237.716666666645</v>
      </c>
      <c r="H107" s="299">
        <v>87599.083333333314</v>
      </c>
      <c r="I107" s="299">
        <v>86634.766666666634</v>
      </c>
      <c r="J107" s="299">
        <v>89840.666666666657</v>
      </c>
      <c r="K107" s="299">
        <v>90804.983333333337</v>
      </c>
      <c r="L107" s="299">
        <v>91443.616666666669</v>
      </c>
      <c r="M107" s="286">
        <v>90166.35</v>
      </c>
      <c r="N107" s="286">
        <v>88563.4</v>
      </c>
      <c r="O107" s="301">
        <v>61460</v>
      </c>
      <c r="P107" s="302">
        <v>-4.8575129533678756E-3</v>
      </c>
    </row>
    <row r="108" spans="1:16" ht="15">
      <c r="A108" s="263">
        <v>98</v>
      </c>
      <c r="B108" s="364" t="s">
        <v>56</v>
      </c>
      <c r="C108" s="476" t="s">
        <v>147</v>
      </c>
      <c r="D108" s="477">
        <v>44252</v>
      </c>
      <c r="E108" s="298">
        <v>1298.3</v>
      </c>
      <c r="F108" s="298">
        <v>1308.5166666666667</v>
      </c>
      <c r="G108" s="299">
        <v>1280.1833333333334</v>
      </c>
      <c r="H108" s="299">
        <v>1262.0666666666668</v>
      </c>
      <c r="I108" s="299">
        <v>1233.7333333333336</v>
      </c>
      <c r="J108" s="299">
        <v>1326.6333333333332</v>
      </c>
      <c r="K108" s="299">
        <v>1354.9666666666667</v>
      </c>
      <c r="L108" s="299">
        <v>1373.083333333333</v>
      </c>
      <c r="M108" s="286">
        <v>1336.85</v>
      </c>
      <c r="N108" s="286">
        <v>1290.4000000000001</v>
      </c>
      <c r="O108" s="301">
        <v>4422000</v>
      </c>
      <c r="P108" s="302">
        <v>-8.5757524802421384E-3</v>
      </c>
    </row>
    <row r="109" spans="1:16" ht="15">
      <c r="A109" s="263">
        <v>99</v>
      </c>
      <c r="B109" s="364" t="s">
        <v>111</v>
      </c>
      <c r="C109" s="476" t="s">
        <v>148</v>
      </c>
      <c r="D109" s="477">
        <v>44252</v>
      </c>
      <c r="E109" s="298">
        <v>52.3</v>
      </c>
      <c r="F109" s="298">
        <v>52.066666666666663</v>
      </c>
      <c r="G109" s="299">
        <v>51.333333333333329</v>
      </c>
      <c r="H109" s="299">
        <v>50.366666666666667</v>
      </c>
      <c r="I109" s="299">
        <v>49.633333333333333</v>
      </c>
      <c r="J109" s="299">
        <v>53.033333333333324</v>
      </c>
      <c r="K109" s="299">
        <v>53.766666666666659</v>
      </c>
      <c r="L109" s="299">
        <v>54.73333333333332</v>
      </c>
      <c r="M109" s="286">
        <v>52.8</v>
      </c>
      <c r="N109" s="286">
        <v>51.1</v>
      </c>
      <c r="O109" s="301">
        <v>60979000</v>
      </c>
      <c r="P109" s="302">
        <v>4.6688065363291509E-2</v>
      </c>
    </row>
    <row r="110" spans="1:16" ht="15">
      <c r="A110" s="263">
        <v>100</v>
      </c>
      <c r="B110" s="364" t="s">
        <v>39</v>
      </c>
      <c r="C110" s="476" t="s">
        <v>257</v>
      </c>
      <c r="D110" s="477">
        <v>44252</v>
      </c>
      <c r="E110" s="298">
        <v>5286.55</v>
      </c>
      <c r="F110" s="298">
        <v>5205.6500000000005</v>
      </c>
      <c r="G110" s="299">
        <v>5055.4500000000007</v>
      </c>
      <c r="H110" s="299">
        <v>4824.3500000000004</v>
      </c>
      <c r="I110" s="299">
        <v>4674.1500000000005</v>
      </c>
      <c r="J110" s="299">
        <v>5436.7500000000009</v>
      </c>
      <c r="K110" s="299">
        <v>5586.95</v>
      </c>
      <c r="L110" s="299">
        <v>5818.0500000000011</v>
      </c>
      <c r="M110" s="286">
        <v>5355.85</v>
      </c>
      <c r="N110" s="286">
        <v>4974.55</v>
      </c>
      <c r="O110" s="301">
        <v>841250</v>
      </c>
      <c r="P110" s="302">
        <v>-6.2935115566694511E-2</v>
      </c>
    </row>
    <row r="111" spans="1:16" ht="15">
      <c r="A111" s="263">
        <v>101</v>
      </c>
      <c r="B111" s="364" t="s">
        <v>49</v>
      </c>
      <c r="C111" s="476" t="s">
        <v>151</v>
      </c>
      <c r="D111" s="477">
        <v>44252</v>
      </c>
      <c r="E111" s="298">
        <v>16387.2</v>
      </c>
      <c r="F111" s="298">
        <v>16532.183333333334</v>
      </c>
      <c r="G111" s="299">
        <v>16205.01666666667</v>
      </c>
      <c r="H111" s="299">
        <v>16022.833333333336</v>
      </c>
      <c r="I111" s="299">
        <v>15695.666666666672</v>
      </c>
      <c r="J111" s="299">
        <v>16714.366666666669</v>
      </c>
      <c r="K111" s="299">
        <v>17041.533333333333</v>
      </c>
      <c r="L111" s="299">
        <v>17223.716666666667</v>
      </c>
      <c r="M111" s="286">
        <v>16859.349999999999</v>
      </c>
      <c r="N111" s="286">
        <v>16350</v>
      </c>
      <c r="O111" s="301">
        <v>407900</v>
      </c>
      <c r="P111" s="302">
        <v>6.9901639344262301E-2</v>
      </c>
    </row>
    <row r="112" spans="1:16" ht="15">
      <c r="A112" s="263">
        <v>102</v>
      </c>
      <c r="B112" s="364" t="s">
        <v>111</v>
      </c>
      <c r="C112" s="476" t="s">
        <v>152</v>
      </c>
      <c r="D112" s="477">
        <v>44252</v>
      </c>
      <c r="E112" s="298">
        <v>120.45</v>
      </c>
      <c r="F112" s="298">
        <v>119.45</v>
      </c>
      <c r="G112" s="299">
        <v>117.55000000000001</v>
      </c>
      <c r="H112" s="299">
        <v>114.65</v>
      </c>
      <c r="I112" s="299">
        <v>112.75000000000001</v>
      </c>
      <c r="J112" s="299">
        <v>122.35000000000001</v>
      </c>
      <c r="K112" s="299">
        <v>124.25000000000001</v>
      </c>
      <c r="L112" s="299">
        <v>127.15</v>
      </c>
      <c r="M112" s="286">
        <v>121.35</v>
      </c>
      <c r="N112" s="286">
        <v>116.55</v>
      </c>
      <c r="O112" s="301">
        <v>51549800</v>
      </c>
      <c r="P112" s="302">
        <v>-6.3282965258943565E-3</v>
      </c>
    </row>
    <row r="113" spans="1:16" ht="15">
      <c r="A113" s="263">
        <v>103</v>
      </c>
      <c r="B113" s="364" t="s">
        <v>42</v>
      </c>
      <c r="C113" s="476" t="s">
        <v>153</v>
      </c>
      <c r="D113" s="477">
        <v>44252</v>
      </c>
      <c r="E113" s="298">
        <v>103.75</v>
      </c>
      <c r="F113" s="298">
        <v>102.75</v>
      </c>
      <c r="G113" s="299">
        <v>100.85</v>
      </c>
      <c r="H113" s="299">
        <v>97.949999999999989</v>
      </c>
      <c r="I113" s="299">
        <v>96.049999999999983</v>
      </c>
      <c r="J113" s="299">
        <v>105.65</v>
      </c>
      <c r="K113" s="299">
        <v>107.55000000000001</v>
      </c>
      <c r="L113" s="299">
        <v>110.45000000000002</v>
      </c>
      <c r="M113" s="286">
        <v>104.65</v>
      </c>
      <c r="N113" s="286">
        <v>99.85</v>
      </c>
      <c r="O113" s="301">
        <v>88025100</v>
      </c>
      <c r="P113" s="302">
        <v>8.5852903951624246E-2</v>
      </c>
    </row>
    <row r="114" spans="1:16" ht="15">
      <c r="A114" s="263">
        <v>104</v>
      </c>
      <c r="B114" s="364" t="s">
        <v>72</v>
      </c>
      <c r="C114" s="476" t="s">
        <v>155</v>
      </c>
      <c r="D114" s="477">
        <v>44252</v>
      </c>
      <c r="E114" s="298">
        <v>110.9</v>
      </c>
      <c r="F114" s="298">
        <v>109.26666666666665</v>
      </c>
      <c r="G114" s="299">
        <v>104.73333333333331</v>
      </c>
      <c r="H114" s="299">
        <v>98.566666666666649</v>
      </c>
      <c r="I114" s="299">
        <v>94.033333333333303</v>
      </c>
      <c r="J114" s="299">
        <v>115.43333333333331</v>
      </c>
      <c r="K114" s="299">
        <v>119.96666666666667</v>
      </c>
      <c r="L114" s="299">
        <v>126.13333333333331</v>
      </c>
      <c r="M114" s="286">
        <v>113.8</v>
      </c>
      <c r="N114" s="286">
        <v>103.1</v>
      </c>
      <c r="O114" s="301">
        <v>59035900</v>
      </c>
      <c r="P114" s="302">
        <v>9.7009586493060518E-2</v>
      </c>
    </row>
    <row r="115" spans="1:16" ht="15">
      <c r="A115" s="263">
        <v>105</v>
      </c>
      <c r="B115" s="364" t="s">
        <v>78</v>
      </c>
      <c r="C115" s="476" t="s">
        <v>156</v>
      </c>
      <c r="D115" s="477">
        <v>44252</v>
      </c>
      <c r="E115" s="298">
        <v>29045.85</v>
      </c>
      <c r="F115" s="298">
        <v>28977.900000000005</v>
      </c>
      <c r="G115" s="299">
        <v>28557.850000000009</v>
      </c>
      <c r="H115" s="299">
        <v>28069.850000000006</v>
      </c>
      <c r="I115" s="299">
        <v>27649.80000000001</v>
      </c>
      <c r="J115" s="299">
        <v>29465.900000000009</v>
      </c>
      <c r="K115" s="299">
        <v>29885.950000000004</v>
      </c>
      <c r="L115" s="299">
        <v>30373.950000000008</v>
      </c>
      <c r="M115" s="286">
        <v>29397.95</v>
      </c>
      <c r="N115" s="286">
        <v>28489.9</v>
      </c>
      <c r="O115" s="301">
        <v>100380</v>
      </c>
      <c r="P115" s="302">
        <v>-6.900389538119088E-2</v>
      </c>
    </row>
    <row r="116" spans="1:16" ht="15">
      <c r="A116" s="263">
        <v>106</v>
      </c>
      <c r="B116" s="364" t="s">
        <v>51</v>
      </c>
      <c r="C116" s="476" t="s">
        <v>157</v>
      </c>
      <c r="D116" s="477">
        <v>44252</v>
      </c>
      <c r="E116" s="298">
        <v>1899.15</v>
      </c>
      <c r="F116" s="298">
        <v>1899.7833333333335</v>
      </c>
      <c r="G116" s="299">
        <v>1867.3166666666671</v>
      </c>
      <c r="H116" s="299">
        <v>1835.4833333333336</v>
      </c>
      <c r="I116" s="299">
        <v>1803.0166666666671</v>
      </c>
      <c r="J116" s="299">
        <v>1931.616666666667</v>
      </c>
      <c r="K116" s="299">
        <v>1964.0833333333337</v>
      </c>
      <c r="L116" s="299">
        <v>1995.916666666667</v>
      </c>
      <c r="M116" s="286">
        <v>1932.25</v>
      </c>
      <c r="N116" s="286">
        <v>1867.95</v>
      </c>
      <c r="O116" s="301">
        <v>4015000</v>
      </c>
      <c r="P116" s="302">
        <v>-5.0962038481539261E-2</v>
      </c>
    </row>
    <row r="117" spans="1:16" ht="15">
      <c r="A117" s="263">
        <v>107</v>
      </c>
      <c r="B117" s="364" t="s">
        <v>72</v>
      </c>
      <c r="C117" s="476" t="s">
        <v>158</v>
      </c>
      <c r="D117" s="477">
        <v>44252</v>
      </c>
      <c r="E117" s="298">
        <v>246.9</v>
      </c>
      <c r="F117" s="298">
        <v>246.6</v>
      </c>
      <c r="G117" s="299">
        <v>242.35</v>
      </c>
      <c r="H117" s="299">
        <v>237.8</v>
      </c>
      <c r="I117" s="299">
        <v>233.55</v>
      </c>
      <c r="J117" s="299">
        <v>251.14999999999998</v>
      </c>
      <c r="K117" s="299">
        <v>255.39999999999998</v>
      </c>
      <c r="L117" s="299">
        <v>259.94999999999993</v>
      </c>
      <c r="M117" s="286">
        <v>250.85</v>
      </c>
      <c r="N117" s="286">
        <v>242.05</v>
      </c>
      <c r="O117" s="301">
        <v>19080000</v>
      </c>
      <c r="P117" s="302">
        <v>0.10782093711896883</v>
      </c>
    </row>
    <row r="118" spans="1:16" ht="15">
      <c r="A118" s="263">
        <v>108</v>
      </c>
      <c r="B118" s="364" t="s">
        <v>56</v>
      </c>
      <c r="C118" s="476" t="s">
        <v>159</v>
      </c>
      <c r="D118" s="477">
        <v>44252</v>
      </c>
      <c r="E118" s="298">
        <v>131.6</v>
      </c>
      <c r="F118" s="298">
        <v>131.91666666666666</v>
      </c>
      <c r="G118" s="299">
        <v>130.2833333333333</v>
      </c>
      <c r="H118" s="299">
        <v>128.96666666666664</v>
      </c>
      <c r="I118" s="299">
        <v>127.33333333333329</v>
      </c>
      <c r="J118" s="299">
        <v>133.23333333333332</v>
      </c>
      <c r="K118" s="299">
        <v>134.8666666666667</v>
      </c>
      <c r="L118" s="299">
        <v>136.18333333333334</v>
      </c>
      <c r="M118" s="286">
        <v>133.55000000000001</v>
      </c>
      <c r="N118" s="286">
        <v>130.6</v>
      </c>
      <c r="O118" s="301">
        <v>35178800</v>
      </c>
      <c r="P118" s="302">
        <v>8.6764987550277728E-2</v>
      </c>
    </row>
    <row r="119" spans="1:16" ht="15">
      <c r="A119" s="263">
        <v>109</v>
      </c>
      <c r="B119" s="364" t="s">
        <v>49</v>
      </c>
      <c r="C119" s="476" t="s">
        <v>160</v>
      </c>
      <c r="D119" s="477">
        <v>44252</v>
      </c>
      <c r="E119" s="298">
        <v>1792.35</v>
      </c>
      <c r="F119" s="298">
        <v>1785.7666666666667</v>
      </c>
      <c r="G119" s="299">
        <v>1772.5333333333333</v>
      </c>
      <c r="H119" s="299">
        <v>1752.7166666666667</v>
      </c>
      <c r="I119" s="299">
        <v>1739.4833333333333</v>
      </c>
      <c r="J119" s="299">
        <v>1805.5833333333333</v>
      </c>
      <c r="K119" s="299">
        <v>1818.8166666666664</v>
      </c>
      <c r="L119" s="299">
        <v>1838.6333333333332</v>
      </c>
      <c r="M119" s="286">
        <v>1799</v>
      </c>
      <c r="N119" s="286">
        <v>1765.95</v>
      </c>
      <c r="O119" s="301">
        <v>2366500</v>
      </c>
      <c r="P119" s="302">
        <v>-2.0285655143862553E-2</v>
      </c>
    </row>
    <row r="120" spans="1:16" ht="15">
      <c r="A120" s="263">
        <v>110</v>
      </c>
      <c r="B120" s="364" t="s">
        <v>53</v>
      </c>
      <c r="C120" s="476" t="s">
        <v>161</v>
      </c>
      <c r="D120" s="477">
        <v>44252</v>
      </c>
      <c r="E120" s="298">
        <v>43.9</v>
      </c>
      <c r="F120" s="298">
        <v>43.316666666666663</v>
      </c>
      <c r="G120" s="299">
        <v>42.383333333333326</v>
      </c>
      <c r="H120" s="299">
        <v>40.86666666666666</v>
      </c>
      <c r="I120" s="299">
        <v>39.933333333333323</v>
      </c>
      <c r="J120" s="299">
        <v>44.833333333333329</v>
      </c>
      <c r="K120" s="299">
        <v>45.766666666666666</v>
      </c>
      <c r="L120" s="299">
        <v>47.283333333333331</v>
      </c>
      <c r="M120" s="286">
        <v>44.25</v>
      </c>
      <c r="N120" s="286">
        <v>41.8</v>
      </c>
      <c r="O120" s="301">
        <v>201184000</v>
      </c>
      <c r="P120" s="302">
        <v>-0.15718211676385815</v>
      </c>
    </row>
    <row r="121" spans="1:16" ht="15">
      <c r="A121" s="263">
        <v>111</v>
      </c>
      <c r="B121" s="364" t="s">
        <v>42</v>
      </c>
      <c r="C121" s="476" t="s">
        <v>162</v>
      </c>
      <c r="D121" s="477">
        <v>44252</v>
      </c>
      <c r="E121" s="298">
        <v>236.15</v>
      </c>
      <c r="F121" s="298">
        <v>234.33333333333334</v>
      </c>
      <c r="G121" s="299">
        <v>230.36666666666667</v>
      </c>
      <c r="H121" s="299">
        <v>224.58333333333334</v>
      </c>
      <c r="I121" s="299">
        <v>220.61666666666667</v>
      </c>
      <c r="J121" s="299">
        <v>240.11666666666667</v>
      </c>
      <c r="K121" s="299">
        <v>244.08333333333331</v>
      </c>
      <c r="L121" s="299">
        <v>249.86666666666667</v>
      </c>
      <c r="M121" s="286">
        <v>238.3</v>
      </c>
      <c r="N121" s="286">
        <v>228.55</v>
      </c>
      <c r="O121" s="301">
        <v>19244000</v>
      </c>
      <c r="P121" s="302">
        <v>9.8656591099916032E-3</v>
      </c>
    </row>
    <row r="122" spans="1:16" ht="15">
      <c r="A122" s="263">
        <v>112</v>
      </c>
      <c r="B122" s="364" t="s">
        <v>88</v>
      </c>
      <c r="C122" s="476" t="s">
        <v>163</v>
      </c>
      <c r="D122" s="477">
        <v>44252</v>
      </c>
      <c r="E122" s="298">
        <v>1488.85</v>
      </c>
      <c r="F122" s="298">
        <v>1494.0333333333335</v>
      </c>
      <c r="G122" s="299">
        <v>1477.5666666666671</v>
      </c>
      <c r="H122" s="299">
        <v>1466.2833333333335</v>
      </c>
      <c r="I122" s="299">
        <v>1449.8166666666671</v>
      </c>
      <c r="J122" s="299">
        <v>1505.3166666666671</v>
      </c>
      <c r="K122" s="299">
        <v>1521.7833333333338</v>
      </c>
      <c r="L122" s="299">
        <v>1533.0666666666671</v>
      </c>
      <c r="M122" s="286">
        <v>1510.5</v>
      </c>
      <c r="N122" s="286">
        <v>1482.75</v>
      </c>
      <c r="O122" s="301">
        <v>1869758</v>
      </c>
      <c r="P122" s="302">
        <v>1.9629225736095966E-3</v>
      </c>
    </row>
    <row r="123" spans="1:16" ht="15">
      <c r="A123" s="263">
        <v>113</v>
      </c>
      <c r="B123" s="364" t="s">
        <v>37</v>
      </c>
      <c r="C123" s="476" t="s">
        <v>164</v>
      </c>
      <c r="D123" s="477">
        <v>44252</v>
      </c>
      <c r="E123" s="298">
        <v>970.3</v>
      </c>
      <c r="F123" s="298">
        <v>976.13333333333333</v>
      </c>
      <c r="G123" s="299">
        <v>961.26666666666665</v>
      </c>
      <c r="H123" s="299">
        <v>952.23333333333335</v>
      </c>
      <c r="I123" s="299">
        <v>937.36666666666667</v>
      </c>
      <c r="J123" s="299">
        <v>985.16666666666663</v>
      </c>
      <c r="K123" s="299">
        <v>1000.0333333333332</v>
      </c>
      <c r="L123" s="299">
        <v>1009.0666666666666</v>
      </c>
      <c r="M123" s="286">
        <v>991</v>
      </c>
      <c r="N123" s="286">
        <v>967.1</v>
      </c>
      <c r="O123" s="301">
        <v>1714450</v>
      </c>
      <c r="P123" s="302">
        <v>3.4358974358974358E-2</v>
      </c>
    </row>
    <row r="124" spans="1:16" ht="15">
      <c r="A124" s="263">
        <v>114</v>
      </c>
      <c r="B124" s="364" t="s">
        <v>53</v>
      </c>
      <c r="C124" s="476" t="s">
        <v>165</v>
      </c>
      <c r="D124" s="477">
        <v>44252</v>
      </c>
      <c r="E124" s="298">
        <v>249.95</v>
      </c>
      <c r="F124" s="298">
        <v>251.95000000000002</v>
      </c>
      <c r="G124" s="299">
        <v>246.65000000000003</v>
      </c>
      <c r="H124" s="299">
        <v>243.35000000000002</v>
      </c>
      <c r="I124" s="299">
        <v>238.05000000000004</v>
      </c>
      <c r="J124" s="299">
        <v>255.25000000000003</v>
      </c>
      <c r="K124" s="299">
        <v>260.55000000000007</v>
      </c>
      <c r="L124" s="299">
        <v>263.85000000000002</v>
      </c>
      <c r="M124" s="286">
        <v>257.25</v>
      </c>
      <c r="N124" s="286">
        <v>248.65</v>
      </c>
      <c r="O124" s="301">
        <v>26065200</v>
      </c>
      <c r="P124" s="302">
        <v>4.6332945285215366E-2</v>
      </c>
    </row>
    <row r="125" spans="1:16" ht="15">
      <c r="A125" s="263">
        <v>115</v>
      </c>
      <c r="B125" s="364" t="s">
        <v>42</v>
      </c>
      <c r="C125" s="476" t="s">
        <v>166</v>
      </c>
      <c r="D125" s="477">
        <v>44252</v>
      </c>
      <c r="E125" s="298">
        <v>154.80000000000001</v>
      </c>
      <c r="F125" s="298">
        <v>154.79999999999998</v>
      </c>
      <c r="G125" s="299">
        <v>152.09999999999997</v>
      </c>
      <c r="H125" s="299">
        <v>149.39999999999998</v>
      </c>
      <c r="I125" s="299">
        <v>146.69999999999996</v>
      </c>
      <c r="J125" s="299">
        <v>157.49999999999997</v>
      </c>
      <c r="K125" s="299">
        <v>160.19999999999996</v>
      </c>
      <c r="L125" s="299">
        <v>162.89999999999998</v>
      </c>
      <c r="M125" s="286">
        <v>157.5</v>
      </c>
      <c r="N125" s="286">
        <v>152.1</v>
      </c>
      <c r="O125" s="301">
        <v>15564000</v>
      </c>
      <c r="P125" s="302">
        <v>6.4860426929392451E-2</v>
      </c>
    </row>
    <row r="126" spans="1:16" ht="15">
      <c r="A126" s="263">
        <v>116</v>
      </c>
      <c r="B126" s="364" t="s">
        <v>72</v>
      </c>
      <c r="C126" s="476" t="s">
        <v>167</v>
      </c>
      <c r="D126" s="477">
        <v>44252</v>
      </c>
      <c r="E126" s="298">
        <v>2070.6999999999998</v>
      </c>
      <c r="F126" s="298">
        <v>2078.0666666666666</v>
      </c>
      <c r="G126" s="299">
        <v>2045.1333333333332</v>
      </c>
      <c r="H126" s="299">
        <v>2019.5666666666666</v>
      </c>
      <c r="I126" s="299">
        <v>1986.6333333333332</v>
      </c>
      <c r="J126" s="299">
        <v>2103.6333333333332</v>
      </c>
      <c r="K126" s="299">
        <v>2136.5666666666666</v>
      </c>
      <c r="L126" s="299">
        <v>2162.1333333333332</v>
      </c>
      <c r="M126" s="286">
        <v>2111</v>
      </c>
      <c r="N126" s="286">
        <v>2052.5</v>
      </c>
      <c r="O126" s="301">
        <v>29984250</v>
      </c>
      <c r="P126" s="302">
        <v>1.2288890201804509E-2</v>
      </c>
    </row>
    <row r="127" spans="1:16" ht="15">
      <c r="A127" s="263">
        <v>117</v>
      </c>
      <c r="B127" s="364" t="s">
        <v>111</v>
      </c>
      <c r="C127" s="476" t="s">
        <v>168</v>
      </c>
      <c r="D127" s="477">
        <v>44252</v>
      </c>
      <c r="E127" s="298">
        <v>67</v>
      </c>
      <c r="F127" s="298">
        <v>66.7</v>
      </c>
      <c r="G127" s="299">
        <v>65.5</v>
      </c>
      <c r="H127" s="299">
        <v>64</v>
      </c>
      <c r="I127" s="299">
        <v>62.8</v>
      </c>
      <c r="J127" s="299">
        <v>68.2</v>
      </c>
      <c r="K127" s="299">
        <v>69.40000000000002</v>
      </c>
      <c r="L127" s="299">
        <v>70.900000000000006</v>
      </c>
      <c r="M127" s="286">
        <v>67.900000000000006</v>
      </c>
      <c r="N127" s="286">
        <v>65.2</v>
      </c>
      <c r="O127" s="301">
        <v>109820000</v>
      </c>
      <c r="P127" s="302">
        <v>-4.1459369817578771E-2</v>
      </c>
    </row>
    <row r="128" spans="1:16" ht="15">
      <c r="A128" s="263">
        <v>118</v>
      </c>
      <c r="B128" s="384" t="s">
        <v>56</v>
      </c>
      <c r="C128" s="476" t="s">
        <v>275</v>
      </c>
      <c r="D128" s="477">
        <v>44252</v>
      </c>
      <c r="E128" s="298">
        <v>893.55</v>
      </c>
      <c r="F128" s="298">
        <v>890.81666666666661</v>
      </c>
      <c r="G128" s="299">
        <v>882.98333333333323</v>
      </c>
      <c r="H128" s="299">
        <v>872.41666666666663</v>
      </c>
      <c r="I128" s="299">
        <v>864.58333333333326</v>
      </c>
      <c r="J128" s="299">
        <v>901.38333333333321</v>
      </c>
      <c r="K128" s="299">
        <v>909.2166666666667</v>
      </c>
      <c r="L128" s="299">
        <v>919.78333333333319</v>
      </c>
      <c r="M128" s="286">
        <v>898.65</v>
      </c>
      <c r="N128" s="286">
        <v>880.25</v>
      </c>
      <c r="O128" s="301">
        <v>5745750</v>
      </c>
      <c r="P128" s="302">
        <v>-2.1958381207710966E-2</v>
      </c>
    </row>
    <row r="129" spans="1:16" ht="15">
      <c r="A129" s="263">
        <v>119</v>
      </c>
      <c r="B129" s="364" t="s">
        <v>53</v>
      </c>
      <c r="C129" s="476" t="s">
        <v>169</v>
      </c>
      <c r="D129" s="477">
        <v>44252</v>
      </c>
      <c r="E129" s="298">
        <v>416.25</v>
      </c>
      <c r="F129" s="298">
        <v>420.13333333333338</v>
      </c>
      <c r="G129" s="299">
        <v>411.11666666666679</v>
      </c>
      <c r="H129" s="299">
        <v>405.98333333333341</v>
      </c>
      <c r="I129" s="299">
        <v>396.96666666666681</v>
      </c>
      <c r="J129" s="299">
        <v>425.26666666666677</v>
      </c>
      <c r="K129" s="299">
        <v>434.2833333333333</v>
      </c>
      <c r="L129" s="299">
        <v>439.41666666666674</v>
      </c>
      <c r="M129" s="286">
        <v>429.15</v>
      </c>
      <c r="N129" s="286">
        <v>415</v>
      </c>
      <c r="O129" s="301">
        <v>107886000</v>
      </c>
      <c r="P129" s="302">
        <v>5.4016823470793403E-2</v>
      </c>
    </row>
    <row r="130" spans="1:16" ht="15">
      <c r="A130" s="263">
        <v>120</v>
      </c>
      <c r="B130" s="364" t="s">
        <v>37</v>
      </c>
      <c r="C130" s="476" t="s">
        <v>170</v>
      </c>
      <c r="D130" s="477">
        <v>44252</v>
      </c>
      <c r="E130" s="298">
        <v>27716.85</v>
      </c>
      <c r="F130" s="298">
        <v>27897.783333333336</v>
      </c>
      <c r="G130" s="299">
        <v>27260.366666666672</v>
      </c>
      <c r="H130" s="299">
        <v>26803.883333333335</v>
      </c>
      <c r="I130" s="299">
        <v>26166.466666666671</v>
      </c>
      <c r="J130" s="299">
        <v>28354.266666666674</v>
      </c>
      <c r="K130" s="299">
        <v>28991.683333333338</v>
      </c>
      <c r="L130" s="299">
        <v>29448.166666666675</v>
      </c>
      <c r="M130" s="286">
        <v>28535.200000000001</v>
      </c>
      <c r="N130" s="286">
        <v>27441.3</v>
      </c>
      <c r="O130" s="301">
        <v>148000</v>
      </c>
      <c r="P130" s="302">
        <v>6.8027210884353739E-3</v>
      </c>
    </row>
    <row r="131" spans="1:16" ht="15">
      <c r="A131" s="263">
        <v>121</v>
      </c>
      <c r="B131" s="364" t="s">
        <v>63</v>
      </c>
      <c r="C131" s="476" t="s">
        <v>171</v>
      </c>
      <c r="D131" s="477">
        <v>44252</v>
      </c>
      <c r="E131" s="298">
        <v>1867.45</v>
      </c>
      <c r="F131" s="298">
        <v>1869.95</v>
      </c>
      <c r="G131" s="299">
        <v>1845.25</v>
      </c>
      <c r="H131" s="299">
        <v>1823.05</v>
      </c>
      <c r="I131" s="299">
        <v>1798.35</v>
      </c>
      <c r="J131" s="299">
        <v>1892.15</v>
      </c>
      <c r="K131" s="299">
        <v>1916.8500000000004</v>
      </c>
      <c r="L131" s="299">
        <v>1939.0500000000002</v>
      </c>
      <c r="M131" s="286">
        <v>1894.65</v>
      </c>
      <c r="N131" s="286">
        <v>1847.75</v>
      </c>
      <c r="O131" s="301">
        <v>824450</v>
      </c>
      <c r="P131" s="302">
        <v>1.0107816711590296E-2</v>
      </c>
    </row>
    <row r="132" spans="1:16" ht="15">
      <c r="A132" s="263">
        <v>122</v>
      </c>
      <c r="B132" s="364" t="s">
        <v>78</v>
      </c>
      <c r="C132" s="476" t="s">
        <v>172</v>
      </c>
      <c r="D132" s="477">
        <v>44252</v>
      </c>
      <c r="E132" s="298">
        <v>5678.95</v>
      </c>
      <c r="F132" s="298">
        <v>5682.8499999999995</v>
      </c>
      <c r="G132" s="299">
        <v>5625.7499999999991</v>
      </c>
      <c r="H132" s="299">
        <v>5572.5499999999993</v>
      </c>
      <c r="I132" s="299">
        <v>5515.4499999999989</v>
      </c>
      <c r="J132" s="299">
        <v>5736.0499999999993</v>
      </c>
      <c r="K132" s="299">
        <v>5793.15</v>
      </c>
      <c r="L132" s="299">
        <v>5846.3499999999995</v>
      </c>
      <c r="M132" s="286">
        <v>5739.95</v>
      </c>
      <c r="N132" s="286">
        <v>5629.65</v>
      </c>
      <c r="O132" s="301">
        <v>338375</v>
      </c>
      <c r="P132" s="302">
        <v>-5.0841514726507712E-2</v>
      </c>
    </row>
    <row r="133" spans="1:16" ht="15">
      <c r="A133" s="263">
        <v>123</v>
      </c>
      <c r="B133" s="364" t="s">
        <v>56</v>
      </c>
      <c r="C133" s="476" t="s">
        <v>173</v>
      </c>
      <c r="D133" s="477">
        <v>44252</v>
      </c>
      <c r="E133" s="298">
        <v>1437.7</v>
      </c>
      <c r="F133" s="298">
        <v>1450.3500000000001</v>
      </c>
      <c r="G133" s="299">
        <v>1417.5500000000002</v>
      </c>
      <c r="H133" s="299">
        <v>1397.4</v>
      </c>
      <c r="I133" s="299">
        <v>1364.6000000000001</v>
      </c>
      <c r="J133" s="299">
        <v>1470.5000000000002</v>
      </c>
      <c r="K133" s="299">
        <v>1503.3</v>
      </c>
      <c r="L133" s="299">
        <v>1523.4500000000003</v>
      </c>
      <c r="M133" s="286">
        <v>1483.15</v>
      </c>
      <c r="N133" s="286">
        <v>1430.2</v>
      </c>
      <c r="O133" s="301">
        <v>4448800</v>
      </c>
      <c r="P133" s="302">
        <v>-6.6095033940693102E-3</v>
      </c>
    </row>
    <row r="134" spans="1:16" ht="15">
      <c r="A134" s="263">
        <v>124</v>
      </c>
      <c r="B134" s="364" t="s">
        <v>51</v>
      </c>
      <c r="C134" s="476" t="s">
        <v>175</v>
      </c>
      <c r="D134" s="477">
        <v>44252</v>
      </c>
      <c r="E134" s="298">
        <v>615.95000000000005</v>
      </c>
      <c r="F134" s="298">
        <v>619.41666666666663</v>
      </c>
      <c r="G134" s="299">
        <v>610.93333333333328</v>
      </c>
      <c r="H134" s="299">
        <v>605.91666666666663</v>
      </c>
      <c r="I134" s="299">
        <v>597.43333333333328</v>
      </c>
      <c r="J134" s="299">
        <v>624.43333333333328</v>
      </c>
      <c r="K134" s="299">
        <v>632.91666666666663</v>
      </c>
      <c r="L134" s="299">
        <v>637.93333333333328</v>
      </c>
      <c r="M134" s="286">
        <v>627.9</v>
      </c>
      <c r="N134" s="286">
        <v>614.4</v>
      </c>
      <c r="O134" s="301">
        <v>44312800</v>
      </c>
      <c r="P134" s="302">
        <v>-5.4984761366135672E-3</v>
      </c>
    </row>
    <row r="135" spans="1:16" ht="15">
      <c r="A135" s="263">
        <v>125</v>
      </c>
      <c r="B135" s="364" t="s">
        <v>88</v>
      </c>
      <c r="C135" s="476" t="s">
        <v>176</v>
      </c>
      <c r="D135" s="477">
        <v>44252</v>
      </c>
      <c r="E135" s="298">
        <v>516.85</v>
      </c>
      <c r="F135" s="298">
        <v>519.95000000000005</v>
      </c>
      <c r="G135" s="299">
        <v>510.85000000000014</v>
      </c>
      <c r="H135" s="299">
        <v>504.85000000000014</v>
      </c>
      <c r="I135" s="299">
        <v>495.75000000000023</v>
      </c>
      <c r="J135" s="299">
        <v>525.95000000000005</v>
      </c>
      <c r="K135" s="299">
        <v>535.04999999999995</v>
      </c>
      <c r="L135" s="299">
        <v>541.04999999999995</v>
      </c>
      <c r="M135" s="286">
        <v>529.04999999999995</v>
      </c>
      <c r="N135" s="286">
        <v>513.95000000000005</v>
      </c>
      <c r="O135" s="301">
        <v>11164500</v>
      </c>
      <c r="P135" s="302">
        <v>-2.686366689053056E-4</v>
      </c>
    </row>
    <row r="136" spans="1:16" ht="15">
      <c r="A136" s="263">
        <v>126</v>
      </c>
      <c r="B136" s="364" t="s">
        <v>177</v>
      </c>
      <c r="C136" s="476" t="s">
        <v>178</v>
      </c>
      <c r="D136" s="477">
        <v>44252</v>
      </c>
      <c r="E136" s="298">
        <v>592.29999999999995</v>
      </c>
      <c r="F136" s="298">
        <v>591.85</v>
      </c>
      <c r="G136" s="299">
        <v>583.40000000000009</v>
      </c>
      <c r="H136" s="299">
        <v>574.50000000000011</v>
      </c>
      <c r="I136" s="299">
        <v>566.05000000000018</v>
      </c>
      <c r="J136" s="299">
        <v>600.75</v>
      </c>
      <c r="K136" s="299">
        <v>609.20000000000005</v>
      </c>
      <c r="L136" s="299">
        <v>618.09999999999991</v>
      </c>
      <c r="M136" s="286">
        <v>600.29999999999995</v>
      </c>
      <c r="N136" s="286">
        <v>582.95000000000005</v>
      </c>
      <c r="O136" s="301">
        <v>9716000</v>
      </c>
      <c r="P136" s="302">
        <v>1.0189228529839884E-2</v>
      </c>
    </row>
    <row r="137" spans="1:16" ht="15">
      <c r="A137" s="263">
        <v>127</v>
      </c>
      <c r="B137" s="364" t="s">
        <v>39</v>
      </c>
      <c r="C137" s="476" t="s">
        <v>806</v>
      </c>
      <c r="D137" s="477">
        <v>44252</v>
      </c>
      <c r="E137" s="298">
        <v>624</v>
      </c>
      <c r="F137" s="298">
        <v>629.31666666666661</v>
      </c>
      <c r="G137" s="299">
        <v>617.03333333333319</v>
      </c>
      <c r="H137" s="299">
        <v>610.06666666666661</v>
      </c>
      <c r="I137" s="299">
        <v>597.78333333333319</v>
      </c>
      <c r="J137" s="299">
        <v>636.28333333333319</v>
      </c>
      <c r="K137" s="299">
        <v>648.56666666666649</v>
      </c>
      <c r="L137" s="299">
        <v>655.53333333333319</v>
      </c>
      <c r="M137" s="286">
        <v>641.6</v>
      </c>
      <c r="N137" s="286">
        <v>622.35</v>
      </c>
      <c r="O137" s="301">
        <v>14007600</v>
      </c>
      <c r="P137" s="302">
        <v>-1.6492890995260665E-2</v>
      </c>
    </row>
    <row r="138" spans="1:16" ht="15">
      <c r="A138" s="263">
        <v>128</v>
      </c>
      <c r="B138" s="364" t="s">
        <v>43</v>
      </c>
      <c r="C138" s="476" t="s">
        <v>180</v>
      </c>
      <c r="D138" s="477">
        <v>44252</v>
      </c>
      <c r="E138" s="298">
        <v>324.35000000000002</v>
      </c>
      <c r="F138" s="298">
        <v>326.43333333333334</v>
      </c>
      <c r="G138" s="299">
        <v>320.11666666666667</v>
      </c>
      <c r="H138" s="299">
        <v>315.88333333333333</v>
      </c>
      <c r="I138" s="299">
        <v>309.56666666666666</v>
      </c>
      <c r="J138" s="299">
        <v>330.66666666666669</v>
      </c>
      <c r="K138" s="299">
        <v>336.98333333333341</v>
      </c>
      <c r="L138" s="299">
        <v>341.2166666666667</v>
      </c>
      <c r="M138" s="286">
        <v>332.75</v>
      </c>
      <c r="N138" s="286">
        <v>322.2</v>
      </c>
      <c r="O138" s="301">
        <v>84160500</v>
      </c>
      <c r="P138" s="302">
        <v>2.9135010803652332E-2</v>
      </c>
    </row>
    <row r="139" spans="1:16" ht="15">
      <c r="A139" s="263">
        <v>129</v>
      </c>
      <c r="B139" s="364" t="s">
        <v>42</v>
      </c>
      <c r="C139" s="476" t="s">
        <v>182</v>
      </c>
      <c r="D139" s="477">
        <v>44252</v>
      </c>
      <c r="E139" s="298">
        <v>93.4</v>
      </c>
      <c r="F139" s="298">
        <v>92.733333333333348</v>
      </c>
      <c r="G139" s="299">
        <v>91.066666666666691</v>
      </c>
      <c r="H139" s="299">
        <v>88.733333333333348</v>
      </c>
      <c r="I139" s="299">
        <v>87.066666666666691</v>
      </c>
      <c r="J139" s="299">
        <v>95.066666666666691</v>
      </c>
      <c r="K139" s="299">
        <v>96.733333333333348</v>
      </c>
      <c r="L139" s="299">
        <v>99.066666666666691</v>
      </c>
      <c r="M139" s="286">
        <v>94.4</v>
      </c>
      <c r="N139" s="286">
        <v>90.4</v>
      </c>
      <c r="O139" s="301">
        <v>135702000</v>
      </c>
      <c r="P139" s="302">
        <v>4.0149006622516553E-2</v>
      </c>
    </row>
    <row r="140" spans="1:16" ht="15">
      <c r="A140" s="263">
        <v>130</v>
      </c>
      <c r="B140" s="364" t="s">
        <v>111</v>
      </c>
      <c r="C140" s="476" t="s">
        <v>183</v>
      </c>
      <c r="D140" s="477">
        <v>44252</v>
      </c>
      <c r="E140" s="298">
        <v>698.9</v>
      </c>
      <c r="F140" s="298">
        <v>702.86666666666667</v>
      </c>
      <c r="G140" s="299">
        <v>692.0333333333333</v>
      </c>
      <c r="H140" s="299">
        <v>685.16666666666663</v>
      </c>
      <c r="I140" s="299">
        <v>674.33333333333326</v>
      </c>
      <c r="J140" s="299">
        <v>709.73333333333335</v>
      </c>
      <c r="K140" s="299">
        <v>720.56666666666661</v>
      </c>
      <c r="L140" s="299">
        <v>727.43333333333339</v>
      </c>
      <c r="M140" s="286">
        <v>713.7</v>
      </c>
      <c r="N140" s="286">
        <v>696</v>
      </c>
      <c r="O140" s="301">
        <v>42511900</v>
      </c>
      <c r="P140" s="302">
        <v>8.0622404966340152E-3</v>
      </c>
    </row>
    <row r="141" spans="1:16" ht="15">
      <c r="A141" s="263">
        <v>131</v>
      </c>
      <c r="B141" s="364" t="s">
        <v>106</v>
      </c>
      <c r="C141" s="476" t="s">
        <v>184</v>
      </c>
      <c r="D141" s="477">
        <v>44252</v>
      </c>
      <c r="E141" s="298">
        <v>3065.8</v>
      </c>
      <c r="F141" s="298">
        <v>3071.3666666666668</v>
      </c>
      <c r="G141" s="299">
        <v>3032.9333333333334</v>
      </c>
      <c r="H141" s="299">
        <v>3000.0666666666666</v>
      </c>
      <c r="I141" s="299">
        <v>2961.6333333333332</v>
      </c>
      <c r="J141" s="299">
        <v>3104.2333333333336</v>
      </c>
      <c r="K141" s="299">
        <v>3142.666666666667</v>
      </c>
      <c r="L141" s="299">
        <v>3175.5333333333338</v>
      </c>
      <c r="M141" s="286">
        <v>3109.8</v>
      </c>
      <c r="N141" s="286">
        <v>3038.5</v>
      </c>
      <c r="O141" s="301">
        <v>8078700</v>
      </c>
      <c r="P141" s="302">
        <v>4.8514581629871899E-2</v>
      </c>
    </row>
    <row r="142" spans="1:16" ht="15">
      <c r="A142" s="263">
        <v>132</v>
      </c>
      <c r="B142" s="364" t="s">
        <v>106</v>
      </c>
      <c r="C142" s="476" t="s">
        <v>185</v>
      </c>
      <c r="D142" s="477">
        <v>44252</v>
      </c>
      <c r="E142" s="298">
        <v>1011.7</v>
      </c>
      <c r="F142" s="298">
        <v>1004.9</v>
      </c>
      <c r="G142" s="299">
        <v>992.8</v>
      </c>
      <c r="H142" s="299">
        <v>973.9</v>
      </c>
      <c r="I142" s="299">
        <v>961.8</v>
      </c>
      <c r="J142" s="299">
        <v>1023.8</v>
      </c>
      <c r="K142" s="299">
        <v>1035.9000000000001</v>
      </c>
      <c r="L142" s="299">
        <v>1054.8</v>
      </c>
      <c r="M142" s="286">
        <v>1017</v>
      </c>
      <c r="N142" s="286">
        <v>986</v>
      </c>
      <c r="O142" s="301">
        <v>12171600</v>
      </c>
      <c r="P142" s="302">
        <v>-1.3230859032979861E-2</v>
      </c>
    </row>
    <row r="143" spans="1:16" ht="15">
      <c r="A143" s="263">
        <v>133</v>
      </c>
      <c r="B143" s="364" t="s">
        <v>49</v>
      </c>
      <c r="C143" s="476" t="s">
        <v>186</v>
      </c>
      <c r="D143" s="477">
        <v>44252</v>
      </c>
      <c r="E143" s="298">
        <v>1436.85</v>
      </c>
      <c r="F143" s="298">
        <v>1448</v>
      </c>
      <c r="G143" s="299">
        <v>1422.1</v>
      </c>
      <c r="H143" s="299">
        <v>1407.35</v>
      </c>
      <c r="I143" s="299">
        <v>1381.4499999999998</v>
      </c>
      <c r="J143" s="299">
        <v>1462.75</v>
      </c>
      <c r="K143" s="299">
        <v>1488.65</v>
      </c>
      <c r="L143" s="299">
        <v>1503.4</v>
      </c>
      <c r="M143" s="286">
        <v>1473.9</v>
      </c>
      <c r="N143" s="286">
        <v>1433.25</v>
      </c>
      <c r="O143" s="301">
        <v>7350000</v>
      </c>
      <c r="P143" s="302">
        <v>2.0195711013949614E-2</v>
      </c>
    </row>
    <row r="144" spans="1:16" ht="15">
      <c r="A144" s="263">
        <v>134</v>
      </c>
      <c r="B144" s="364" t="s">
        <v>51</v>
      </c>
      <c r="C144" s="476" t="s">
        <v>187</v>
      </c>
      <c r="D144" s="477">
        <v>44252</v>
      </c>
      <c r="E144" s="298">
        <v>2527.65</v>
      </c>
      <c r="F144" s="298">
        <v>2527.2833333333333</v>
      </c>
      <c r="G144" s="299">
        <v>2486.6166666666668</v>
      </c>
      <c r="H144" s="299">
        <v>2445.5833333333335</v>
      </c>
      <c r="I144" s="299">
        <v>2404.916666666667</v>
      </c>
      <c r="J144" s="299">
        <v>2568.3166666666666</v>
      </c>
      <c r="K144" s="299">
        <v>2608.9833333333336</v>
      </c>
      <c r="L144" s="299">
        <v>2650.0166666666664</v>
      </c>
      <c r="M144" s="286">
        <v>2567.9499999999998</v>
      </c>
      <c r="N144" s="286">
        <v>2486.25</v>
      </c>
      <c r="O144" s="301">
        <v>1161500</v>
      </c>
      <c r="P144" s="302">
        <v>1.6852702998467937E-2</v>
      </c>
    </row>
    <row r="145" spans="1:16" ht="15">
      <c r="A145" s="263">
        <v>135</v>
      </c>
      <c r="B145" s="364" t="s">
        <v>42</v>
      </c>
      <c r="C145" s="476" t="s">
        <v>188</v>
      </c>
      <c r="D145" s="477">
        <v>44252</v>
      </c>
      <c r="E145" s="298">
        <v>371.55</v>
      </c>
      <c r="F145" s="298">
        <v>363.23333333333329</v>
      </c>
      <c r="G145" s="299">
        <v>351.46666666666658</v>
      </c>
      <c r="H145" s="299">
        <v>331.38333333333327</v>
      </c>
      <c r="I145" s="299">
        <v>319.61666666666656</v>
      </c>
      <c r="J145" s="299">
        <v>383.31666666666661</v>
      </c>
      <c r="K145" s="299">
        <v>395.08333333333337</v>
      </c>
      <c r="L145" s="299">
        <v>415.16666666666663</v>
      </c>
      <c r="M145" s="286">
        <v>375</v>
      </c>
      <c r="N145" s="286">
        <v>343.15</v>
      </c>
      <c r="O145" s="301">
        <v>3573000</v>
      </c>
      <c r="P145" s="302">
        <v>1.6820857863751051E-3</v>
      </c>
    </row>
    <row r="146" spans="1:16" ht="15">
      <c r="A146" s="263">
        <v>136</v>
      </c>
      <c r="B146" s="364" t="s">
        <v>43</v>
      </c>
      <c r="C146" s="476" t="s">
        <v>189</v>
      </c>
      <c r="D146" s="477">
        <v>44252</v>
      </c>
      <c r="E146" s="298">
        <v>614.29999999999995</v>
      </c>
      <c r="F146" s="298">
        <v>617.06666666666661</v>
      </c>
      <c r="G146" s="299">
        <v>609.88333333333321</v>
      </c>
      <c r="H146" s="299">
        <v>605.46666666666658</v>
      </c>
      <c r="I146" s="299">
        <v>598.28333333333319</v>
      </c>
      <c r="J146" s="299">
        <v>621.48333333333323</v>
      </c>
      <c r="K146" s="299">
        <v>628.66666666666663</v>
      </c>
      <c r="L146" s="299">
        <v>633.08333333333326</v>
      </c>
      <c r="M146" s="286">
        <v>624.25</v>
      </c>
      <c r="N146" s="286">
        <v>612.65</v>
      </c>
      <c r="O146" s="301">
        <v>4670400</v>
      </c>
      <c r="P146" s="302">
        <v>3.7636080870917576E-2</v>
      </c>
    </row>
    <row r="147" spans="1:16" ht="15">
      <c r="A147" s="263">
        <v>137</v>
      </c>
      <c r="B147" s="364" t="s">
        <v>49</v>
      </c>
      <c r="C147" s="476" t="s">
        <v>190</v>
      </c>
      <c r="D147" s="477">
        <v>44252</v>
      </c>
      <c r="E147" s="298">
        <v>1248.4000000000001</v>
      </c>
      <c r="F147" s="298">
        <v>1257.3833333333334</v>
      </c>
      <c r="G147" s="299">
        <v>1235.1166666666668</v>
      </c>
      <c r="H147" s="299">
        <v>1221.8333333333333</v>
      </c>
      <c r="I147" s="299">
        <v>1199.5666666666666</v>
      </c>
      <c r="J147" s="299">
        <v>1270.666666666667</v>
      </c>
      <c r="K147" s="299">
        <v>1292.9333333333338</v>
      </c>
      <c r="L147" s="299">
        <v>1306.2166666666672</v>
      </c>
      <c r="M147" s="286">
        <v>1279.6500000000001</v>
      </c>
      <c r="N147" s="286">
        <v>1244.0999999999999</v>
      </c>
      <c r="O147" s="301">
        <v>1286600</v>
      </c>
      <c r="P147" s="302">
        <v>3.0269058295964126E-2</v>
      </c>
    </row>
    <row r="148" spans="1:16" ht="15">
      <c r="A148" s="263">
        <v>138</v>
      </c>
      <c r="B148" s="364" t="s">
        <v>37</v>
      </c>
      <c r="C148" s="476" t="s">
        <v>192</v>
      </c>
      <c r="D148" s="477">
        <v>44252</v>
      </c>
      <c r="E148" s="298">
        <v>6324.3</v>
      </c>
      <c r="F148" s="298">
        <v>6363.6833333333334</v>
      </c>
      <c r="G148" s="299">
        <v>6263.666666666667</v>
      </c>
      <c r="H148" s="299">
        <v>6203.0333333333338</v>
      </c>
      <c r="I148" s="299">
        <v>6103.0166666666673</v>
      </c>
      <c r="J148" s="299">
        <v>6424.3166666666666</v>
      </c>
      <c r="K148" s="299">
        <v>6524.333333333333</v>
      </c>
      <c r="L148" s="299">
        <v>6584.9666666666662</v>
      </c>
      <c r="M148" s="286">
        <v>6463.7</v>
      </c>
      <c r="N148" s="286">
        <v>6303.05</v>
      </c>
      <c r="O148" s="301">
        <v>1445200</v>
      </c>
      <c r="P148" s="302">
        <v>1.6744055156887577E-2</v>
      </c>
    </row>
    <row r="149" spans="1:16" ht="15">
      <c r="A149" s="263">
        <v>139</v>
      </c>
      <c r="B149" s="364" t="s">
        <v>177</v>
      </c>
      <c r="C149" s="476" t="s">
        <v>194</v>
      </c>
      <c r="D149" s="477">
        <v>44252</v>
      </c>
      <c r="E149" s="298">
        <v>542.4</v>
      </c>
      <c r="F149" s="298">
        <v>544.61666666666667</v>
      </c>
      <c r="G149" s="299">
        <v>530.98333333333335</v>
      </c>
      <c r="H149" s="299">
        <v>519.56666666666672</v>
      </c>
      <c r="I149" s="299">
        <v>505.93333333333339</v>
      </c>
      <c r="J149" s="299">
        <v>556.0333333333333</v>
      </c>
      <c r="K149" s="299">
        <v>569.66666666666674</v>
      </c>
      <c r="L149" s="299">
        <v>581.08333333333326</v>
      </c>
      <c r="M149" s="286">
        <v>558.25</v>
      </c>
      <c r="N149" s="286">
        <v>533.20000000000005</v>
      </c>
      <c r="O149" s="301">
        <v>18898100</v>
      </c>
      <c r="P149" s="302">
        <v>1.5156734412676541E-3</v>
      </c>
    </row>
    <row r="150" spans="1:16" ht="15">
      <c r="A150" s="263">
        <v>140</v>
      </c>
      <c r="B150" s="364" t="s">
        <v>111</v>
      </c>
      <c r="C150" s="476" t="s">
        <v>195</v>
      </c>
      <c r="D150" s="477">
        <v>44252</v>
      </c>
      <c r="E150" s="298">
        <v>195.9</v>
      </c>
      <c r="F150" s="298">
        <v>196.1</v>
      </c>
      <c r="G150" s="299">
        <v>192.79999999999998</v>
      </c>
      <c r="H150" s="299">
        <v>189.7</v>
      </c>
      <c r="I150" s="299">
        <v>186.39999999999998</v>
      </c>
      <c r="J150" s="299">
        <v>199.2</v>
      </c>
      <c r="K150" s="299">
        <v>202.5</v>
      </c>
      <c r="L150" s="299">
        <v>205.6</v>
      </c>
      <c r="M150" s="286">
        <v>199.4</v>
      </c>
      <c r="N150" s="286">
        <v>193</v>
      </c>
      <c r="O150" s="301">
        <v>93167400</v>
      </c>
      <c r="P150" s="302">
        <v>3.1507413509060958E-2</v>
      </c>
    </row>
    <row r="151" spans="1:16" ht="15">
      <c r="A151" s="263">
        <v>141</v>
      </c>
      <c r="B151" s="364" t="s">
        <v>63</v>
      </c>
      <c r="C151" s="476" t="s">
        <v>196</v>
      </c>
      <c r="D151" s="477">
        <v>44252</v>
      </c>
      <c r="E151" s="298">
        <v>1020.4</v>
      </c>
      <c r="F151" s="298">
        <v>1020.0833333333334</v>
      </c>
      <c r="G151" s="299">
        <v>1006.0166666666667</v>
      </c>
      <c r="H151" s="299">
        <v>991.63333333333333</v>
      </c>
      <c r="I151" s="299">
        <v>977.56666666666661</v>
      </c>
      <c r="J151" s="299">
        <v>1034.4666666666667</v>
      </c>
      <c r="K151" s="299">
        <v>1048.5333333333335</v>
      </c>
      <c r="L151" s="299">
        <v>1062.9166666666667</v>
      </c>
      <c r="M151" s="286">
        <v>1034.1500000000001</v>
      </c>
      <c r="N151" s="286">
        <v>1005.7</v>
      </c>
      <c r="O151" s="301">
        <v>2748000</v>
      </c>
      <c r="P151" s="302">
        <v>3.5418236623963831E-2</v>
      </c>
    </row>
    <row r="152" spans="1:16" ht="15">
      <c r="A152" s="263">
        <v>142</v>
      </c>
      <c r="B152" s="364" t="s">
        <v>106</v>
      </c>
      <c r="C152" s="476" t="s">
        <v>197</v>
      </c>
      <c r="D152" s="477">
        <v>44252</v>
      </c>
      <c r="E152" s="298">
        <v>434.05</v>
      </c>
      <c r="F152" s="298">
        <v>433.4666666666667</v>
      </c>
      <c r="G152" s="299">
        <v>430.13333333333338</v>
      </c>
      <c r="H152" s="299">
        <v>426.2166666666667</v>
      </c>
      <c r="I152" s="299">
        <v>422.88333333333338</v>
      </c>
      <c r="J152" s="299">
        <v>437.38333333333338</v>
      </c>
      <c r="K152" s="299">
        <v>440.71666666666664</v>
      </c>
      <c r="L152" s="299">
        <v>444.63333333333338</v>
      </c>
      <c r="M152" s="286">
        <v>436.8</v>
      </c>
      <c r="N152" s="286">
        <v>429.55</v>
      </c>
      <c r="O152" s="301">
        <v>34198400</v>
      </c>
      <c r="P152" s="302">
        <v>-9.6376610138078026E-3</v>
      </c>
    </row>
    <row r="153" spans="1:16" ht="15">
      <c r="A153" s="263">
        <v>143</v>
      </c>
      <c r="B153" s="364" t="s">
        <v>88</v>
      </c>
      <c r="C153" s="476" t="s">
        <v>199</v>
      </c>
      <c r="D153" s="477">
        <v>44252</v>
      </c>
      <c r="E153" s="298">
        <v>212.2</v>
      </c>
      <c r="F153" s="298">
        <v>214.08333333333334</v>
      </c>
      <c r="G153" s="299">
        <v>209.56666666666669</v>
      </c>
      <c r="H153" s="299">
        <v>206.93333333333334</v>
      </c>
      <c r="I153" s="299">
        <v>202.41666666666669</v>
      </c>
      <c r="J153" s="299">
        <v>216.7166666666667</v>
      </c>
      <c r="K153" s="299">
        <v>221.23333333333335</v>
      </c>
      <c r="L153" s="299">
        <v>223.8666666666667</v>
      </c>
      <c r="M153" s="286">
        <v>218.6</v>
      </c>
      <c r="N153" s="286">
        <v>211.45</v>
      </c>
      <c r="O153" s="301">
        <v>37038000</v>
      </c>
      <c r="P153" s="302">
        <v>-9.7850497273018928E-3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C8" sqref="C8:C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44246</v>
      </c>
    </row>
    <row r="7" spans="1:15">
      <c r="A7"/>
    </row>
    <row r="8" spans="1:15" ht="28.5" customHeight="1">
      <c r="A8" s="562" t="s">
        <v>16</v>
      </c>
      <c r="B8" s="563" t="s">
        <v>18</v>
      </c>
      <c r="C8" s="561" t="s">
        <v>19</v>
      </c>
      <c r="D8" s="561" t="s">
        <v>20</v>
      </c>
      <c r="E8" s="561" t="s">
        <v>21</v>
      </c>
      <c r="F8" s="561"/>
      <c r="G8" s="561"/>
      <c r="H8" s="561" t="s">
        <v>22</v>
      </c>
      <c r="I8" s="561"/>
      <c r="J8" s="561"/>
      <c r="K8" s="260"/>
      <c r="L8" s="268"/>
      <c r="M8" s="268"/>
    </row>
    <row r="9" spans="1:15" ht="36" customHeight="1">
      <c r="A9" s="557"/>
      <c r="B9" s="559"/>
      <c r="C9" s="564" t="s">
        <v>23</v>
      </c>
      <c r="D9" s="56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15118.95</v>
      </c>
      <c r="D10" s="285">
        <v>15149.25</v>
      </c>
      <c r="E10" s="285">
        <v>15047.75</v>
      </c>
      <c r="F10" s="285">
        <v>14976.55</v>
      </c>
      <c r="G10" s="285">
        <v>14875.05</v>
      </c>
      <c r="H10" s="285">
        <v>15220.45</v>
      </c>
      <c r="I10" s="285">
        <v>15321.95</v>
      </c>
      <c r="J10" s="285">
        <v>15393.150000000001</v>
      </c>
      <c r="K10" s="284">
        <v>15250.75</v>
      </c>
      <c r="L10" s="284">
        <v>15078.05</v>
      </c>
      <c r="M10" s="289"/>
    </row>
    <row r="11" spans="1:15">
      <c r="A11" s="283">
        <v>2</v>
      </c>
      <c r="B11" s="263" t="s">
        <v>217</v>
      </c>
      <c r="C11" s="286">
        <v>36587</v>
      </c>
      <c r="D11" s="265">
        <v>36687.73333333333</v>
      </c>
      <c r="E11" s="265">
        <v>36266.71666666666</v>
      </c>
      <c r="F11" s="265">
        <v>35946.433333333327</v>
      </c>
      <c r="G11" s="265">
        <v>35525.416666666657</v>
      </c>
      <c r="H11" s="265">
        <v>37008.016666666663</v>
      </c>
      <c r="I11" s="265">
        <v>37429.03333333334</v>
      </c>
      <c r="J11" s="265">
        <v>37749.316666666666</v>
      </c>
      <c r="K11" s="286">
        <v>37108.75</v>
      </c>
      <c r="L11" s="286">
        <v>36367.449999999997</v>
      </c>
      <c r="M11" s="289"/>
    </row>
    <row r="12" spans="1:15">
      <c r="A12" s="283">
        <v>3</v>
      </c>
      <c r="B12" s="271" t="s">
        <v>218</v>
      </c>
      <c r="C12" s="286">
        <v>1839.9</v>
      </c>
      <c r="D12" s="265">
        <v>1823.5166666666667</v>
      </c>
      <c r="E12" s="265">
        <v>1787.7833333333333</v>
      </c>
      <c r="F12" s="265">
        <v>1735.6666666666667</v>
      </c>
      <c r="G12" s="265">
        <v>1699.9333333333334</v>
      </c>
      <c r="H12" s="265">
        <v>1875.6333333333332</v>
      </c>
      <c r="I12" s="265">
        <v>1911.3666666666663</v>
      </c>
      <c r="J12" s="265">
        <v>1963.4833333333331</v>
      </c>
      <c r="K12" s="286">
        <v>1859.25</v>
      </c>
      <c r="L12" s="286">
        <v>1771.4</v>
      </c>
      <c r="M12" s="289"/>
    </row>
    <row r="13" spans="1:15">
      <c r="A13" s="283">
        <v>4</v>
      </c>
      <c r="B13" s="263" t="s">
        <v>219</v>
      </c>
      <c r="C13" s="286">
        <v>4204.25</v>
      </c>
      <c r="D13" s="265">
        <v>4209.8</v>
      </c>
      <c r="E13" s="265">
        <v>4186.5</v>
      </c>
      <c r="F13" s="265">
        <v>4168.75</v>
      </c>
      <c r="G13" s="265">
        <v>4145.45</v>
      </c>
      <c r="H13" s="265">
        <v>4227.55</v>
      </c>
      <c r="I13" s="265">
        <v>4250.8500000000013</v>
      </c>
      <c r="J13" s="265">
        <v>4268.6000000000004</v>
      </c>
      <c r="K13" s="286">
        <v>4233.1000000000004</v>
      </c>
      <c r="L13" s="286">
        <v>4192.05</v>
      </c>
      <c r="M13" s="289"/>
    </row>
    <row r="14" spans="1:15">
      <c r="A14" s="283">
        <v>5</v>
      </c>
      <c r="B14" s="263" t="s">
        <v>220</v>
      </c>
      <c r="C14" s="286">
        <v>25618.55</v>
      </c>
      <c r="D14" s="265">
        <v>25522.683333333331</v>
      </c>
      <c r="E14" s="265">
        <v>25358.516666666663</v>
      </c>
      <c r="F14" s="265">
        <v>25098.483333333334</v>
      </c>
      <c r="G14" s="265">
        <v>24934.316666666666</v>
      </c>
      <c r="H14" s="265">
        <v>25782.71666666666</v>
      </c>
      <c r="I14" s="265">
        <v>25946.883333333324</v>
      </c>
      <c r="J14" s="265">
        <v>26206.916666666657</v>
      </c>
      <c r="K14" s="286">
        <v>25686.85</v>
      </c>
      <c r="L14" s="286">
        <v>25262.65</v>
      </c>
      <c r="M14" s="289"/>
    </row>
    <row r="15" spans="1:15">
      <c r="A15" s="283">
        <v>6</v>
      </c>
      <c r="B15" s="263" t="s">
        <v>221</v>
      </c>
      <c r="C15" s="286">
        <v>3202.45</v>
      </c>
      <c r="D15" s="265">
        <v>3171.7166666666667</v>
      </c>
      <c r="E15" s="265">
        <v>3119.6833333333334</v>
      </c>
      <c r="F15" s="265">
        <v>3036.9166666666665</v>
      </c>
      <c r="G15" s="265">
        <v>2984.8833333333332</v>
      </c>
      <c r="H15" s="265">
        <v>3254.4833333333336</v>
      </c>
      <c r="I15" s="265">
        <v>3306.5166666666673</v>
      </c>
      <c r="J15" s="265">
        <v>3389.2833333333338</v>
      </c>
      <c r="K15" s="286">
        <v>3223.75</v>
      </c>
      <c r="L15" s="286">
        <v>3088.95</v>
      </c>
      <c r="M15" s="289"/>
    </row>
    <row r="16" spans="1:15">
      <c r="A16" s="283">
        <v>7</v>
      </c>
      <c r="B16" s="263" t="s">
        <v>222</v>
      </c>
      <c r="C16" s="286">
        <v>6927.15</v>
      </c>
      <c r="D16" s="265">
        <v>6931.6333333333341</v>
      </c>
      <c r="E16" s="265">
        <v>6890.6166666666686</v>
      </c>
      <c r="F16" s="265">
        <v>6854.0833333333348</v>
      </c>
      <c r="G16" s="265">
        <v>6813.0666666666693</v>
      </c>
      <c r="H16" s="265">
        <v>6968.1666666666679</v>
      </c>
      <c r="I16" s="265">
        <v>7009.1833333333325</v>
      </c>
      <c r="J16" s="265">
        <v>7045.7166666666672</v>
      </c>
      <c r="K16" s="286">
        <v>6972.65</v>
      </c>
      <c r="L16" s="286">
        <v>6895.1</v>
      </c>
      <c r="M16" s="289"/>
    </row>
    <row r="17" spans="1:13">
      <c r="A17" s="283">
        <v>8</v>
      </c>
      <c r="B17" s="263" t="s">
        <v>38</v>
      </c>
      <c r="C17" s="263">
        <v>1787.9</v>
      </c>
      <c r="D17" s="265">
        <v>1800.3833333333332</v>
      </c>
      <c r="E17" s="265">
        <v>1762.6666666666665</v>
      </c>
      <c r="F17" s="265">
        <v>1737.4333333333334</v>
      </c>
      <c r="G17" s="265">
        <v>1699.7166666666667</v>
      </c>
      <c r="H17" s="265">
        <v>1825.6166666666663</v>
      </c>
      <c r="I17" s="265">
        <v>1863.333333333333</v>
      </c>
      <c r="J17" s="265">
        <v>1888.5666666666662</v>
      </c>
      <c r="K17" s="263">
        <v>1838.1</v>
      </c>
      <c r="L17" s="263">
        <v>1775.15</v>
      </c>
      <c r="M17" s="263">
        <v>6.3475999999999999</v>
      </c>
    </row>
    <row r="18" spans="1:13">
      <c r="A18" s="283">
        <v>9</v>
      </c>
      <c r="B18" s="263" t="s">
        <v>223</v>
      </c>
      <c r="C18" s="263">
        <v>1134.8</v>
      </c>
      <c r="D18" s="265">
        <v>1126.8833333333332</v>
      </c>
      <c r="E18" s="265">
        <v>1099.3666666666663</v>
      </c>
      <c r="F18" s="265">
        <v>1063.9333333333332</v>
      </c>
      <c r="G18" s="265">
        <v>1036.4166666666663</v>
      </c>
      <c r="H18" s="265">
        <v>1162.3166666666664</v>
      </c>
      <c r="I18" s="265">
        <v>1189.8333333333333</v>
      </c>
      <c r="J18" s="265">
        <v>1225.2666666666664</v>
      </c>
      <c r="K18" s="263">
        <v>1154.4000000000001</v>
      </c>
      <c r="L18" s="263">
        <v>1091.45</v>
      </c>
      <c r="M18" s="263">
        <v>13.56719</v>
      </c>
    </row>
    <row r="19" spans="1:13">
      <c r="A19" s="283">
        <v>10</v>
      </c>
      <c r="B19" s="263" t="s">
        <v>736</v>
      </c>
      <c r="C19" s="264">
        <v>1229.2</v>
      </c>
      <c r="D19" s="265">
        <v>1230.3833333333332</v>
      </c>
      <c r="E19" s="265">
        <v>1218.0166666666664</v>
      </c>
      <c r="F19" s="265">
        <v>1206.8333333333333</v>
      </c>
      <c r="G19" s="265">
        <v>1194.4666666666665</v>
      </c>
      <c r="H19" s="265">
        <v>1241.5666666666664</v>
      </c>
      <c r="I19" s="265">
        <v>1253.9333333333332</v>
      </c>
      <c r="J19" s="265">
        <v>1265.1166666666663</v>
      </c>
      <c r="K19" s="263">
        <v>1242.75</v>
      </c>
      <c r="L19" s="263">
        <v>1219.2</v>
      </c>
      <c r="M19" s="263">
        <v>2.5508999999999999</v>
      </c>
    </row>
    <row r="20" spans="1:13">
      <c r="A20" s="283">
        <v>11</v>
      </c>
      <c r="B20" s="263" t="s">
        <v>289</v>
      </c>
      <c r="C20" s="263">
        <v>14918.8</v>
      </c>
      <c r="D20" s="265">
        <v>14807.866666666667</v>
      </c>
      <c r="E20" s="265">
        <v>14666.733333333334</v>
      </c>
      <c r="F20" s="265">
        <v>14414.666666666666</v>
      </c>
      <c r="G20" s="265">
        <v>14273.533333333333</v>
      </c>
      <c r="H20" s="265">
        <v>15059.933333333334</v>
      </c>
      <c r="I20" s="265">
        <v>15201.066666666669</v>
      </c>
      <c r="J20" s="265">
        <v>15453.133333333335</v>
      </c>
      <c r="K20" s="263">
        <v>14949</v>
      </c>
      <c r="L20" s="263">
        <v>14555.8</v>
      </c>
      <c r="M20" s="263">
        <v>0.14887</v>
      </c>
    </row>
    <row r="21" spans="1:13">
      <c r="A21" s="283">
        <v>12</v>
      </c>
      <c r="B21" s="263" t="s">
        <v>40</v>
      </c>
      <c r="C21" s="263">
        <v>808.2</v>
      </c>
      <c r="D21" s="265">
        <v>806.23333333333323</v>
      </c>
      <c r="E21" s="265">
        <v>787.96666666666647</v>
      </c>
      <c r="F21" s="265">
        <v>767.73333333333323</v>
      </c>
      <c r="G21" s="265">
        <v>749.46666666666647</v>
      </c>
      <c r="H21" s="265">
        <v>826.46666666666647</v>
      </c>
      <c r="I21" s="265">
        <v>844.73333333333312</v>
      </c>
      <c r="J21" s="265">
        <v>864.96666666666647</v>
      </c>
      <c r="K21" s="263">
        <v>824.5</v>
      </c>
      <c r="L21" s="263">
        <v>786</v>
      </c>
      <c r="M21" s="263">
        <v>96.94238</v>
      </c>
    </row>
    <row r="22" spans="1:13">
      <c r="A22" s="283">
        <v>13</v>
      </c>
      <c r="B22" s="263" t="s">
        <v>290</v>
      </c>
      <c r="C22" s="263">
        <v>1109.5</v>
      </c>
      <c r="D22" s="265">
        <v>1108.1333333333334</v>
      </c>
      <c r="E22" s="265">
        <v>1086.8666666666668</v>
      </c>
      <c r="F22" s="265">
        <v>1064.2333333333333</v>
      </c>
      <c r="G22" s="265">
        <v>1042.9666666666667</v>
      </c>
      <c r="H22" s="265">
        <v>1130.7666666666669</v>
      </c>
      <c r="I22" s="265">
        <v>1152.0333333333338</v>
      </c>
      <c r="J22" s="265">
        <v>1174.666666666667</v>
      </c>
      <c r="K22" s="263">
        <v>1129.4000000000001</v>
      </c>
      <c r="L22" s="263">
        <v>1085.5</v>
      </c>
      <c r="M22" s="263">
        <v>54.561030000000002</v>
      </c>
    </row>
    <row r="23" spans="1:13">
      <c r="A23" s="283">
        <v>14</v>
      </c>
      <c r="B23" s="263" t="s">
        <v>41</v>
      </c>
      <c r="C23" s="263">
        <v>664.05</v>
      </c>
      <c r="D23" s="265">
        <v>661.0333333333333</v>
      </c>
      <c r="E23" s="265">
        <v>652.06666666666661</v>
      </c>
      <c r="F23" s="265">
        <v>640.08333333333326</v>
      </c>
      <c r="G23" s="265">
        <v>631.11666666666656</v>
      </c>
      <c r="H23" s="265">
        <v>673.01666666666665</v>
      </c>
      <c r="I23" s="265">
        <v>681.98333333333335</v>
      </c>
      <c r="J23" s="265">
        <v>693.9666666666667</v>
      </c>
      <c r="K23" s="263">
        <v>670</v>
      </c>
      <c r="L23" s="263">
        <v>649.04999999999995</v>
      </c>
      <c r="M23" s="263">
        <v>131.89026999999999</v>
      </c>
    </row>
    <row r="24" spans="1:13">
      <c r="A24" s="283">
        <v>15</v>
      </c>
      <c r="B24" s="263" t="s">
        <v>837</v>
      </c>
      <c r="C24" s="263">
        <v>509.6</v>
      </c>
      <c r="D24" s="265">
        <v>518.06666666666661</v>
      </c>
      <c r="E24" s="265">
        <v>498.13333333333321</v>
      </c>
      <c r="F24" s="265">
        <v>486.66666666666663</v>
      </c>
      <c r="G24" s="265">
        <v>466.73333333333323</v>
      </c>
      <c r="H24" s="265">
        <v>529.53333333333319</v>
      </c>
      <c r="I24" s="265">
        <v>549.46666666666658</v>
      </c>
      <c r="J24" s="265">
        <v>560.93333333333317</v>
      </c>
      <c r="K24" s="263">
        <v>538</v>
      </c>
      <c r="L24" s="263">
        <v>506.6</v>
      </c>
      <c r="M24" s="263">
        <v>37.274340000000002</v>
      </c>
    </row>
    <row r="25" spans="1:13">
      <c r="A25" s="283">
        <v>16</v>
      </c>
      <c r="B25" s="263" t="s">
        <v>291</v>
      </c>
      <c r="C25" s="263">
        <v>786.2</v>
      </c>
      <c r="D25" s="265">
        <v>768.36666666666667</v>
      </c>
      <c r="E25" s="265">
        <v>737.83333333333337</v>
      </c>
      <c r="F25" s="265">
        <v>689.4666666666667</v>
      </c>
      <c r="G25" s="265">
        <v>658.93333333333339</v>
      </c>
      <c r="H25" s="265">
        <v>816.73333333333335</v>
      </c>
      <c r="I25" s="265">
        <v>847.26666666666665</v>
      </c>
      <c r="J25" s="265">
        <v>895.63333333333333</v>
      </c>
      <c r="K25" s="263">
        <v>798.9</v>
      </c>
      <c r="L25" s="263">
        <v>720</v>
      </c>
      <c r="M25" s="263">
        <v>26.640070000000001</v>
      </c>
    </row>
    <row r="26" spans="1:13">
      <c r="A26" s="283">
        <v>17</v>
      </c>
      <c r="B26" s="263" t="s">
        <v>224</v>
      </c>
      <c r="C26" s="263">
        <v>104.1</v>
      </c>
      <c r="D26" s="265">
        <v>104.7</v>
      </c>
      <c r="E26" s="265">
        <v>101.80000000000001</v>
      </c>
      <c r="F26" s="265">
        <v>99.500000000000014</v>
      </c>
      <c r="G26" s="265">
        <v>96.600000000000023</v>
      </c>
      <c r="H26" s="265">
        <v>107</v>
      </c>
      <c r="I26" s="265">
        <v>109.9</v>
      </c>
      <c r="J26" s="265">
        <v>112.19999999999999</v>
      </c>
      <c r="K26" s="263">
        <v>107.6</v>
      </c>
      <c r="L26" s="263">
        <v>102.4</v>
      </c>
      <c r="M26" s="263">
        <v>106.35411000000001</v>
      </c>
    </row>
    <row r="27" spans="1:13">
      <c r="A27" s="283">
        <v>18</v>
      </c>
      <c r="B27" s="263" t="s">
        <v>225</v>
      </c>
      <c r="C27" s="263">
        <v>163.69999999999999</v>
      </c>
      <c r="D27" s="265">
        <v>163.79999999999998</v>
      </c>
      <c r="E27" s="265">
        <v>161.09999999999997</v>
      </c>
      <c r="F27" s="265">
        <v>158.49999999999997</v>
      </c>
      <c r="G27" s="265">
        <v>155.79999999999995</v>
      </c>
      <c r="H27" s="265">
        <v>166.39999999999998</v>
      </c>
      <c r="I27" s="265">
        <v>169.09999999999997</v>
      </c>
      <c r="J27" s="265">
        <v>171.7</v>
      </c>
      <c r="K27" s="263">
        <v>166.5</v>
      </c>
      <c r="L27" s="263">
        <v>161.19999999999999</v>
      </c>
      <c r="M27" s="263">
        <v>15.234859999999999</v>
      </c>
    </row>
    <row r="28" spans="1:13">
      <c r="A28" s="283">
        <v>19</v>
      </c>
      <c r="B28" s="263" t="s">
        <v>226</v>
      </c>
      <c r="C28" s="263">
        <v>1778.15</v>
      </c>
      <c r="D28" s="265">
        <v>1779.7</v>
      </c>
      <c r="E28" s="265">
        <v>1762.45</v>
      </c>
      <c r="F28" s="265">
        <v>1746.75</v>
      </c>
      <c r="G28" s="265">
        <v>1729.5</v>
      </c>
      <c r="H28" s="265">
        <v>1795.4</v>
      </c>
      <c r="I28" s="265">
        <v>1812.65</v>
      </c>
      <c r="J28" s="265">
        <v>1828.3500000000001</v>
      </c>
      <c r="K28" s="263">
        <v>1796.95</v>
      </c>
      <c r="L28" s="263">
        <v>1764</v>
      </c>
      <c r="M28" s="263">
        <v>1.4248400000000001</v>
      </c>
    </row>
    <row r="29" spans="1:13">
      <c r="A29" s="283">
        <v>20</v>
      </c>
      <c r="B29" s="263" t="s">
        <v>295</v>
      </c>
      <c r="C29" s="263">
        <v>945.45</v>
      </c>
      <c r="D29" s="265">
        <v>944.7833333333333</v>
      </c>
      <c r="E29" s="265">
        <v>937.66666666666663</v>
      </c>
      <c r="F29" s="265">
        <v>929.88333333333333</v>
      </c>
      <c r="G29" s="265">
        <v>922.76666666666665</v>
      </c>
      <c r="H29" s="265">
        <v>952.56666666666661</v>
      </c>
      <c r="I29" s="265">
        <v>959.68333333333339</v>
      </c>
      <c r="J29" s="265">
        <v>967.46666666666658</v>
      </c>
      <c r="K29" s="263">
        <v>951.9</v>
      </c>
      <c r="L29" s="263">
        <v>937</v>
      </c>
      <c r="M29" s="263">
        <v>3.33873</v>
      </c>
    </row>
    <row r="30" spans="1:13">
      <c r="A30" s="283">
        <v>21</v>
      </c>
      <c r="B30" s="263" t="s">
        <v>227</v>
      </c>
      <c r="C30" s="263">
        <v>2841</v>
      </c>
      <c r="D30" s="265">
        <v>2832.6999999999994</v>
      </c>
      <c r="E30" s="265">
        <v>2813.4999999999986</v>
      </c>
      <c r="F30" s="265">
        <v>2785.9999999999991</v>
      </c>
      <c r="G30" s="265">
        <v>2766.7999999999984</v>
      </c>
      <c r="H30" s="265">
        <v>2860.1999999999989</v>
      </c>
      <c r="I30" s="265">
        <v>2879.3999999999996</v>
      </c>
      <c r="J30" s="265">
        <v>2906.8999999999992</v>
      </c>
      <c r="K30" s="263">
        <v>2851.9</v>
      </c>
      <c r="L30" s="263">
        <v>2805.2</v>
      </c>
      <c r="M30" s="263">
        <v>0.35431000000000001</v>
      </c>
    </row>
    <row r="31" spans="1:13">
      <c r="A31" s="283">
        <v>22</v>
      </c>
      <c r="B31" s="263" t="s">
        <v>44</v>
      </c>
      <c r="C31" s="263">
        <v>891.8</v>
      </c>
      <c r="D31" s="265">
        <v>897.4666666666667</v>
      </c>
      <c r="E31" s="265">
        <v>882.93333333333339</v>
      </c>
      <c r="F31" s="265">
        <v>874.06666666666672</v>
      </c>
      <c r="G31" s="265">
        <v>859.53333333333342</v>
      </c>
      <c r="H31" s="265">
        <v>906.33333333333337</v>
      </c>
      <c r="I31" s="265">
        <v>920.86666666666667</v>
      </c>
      <c r="J31" s="265">
        <v>929.73333333333335</v>
      </c>
      <c r="K31" s="263">
        <v>912</v>
      </c>
      <c r="L31" s="263">
        <v>888.6</v>
      </c>
      <c r="M31" s="263">
        <v>10.71101</v>
      </c>
    </row>
    <row r="32" spans="1:13">
      <c r="A32" s="283">
        <v>23</v>
      </c>
      <c r="B32" s="263" t="s">
        <v>45</v>
      </c>
      <c r="C32" s="263">
        <v>282.8</v>
      </c>
      <c r="D32" s="265">
        <v>284.7</v>
      </c>
      <c r="E32" s="265">
        <v>278.89999999999998</v>
      </c>
      <c r="F32" s="265">
        <v>275</v>
      </c>
      <c r="G32" s="265">
        <v>269.2</v>
      </c>
      <c r="H32" s="265">
        <v>288.59999999999997</v>
      </c>
      <c r="I32" s="265">
        <v>294.40000000000003</v>
      </c>
      <c r="J32" s="265">
        <v>298.29999999999995</v>
      </c>
      <c r="K32" s="263">
        <v>290.5</v>
      </c>
      <c r="L32" s="263">
        <v>280.8</v>
      </c>
      <c r="M32" s="263">
        <v>70.810130000000001</v>
      </c>
    </row>
    <row r="33" spans="1:13">
      <c r="A33" s="283">
        <v>24</v>
      </c>
      <c r="B33" s="263" t="s">
        <v>46</v>
      </c>
      <c r="C33" s="263">
        <v>3106.75</v>
      </c>
      <c r="D33" s="265">
        <v>3146.1833333333329</v>
      </c>
      <c r="E33" s="265">
        <v>3054.5666666666657</v>
      </c>
      <c r="F33" s="265">
        <v>3002.3833333333328</v>
      </c>
      <c r="G33" s="265">
        <v>2910.7666666666655</v>
      </c>
      <c r="H33" s="265">
        <v>3198.3666666666659</v>
      </c>
      <c r="I33" s="265">
        <v>3289.9833333333336</v>
      </c>
      <c r="J33" s="265">
        <v>3342.1666666666661</v>
      </c>
      <c r="K33" s="263">
        <v>3237.8</v>
      </c>
      <c r="L33" s="263">
        <v>3094</v>
      </c>
      <c r="M33" s="263">
        <v>14.773429999999999</v>
      </c>
    </row>
    <row r="34" spans="1:13">
      <c r="A34" s="283">
        <v>25</v>
      </c>
      <c r="B34" s="263" t="s">
        <v>47</v>
      </c>
      <c r="C34" s="263">
        <v>236.05</v>
      </c>
      <c r="D34" s="265">
        <v>238.29999999999998</v>
      </c>
      <c r="E34" s="265">
        <v>232.84999999999997</v>
      </c>
      <c r="F34" s="265">
        <v>229.64999999999998</v>
      </c>
      <c r="G34" s="265">
        <v>224.19999999999996</v>
      </c>
      <c r="H34" s="265">
        <v>241.49999999999997</v>
      </c>
      <c r="I34" s="265">
        <v>246.94999999999996</v>
      </c>
      <c r="J34" s="265">
        <v>250.14999999999998</v>
      </c>
      <c r="K34" s="263">
        <v>243.75</v>
      </c>
      <c r="L34" s="263">
        <v>235.1</v>
      </c>
      <c r="M34" s="263">
        <v>88.422079999999994</v>
      </c>
    </row>
    <row r="35" spans="1:13">
      <c r="A35" s="283">
        <v>26</v>
      </c>
      <c r="B35" s="263" t="s">
        <v>48</v>
      </c>
      <c r="C35" s="263">
        <v>129.44999999999999</v>
      </c>
      <c r="D35" s="265">
        <v>130.38333333333333</v>
      </c>
      <c r="E35" s="265">
        <v>127.91666666666666</v>
      </c>
      <c r="F35" s="265">
        <v>126.38333333333333</v>
      </c>
      <c r="G35" s="265">
        <v>123.91666666666666</v>
      </c>
      <c r="H35" s="265">
        <v>131.91666666666666</v>
      </c>
      <c r="I35" s="265">
        <v>134.38333333333335</v>
      </c>
      <c r="J35" s="265">
        <v>135.91666666666666</v>
      </c>
      <c r="K35" s="263">
        <v>132.85</v>
      </c>
      <c r="L35" s="263">
        <v>128.85</v>
      </c>
      <c r="M35" s="263">
        <v>227.6249</v>
      </c>
    </row>
    <row r="36" spans="1:13">
      <c r="A36" s="283">
        <v>27</v>
      </c>
      <c r="B36" s="263" t="s">
        <v>50</v>
      </c>
      <c r="C36" s="263">
        <v>2470.75</v>
      </c>
      <c r="D36" s="265">
        <v>2448.5333333333333</v>
      </c>
      <c r="E36" s="265">
        <v>2417.4666666666667</v>
      </c>
      <c r="F36" s="265">
        <v>2364.1833333333334</v>
      </c>
      <c r="G36" s="265">
        <v>2333.1166666666668</v>
      </c>
      <c r="H36" s="265">
        <v>2501.8166666666666</v>
      </c>
      <c r="I36" s="265">
        <v>2532.8833333333332</v>
      </c>
      <c r="J36" s="265">
        <v>2586.1666666666665</v>
      </c>
      <c r="K36" s="263">
        <v>2479.6</v>
      </c>
      <c r="L36" s="263">
        <v>2395.25</v>
      </c>
      <c r="M36" s="263">
        <v>42.538429999999998</v>
      </c>
    </row>
    <row r="37" spans="1:13">
      <c r="A37" s="283">
        <v>28</v>
      </c>
      <c r="B37" s="263" t="s">
        <v>52</v>
      </c>
      <c r="C37" s="263">
        <v>911.7</v>
      </c>
      <c r="D37" s="265">
        <v>915.76666666666677</v>
      </c>
      <c r="E37" s="265">
        <v>905.93333333333351</v>
      </c>
      <c r="F37" s="265">
        <v>900.16666666666674</v>
      </c>
      <c r="G37" s="265">
        <v>890.33333333333348</v>
      </c>
      <c r="H37" s="265">
        <v>921.53333333333353</v>
      </c>
      <c r="I37" s="265">
        <v>931.36666666666679</v>
      </c>
      <c r="J37" s="265">
        <v>937.13333333333355</v>
      </c>
      <c r="K37" s="263">
        <v>925.6</v>
      </c>
      <c r="L37" s="263">
        <v>910</v>
      </c>
      <c r="M37" s="263">
        <v>17.241959999999999</v>
      </c>
    </row>
    <row r="38" spans="1:13">
      <c r="A38" s="283">
        <v>29</v>
      </c>
      <c r="B38" s="263" t="s">
        <v>228</v>
      </c>
      <c r="C38" s="263">
        <v>3127.75</v>
      </c>
      <c r="D38" s="265">
        <v>3133.5333333333333</v>
      </c>
      <c r="E38" s="265">
        <v>3046.3666666666668</v>
      </c>
      <c r="F38" s="265">
        <v>2964.9833333333336</v>
      </c>
      <c r="G38" s="265">
        <v>2877.8166666666671</v>
      </c>
      <c r="H38" s="265">
        <v>3214.9166666666665</v>
      </c>
      <c r="I38" s="265">
        <v>3302.0833333333335</v>
      </c>
      <c r="J38" s="265">
        <v>3383.4666666666662</v>
      </c>
      <c r="K38" s="263">
        <v>3220.7</v>
      </c>
      <c r="L38" s="263">
        <v>3052.15</v>
      </c>
      <c r="M38" s="263">
        <v>6.97912</v>
      </c>
    </row>
    <row r="39" spans="1:13">
      <c r="A39" s="283">
        <v>30</v>
      </c>
      <c r="B39" s="263" t="s">
        <v>54</v>
      </c>
      <c r="C39" s="263">
        <v>777</v>
      </c>
      <c r="D39" s="265">
        <v>774.33333333333337</v>
      </c>
      <c r="E39" s="265">
        <v>766.66666666666674</v>
      </c>
      <c r="F39" s="265">
        <v>756.33333333333337</v>
      </c>
      <c r="G39" s="265">
        <v>748.66666666666674</v>
      </c>
      <c r="H39" s="265">
        <v>784.66666666666674</v>
      </c>
      <c r="I39" s="265">
        <v>792.33333333333348</v>
      </c>
      <c r="J39" s="265">
        <v>802.66666666666674</v>
      </c>
      <c r="K39" s="263">
        <v>782</v>
      </c>
      <c r="L39" s="263">
        <v>764</v>
      </c>
      <c r="M39" s="263">
        <v>196.85663</v>
      </c>
    </row>
    <row r="40" spans="1:13">
      <c r="A40" s="283">
        <v>31</v>
      </c>
      <c r="B40" s="263" t="s">
        <v>55</v>
      </c>
      <c r="C40" s="263">
        <v>4115.45</v>
      </c>
      <c r="D40" s="265">
        <v>4139.1833333333334</v>
      </c>
      <c r="E40" s="265">
        <v>4078.3666666666668</v>
      </c>
      <c r="F40" s="265">
        <v>4041.2833333333338</v>
      </c>
      <c r="G40" s="265">
        <v>3980.4666666666672</v>
      </c>
      <c r="H40" s="265">
        <v>4176.2666666666664</v>
      </c>
      <c r="I40" s="265">
        <v>4237.0833333333339</v>
      </c>
      <c r="J40" s="265">
        <v>4274.1666666666661</v>
      </c>
      <c r="K40" s="263">
        <v>4200</v>
      </c>
      <c r="L40" s="263">
        <v>4102.1000000000004</v>
      </c>
      <c r="M40" s="263">
        <v>4.4046000000000003</v>
      </c>
    </row>
    <row r="41" spans="1:13">
      <c r="A41" s="283">
        <v>32</v>
      </c>
      <c r="B41" s="263" t="s">
        <v>58</v>
      </c>
      <c r="C41" s="263">
        <v>5563.35</v>
      </c>
      <c r="D41" s="265">
        <v>5600.0999999999995</v>
      </c>
      <c r="E41" s="265">
        <v>5485.4499999999989</v>
      </c>
      <c r="F41" s="265">
        <v>5407.5499999999993</v>
      </c>
      <c r="G41" s="265">
        <v>5292.8999999999987</v>
      </c>
      <c r="H41" s="265">
        <v>5677.9999999999991</v>
      </c>
      <c r="I41" s="265">
        <v>5792.6499999999987</v>
      </c>
      <c r="J41" s="265">
        <v>5870.5499999999993</v>
      </c>
      <c r="K41" s="263">
        <v>5714.75</v>
      </c>
      <c r="L41" s="263">
        <v>5522.2</v>
      </c>
      <c r="M41" s="263">
        <v>23.175129999999999</v>
      </c>
    </row>
    <row r="42" spans="1:13">
      <c r="A42" s="283">
        <v>33</v>
      </c>
      <c r="B42" s="263" t="s">
        <v>57</v>
      </c>
      <c r="C42" s="263">
        <v>10198.950000000001</v>
      </c>
      <c r="D42" s="265">
        <v>10214.65</v>
      </c>
      <c r="E42" s="265">
        <v>10119.299999999999</v>
      </c>
      <c r="F42" s="265">
        <v>10039.65</v>
      </c>
      <c r="G42" s="265">
        <v>9944.2999999999993</v>
      </c>
      <c r="H42" s="265">
        <v>10294.299999999999</v>
      </c>
      <c r="I42" s="265">
        <v>10389.650000000001</v>
      </c>
      <c r="J42" s="265">
        <v>10469.299999999999</v>
      </c>
      <c r="K42" s="263">
        <v>10310</v>
      </c>
      <c r="L42" s="263">
        <v>10135</v>
      </c>
      <c r="M42" s="263">
        <v>4.34741</v>
      </c>
    </row>
    <row r="43" spans="1:13">
      <c r="A43" s="283">
        <v>34</v>
      </c>
      <c r="B43" s="263" t="s">
        <v>229</v>
      </c>
      <c r="C43" s="263">
        <v>3584.1</v>
      </c>
      <c r="D43" s="265">
        <v>3581.75</v>
      </c>
      <c r="E43" s="265">
        <v>3554.55</v>
      </c>
      <c r="F43" s="265">
        <v>3525</v>
      </c>
      <c r="G43" s="265">
        <v>3497.8</v>
      </c>
      <c r="H43" s="265">
        <v>3611.3</v>
      </c>
      <c r="I43" s="265">
        <v>3638.5</v>
      </c>
      <c r="J43" s="265">
        <v>3668.05</v>
      </c>
      <c r="K43" s="263">
        <v>3608.95</v>
      </c>
      <c r="L43" s="263">
        <v>3552.2</v>
      </c>
      <c r="M43" s="263">
        <v>0.52327999999999997</v>
      </c>
    </row>
    <row r="44" spans="1:13">
      <c r="A44" s="283">
        <v>35</v>
      </c>
      <c r="B44" s="263" t="s">
        <v>59</v>
      </c>
      <c r="C44" s="263">
        <v>1577.2</v>
      </c>
      <c r="D44" s="265">
        <v>1585.0666666666668</v>
      </c>
      <c r="E44" s="265">
        <v>1555.2833333333338</v>
      </c>
      <c r="F44" s="265">
        <v>1533.366666666667</v>
      </c>
      <c r="G44" s="265">
        <v>1503.5833333333339</v>
      </c>
      <c r="H44" s="265">
        <v>1606.9833333333336</v>
      </c>
      <c r="I44" s="265">
        <v>1636.7666666666669</v>
      </c>
      <c r="J44" s="265">
        <v>1658.6833333333334</v>
      </c>
      <c r="K44" s="263">
        <v>1614.85</v>
      </c>
      <c r="L44" s="263">
        <v>1563.15</v>
      </c>
      <c r="M44" s="263">
        <v>13.931150000000001</v>
      </c>
    </row>
    <row r="45" spans="1:13">
      <c r="A45" s="283">
        <v>36</v>
      </c>
      <c r="B45" s="263" t="s">
        <v>230</v>
      </c>
      <c r="C45" s="263">
        <v>345.65</v>
      </c>
      <c r="D45" s="265">
        <v>347.31666666666666</v>
      </c>
      <c r="E45" s="265">
        <v>341.33333333333331</v>
      </c>
      <c r="F45" s="265">
        <v>337.01666666666665</v>
      </c>
      <c r="G45" s="265">
        <v>331.0333333333333</v>
      </c>
      <c r="H45" s="265">
        <v>351.63333333333333</v>
      </c>
      <c r="I45" s="265">
        <v>357.61666666666667</v>
      </c>
      <c r="J45" s="265">
        <v>361.93333333333334</v>
      </c>
      <c r="K45" s="263">
        <v>353.3</v>
      </c>
      <c r="L45" s="263">
        <v>343</v>
      </c>
      <c r="M45" s="263">
        <v>66.164659999999998</v>
      </c>
    </row>
    <row r="46" spans="1:13">
      <c r="A46" s="283">
        <v>37</v>
      </c>
      <c r="B46" s="263" t="s">
        <v>60</v>
      </c>
      <c r="C46" s="263">
        <v>95.65</v>
      </c>
      <c r="D46" s="265">
        <v>92.25</v>
      </c>
      <c r="E46" s="265">
        <v>87.8</v>
      </c>
      <c r="F46" s="265">
        <v>79.95</v>
      </c>
      <c r="G46" s="265">
        <v>75.5</v>
      </c>
      <c r="H46" s="265">
        <v>100.1</v>
      </c>
      <c r="I46" s="265">
        <v>104.54999999999998</v>
      </c>
      <c r="J46" s="265">
        <v>112.39999999999999</v>
      </c>
      <c r="K46" s="263">
        <v>96.7</v>
      </c>
      <c r="L46" s="263">
        <v>84.4</v>
      </c>
      <c r="M46" s="263">
        <v>2568.91275</v>
      </c>
    </row>
    <row r="47" spans="1:13">
      <c r="A47" s="283">
        <v>38</v>
      </c>
      <c r="B47" s="263" t="s">
        <v>61</v>
      </c>
      <c r="C47" s="263">
        <v>93.15</v>
      </c>
      <c r="D47" s="265">
        <v>91.266666666666666</v>
      </c>
      <c r="E47" s="265">
        <v>89.383333333333326</v>
      </c>
      <c r="F47" s="265">
        <v>85.61666666666666</v>
      </c>
      <c r="G47" s="265">
        <v>83.73333333333332</v>
      </c>
      <c r="H47" s="265">
        <v>95.033333333333331</v>
      </c>
      <c r="I47" s="265">
        <v>96.916666666666686</v>
      </c>
      <c r="J47" s="265">
        <v>100.68333333333334</v>
      </c>
      <c r="K47" s="263">
        <v>93.15</v>
      </c>
      <c r="L47" s="263">
        <v>87.5</v>
      </c>
      <c r="M47" s="263">
        <v>451.53208000000001</v>
      </c>
    </row>
    <row r="48" spans="1:13">
      <c r="A48" s="283">
        <v>39</v>
      </c>
      <c r="B48" s="263" t="s">
        <v>62</v>
      </c>
      <c r="C48" s="263">
        <v>1515.45</v>
      </c>
      <c r="D48" s="265">
        <v>1512.8999999999999</v>
      </c>
      <c r="E48" s="265">
        <v>1498.0999999999997</v>
      </c>
      <c r="F48" s="265">
        <v>1480.7499999999998</v>
      </c>
      <c r="G48" s="265">
        <v>1465.9499999999996</v>
      </c>
      <c r="H48" s="265">
        <v>1530.2499999999998</v>
      </c>
      <c r="I48" s="265">
        <v>1545.05</v>
      </c>
      <c r="J48" s="265">
        <v>1562.3999999999999</v>
      </c>
      <c r="K48" s="263">
        <v>1527.7</v>
      </c>
      <c r="L48" s="263">
        <v>1495.55</v>
      </c>
      <c r="M48" s="263">
        <v>5.9549399999999997</v>
      </c>
    </row>
    <row r="49" spans="1:13">
      <c r="A49" s="283">
        <v>40</v>
      </c>
      <c r="B49" s="263" t="s">
        <v>65</v>
      </c>
      <c r="C49" s="263">
        <v>758.7</v>
      </c>
      <c r="D49" s="265">
        <v>756.66666666666663</v>
      </c>
      <c r="E49" s="265">
        <v>748.5333333333333</v>
      </c>
      <c r="F49" s="265">
        <v>738.36666666666667</v>
      </c>
      <c r="G49" s="265">
        <v>730.23333333333335</v>
      </c>
      <c r="H49" s="265">
        <v>766.83333333333326</v>
      </c>
      <c r="I49" s="265">
        <v>774.9666666666667</v>
      </c>
      <c r="J49" s="265">
        <v>785.13333333333321</v>
      </c>
      <c r="K49" s="263">
        <v>764.8</v>
      </c>
      <c r="L49" s="263">
        <v>746.5</v>
      </c>
      <c r="M49" s="263">
        <v>15.021660000000001</v>
      </c>
    </row>
    <row r="50" spans="1:13">
      <c r="A50" s="283">
        <v>41</v>
      </c>
      <c r="B50" s="263" t="s">
        <v>64</v>
      </c>
      <c r="C50" s="263">
        <v>141.55000000000001</v>
      </c>
      <c r="D50" s="265">
        <v>141.10000000000002</v>
      </c>
      <c r="E50" s="265">
        <v>138.30000000000004</v>
      </c>
      <c r="F50" s="265">
        <v>135.05000000000001</v>
      </c>
      <c r="G50" s="265">
        <v>132.25000000000003</v>
      </c>
      <c r="H50" s="265">
        <v>144.35000000000005</v>
      </c>
      <c r="I50" s="265">
        <v>147.15</v>
      </c>
      <c r="J50" s="265">
        <v>150.40000000000006</v>
      </c>
      <c r="K50" s="263">
        <v>143.9</v>
      </c>
      <c r="L50" s="263">
        <v>137.85</v>
      </c>
      <c r="M50" s="263">
        <v>145.49793</v>
      </c>
    </row>
    <row r="51" spans="1:13">
      <c r="A51" s="283">
        <v>42</v>
      </c>
      <c r="B51" s="263" t="s">
        <v>66</v>
      </c>
      <c r="C51" s="263">
        <v>633.04999999999995</v>
      </c>
      <c r="D51" s="265">
        <v>635.08333333333337</v>
      </c>
      <c r="E51" s="265">
        <v>624.56666666666672</v>
      </c>
      <c r="F51" s="265">
        <v>616.08333333333337</v>
      </c>
      <c r="G51" s="265">
        <v>605.56666666666672</v>
      </c>
      <c r="H51" s="265">
        <v>643.56666666666672</v>
      </c>
      <c r="I51" s="265">
        <v>654.08333333333337</v>
      </c>
      <c r="J51" s="265">
        <v>662.56666666666672</v>
      </c>
      <c r="K51" s="263">
        <v>645.6</v>
      </c>
      <c r="L51" s="263">
        <v>626.6</v>
      </c>
      <c r="M51" s="263">
        <v>18.838509999999999</v>
      </c>
    </row>
    <row r="52" spans="1:13">
      <c r="A52" s="283">
        <v>43</v>
      </c>
      <c r="B52" s="263" t="s">
        <v>69</v>
      </c>
      <c r="C52" s="263">
        <v>43</v>
      </c>
      <c r="D52" s="265">
        <v>42.333333333333336</v>
      </c>
      <c r="E52" s="265">
        <v>40.616666666666674</v>
      </c>
      <c r="F52" s="265">
        <v>38.233333333333341</v>
      </c>
      <c r="G52" s="265">
        <v>36.51666666666668</v>
      </c>
      <c r="H52" s="265">
        <v>44.716666666666669</v>
      </c>
      <c r="I52" s="265">
        <v>46.433333333333323</v>
      </c>
      <c r="J52" s="265">
        <v>48.816666666666663</v>
      </c>
      <c r="K52" s="263">
        <v>44.05</v>
      </c>
      <c r="L52" s="263">
        <v>39.950000000000003</v>
      </c>
      <c r="M52" s="263">
        <v>1666.36643</v>
      </c>
    </row>
    <row r="53" spans="1:13">
      <c r="A53" s="283">
        <v>44</v>
      </c>
      <c r="B53" s="263" t="s">
        <v>73</v>
      </c>
      <c r="C53" s="263">
        <v>432.2</v>
      </c>
      <c r="D53" s="265">
        <v>425.75</v>
      </c>
      <c r="E53" s="265">
        <v>417.15</v>
      </c>
      <c r="F53" s="265">
        <v>402.09999999999997</v>
      </c>
      <c r="G53" s="265">
        <v>393.49999999999994</v>
      </c>
      <c r="H53" s="265">
        <v>440.8</v>
      </c>
      <c r="I53" s="265">
        <v>449.40000000000003</v>
      </c>
      <c r="J53" s="265">
        <v>464.45000000000005</v>
      </c>
      <c r="K53" s="263">
        <v>434.35</v>
      </c>
      <c r="L53" s="263">
        <v>410.7</v>
      </c>
      <c r="M53" s="263">
        <v>207.55493999999999</v>
      </c>
    </row>
    <row r="54" spans="1:13">
      <c r="A54" s="283">
        <v>45</v>
      </c>
      <c r="B54" s="263" t="s">
        <v>68</v>
      </c>
      <c r="C54" s="263">
        <v>589.04999999999995</v>
      </c>
      <c r="D54" s="265">
        <v>590.75</v>
      </c>
      <c r="E54" s="265">
        <v>583.5</v>
      </c>
      <c r="F54" s="265">
        <v>577.95000000000005</v>
      </c>
      <c r="G54" s="265">
        <v>570.70000000000005</v>
      </c>
      <c r="H54" s="265">
        <v>596.29999999999995</v>
      </c>
      <c r="I54" s="265">
        <v>603.54999999999995</v>
      </c>
      <c r="J54" s="265">
        <v>609.09999999999991</v>
      </c>
      <c r="K54" s="263">
        <v>598</v>
      </c>
      <c r="L54" s="263">
        <v>585.20000000000005</v>
      </c>
      <c r="M54" s="263">
        <v>217.84558999999999</v>
      </c>
    </row>
    <row r="55" spans="1:13">
      <c r="A55" s="283">
        <v>46</v>
      </c>
      <c r="B55" s="263" t="s">
        <v>70</v>
      </c>
      <c r="C55" s="263">
        <v>420.1</v>
      </c>
      <c r="D55" s="265">
        <v>419.61666666666662</v>
      </c>
      <c r="E55" s="265">
        <v>414.48333333333323</v>
      </c>
      <c r="F55" s="265">
        <v>408.86666666666662</v>
      </c>
      <c r="G55" s="265">
        <v>403.73333333333323</v>
      </c>
      <c r="H55" s="265">
        <v>425.23333333333323</v>
      </c>
      <c r="I55" s="265">
        <v>430.36666666666656</v>
      </c>
      <c r="J55" s="265">
        <v>435.98333333333323</v>
      </c>
      <c r="K55" s="263">
        <v>424.75</v>
      </c>
      <c r="L55" s="263">
        <v>414</v>
      </c>
      <c r="M55" s="263">
        <v>43.117570000000001</v>
      </c>
    </row>
    <row r="56" spans="1:13">
      <c r="A56" s="283">
        <v>47</v>
      </c>
      <c r="B56" s="263" t="s">
        <v>231</v>
      </c>
      <c r="C56" s="263">
        <v>1183.5999999999999</v>
      </c>
      <c r="D56" s="265">
        <v>1191.8666666666666</v>
      </c>
      <c r="E56" s="265">
        <v>1171.7333333333331</v>
      </c>
      <c r="F56" s="265">
        <v>1159.8666666666666</v>
      </c>
      <c r="G56" s="265">
        <v>1139.7333333333331</v>
      </c>
      <c r="H56" s="265">
        <v>1203.7333333333331</v>
      </c>
      <c r="I56" s="265">
        <v>1223.8666666666668</v>
      </c>
      <c r="J56" s="265">
        <v>1235.7333333333331</v>
      </c>
      <c r="K56" s="263">
        <v>1212</v>
      </c>
      <c r="L56" s="263">
        <v>1180</v>
      </c>
      <c r="M56" s="263">
        <v>0.83274999999999999</v>
      </c>
    </row>
    <row r="57" spans="1:13">
      <c r="A57" s="283">
        <v>48</v>
      </c>
      <c r="B57" s="263" t="s">
        <v>71</v>
      </c>
      <c r="C57" s="263">
        <v>15820.6</v>
      </c>
      <c r="D57" s="265">
        <v>15832.15</v>
      </c>
      <c r="E57" s="265">
        <v>15704.3</v>
      </c>
      <c r="F57" s="265">
        <v>15588</v>
      </c>
      <c r="G57" s="265">
        <v>15460.15</v>
      </c>
      <c r="H57" s="265">
        <v>15948.449999999999</v>
      </c>
      <c r="I57" s="265">
        <v>16076.300000000001</v>
      </c>
      <c r="J57" s="265">
        <v>16192.599999999999</v>
      </c>
      <c r="K57" s="263">
        <v>15960</v>
      </c>
      <c r="L57" s="263">
        <v>15715.85</v>
      </c>
      <c r="M57" s="263">
        <v>0.62229000000000001</v>
      </c>
    </row>
    <row r="58" spans="1:13">
      <c r="A58" s="283">
        <v>49</v>
      </c>
      <c r="B58" s="263" t="s">
        <v>74</v>
      </c>
      <c r="C58" s="263">
        <v>3359.45</v>
      </c>
      <c r="D58" s="265">
        <v>3363.5</v>
      </c>
      <c r="E58" s="265">
        <v>3336.05</v>
      </c>
      <c r="F58" s="265">
        <v>3312.65</v>
      </c>
      <c r="G58" s="265">
        <v>3285.2000000000003</v>
      </c>
      <c r="H58" s="265">
        <v>3386.9</v>
      </c>
      <c r="I58" s="265">
        <v>3414.35</v>
      </c>
      <c r="J58" s="265">
        <v>3437.75</v>
      </c>
      <c r="K58" s="263">
        <v>3390.95</v>
      </c>
      <c r="L58" s="263">
        <v>3340.1</v>
      </c>
      <c r="M58" s="263">
        <v>6.1615599999999997</v>
      </c>
    </row>
    <row r="59" spans="1:13">
      <c r="A59" s="283">
        <v>50</v>
      </c>
      <c r="B59" s="263" t="s">
        <v>80</v>
      </c>
      <c r="C59" s="263">
        <v>621.29999999999995</v>
      </c>
      <c r="D59" s="265">
        <v>617.69999999999993</v>
      </c>
      <c r="E59" s="265">
        <v>611.59999999999991</v>
      </c>
      <c r="F59" s="265">
        <v>601.9</v>
      </c>
      <c r="G59" s="265">
        <v>595.79999999999995</v>
      </c>
      <c r="H59" s="265">
        <v>627.39999999999986</v>
      </c>
      <c r="I59" s="265">
        <v>633.5</v>
      </c>
      <c r="J59" s="265">
        <v>643.19999999999982</v>
      </c>
      <c r="K59" s="263">
        <v>623.79999999999995</v>
      </c>
      <c r="L59" s="263">
        <v>608</v>
      </c>
      <c r="M59" s="263">
        <v>4.9120900000000001</v>
      </c>
    </row>
    <row r="60" spans="1:13">
      <c r="A60" s="283">
        <v>51</v>
      </c>
      <c r="B60" s="263" t="s">
        <v>75</v>
      </c>
      <c r="C60" s="263">
        <v>467.65</v>
      </c>
      <c r="D60" s="265">
        <v>467.25</v>
      </c>
      <c r="E60" s="265">
        <v>463.1</v>
      </c>
      <c r="F60" s="265">
        <v>458.55</v>
      </c>
      <c r="G60" s="265">
        <v>454.40000000000003</v>
      </c>
      <c r="H60" s="265">
        <v>471.8</v>
      </c>
      <c r="I60" s="265">
        <v>475.95</v>
      </c>
      <c r="J60" s="265">
        <v>480.5</v>
      </c>
      <c r="K60" s="263">
        <v>471.4</v>
      </c>
      <c r="L60" s="263">
        <v>462.7</v>
      </c>
      <c r="M60" s="263">
        <v>25.560009999999998</v>
      </c>
    </row>
    <row r="61" spans="1:13">
      <c r="A61" s="283">
        <v>52</v>
      </c>
      <c r="B61" s="263" t="s">
        <v>76</v>
      </c>
      <c r="C61" s="263">
        <v>168.4</v>
      </c>
      <c r="D61" s="265">
        <v>169.45000000000002</v>
      </c>
      <c r="E61" s="265">
        <v>164.30000000000004</v>
      </c>
      <c r="F61" s="265">
        <v>160.20000000000002</v>
      </c>
      <c r="G61" s="265">
        <v>155.05000000000004</v>
      </c>
      <c r="H61" s="265">
        <v>173.55000000000004</v>
      </c>
      <c r="I61" s="265">
        <v>178.70000000000002</v>
      </c>
      <c r="J61" s="265">
        <v>182.80000000000004</v>
      </c>
      <c r="K61" s="263">
        <v>174.6</v>
      </c>
      <c r="L61" s="263">
        <v>165.35</v>
      </c>
      <c r="M61" s="263">
        <v>565.52975000000004</v>
      </c>
    </row>
    <row r="62" spans="1:13">
      <c r="A62" s="283">
        <v>53</v>
      </c>
      <c r="B62" s="263" t="s">
        <v>77</v>
      </c>
      <c r="C62" s="263">
        <v>129.75</v>
      </c>
      <c r="D62" s="265">
        <v>128.66666666666666</v>
      </c>
      <c r="E62" s="265">
        <v>127.08333333333331</v>
      </c>
      <c r="F62" s="265">
        <v>124.41666666666666</v>
      </c>
      <c r="G62" s="265">
        <v>122.83333333333331</v>
      </c>
      <c r="H62" s="265">
        <v>131.33333333333331</v>
      </c>
      <c r="I62" s="265">
        <v>132.91666666666663</v>
      </c>
      <c r="J62" s="265">
        <v>135.58333333333331</v>
      </c>
      <c r="K62" s="263">
        <v>130.25</v>
      </c>
      <c r="L62" s="263">
        <v>126</v>
      </c>
      <c r="M62" s="263">
        <v>14.895390000000001</v>
      </c>
    </row>
    <row r="63" spans="1:13">
      <c r="A63" s="283">
        <v>54</v>
      </c>
      <c r="B63" s="263" t="s">
        <v>81</v>
      </c>
      <c r="C63" s="263">
        <v>527.70000000000005</v>
      </c>
      <c r="D63" s="265">
        <v>530.11666666666667</v>
      </c>
      <c r="E63" s="265">
        <v>523.68333333333339</v>
      </c>
      <c r="F63" s="265">
        <v>519.66666666666674</v>
      </c>
      <c r="G63" s="265">
        <v>513.23333333333346</v>
      </c>
      <c r="H63" s="265">
        <v>534.13333333333333</v>
      </c>
      <c r="I63" s="265">
        <v>540.56666666666649</v>
      </c>
      <c r="J63" s="265">
        <v>544.58333333333326</v>
      </c>
      <c r="K63" s="263">
        <v>536.54999999999995</v>
      </c>
      <c r="L63" s="263">
        <v>526.1</v>
      </c>
      <c r="M63" s="263">
        <v>51.2806</v>
      </c>
    </row>
    <row r="64" spans="1:13">
      <c r="A64" s="283">
        <v>55</v>
      </c>
      <c r="B64" s="263" t="s">
        <v>82</v>
      </c>
      <c r="C64" s="263">
        <v>825.45</v>
      </c>
      <c r="D64" s="265">
        <v>830.4666666666667</v>
      </c>
      <c r="E64" s="265">
        <v>817.48333333333335</v>
      </c>
      <c r="F64" s="265">
        <v>809.51666666666665</v>
      </c>
      <c r="G64" s="265">
        <v>796.5333333333333</v>
      </c>
      <c r="H64" s="265">
        <v>838.43333333333339</v>
      </c>
      <c r="I64" s="265">
        <v>851.41666666666674</v>
      </c>
      <c r="J64" s="265">
        <v>859.38333333333344</v>
      </c>
      <c r="K64" s="263">
        <v>843.45</v>
      </c>
      <c r="L64" s="263">
        <v>822.5</v>
      </c>
      <c r="M64" s="263">
        <v>41.142510000000001</v>
      </c>
    </row>
    <row r="65" spans="1:13">
      <c r="A65" s="283">
        <v>56</v>
      </c>
      <c r="B65" s="263" t="s">
        <v>232</v>
      </c>
      <c r="C65" s="263">
        <v>167</v>
      </c>
      <c r="D65" s="265">
        <v>167.31666666666669</v>
      </c>
      <c r="E65" s="265">
        <v>165.03333333333339</v>
      </c>
      <c r="F65" s="265">
        <v>163.06666666666669</v>
      </c>
      <c r="G65" s="265">
        <v>160.78333333333339</v>
      </c>
      <c r="H65" s="265">
        <v>169.28333333333339</v>
      </c>
      <c r="I65" s="265">
        <v>171.56666666666669</v>
      </c>
      <c r="J65" s="265">
        <v>173.53333333333339</v>
      </c>
      <c r="K65" s="263">
        <v>169.6</v>
      </c>
      <c r="L65" s="263">
        <v>165.35</v>
      </c>
      <c r="M65" s="263">
        <v>19.724360000000001</v>
      </c>
    </row>
    <row r="66" spans="1:13">
      <c r="A66" s="283">
        <v>57</v>
      </c>
      <c r="B66" s="263" t="s">
        <v>83</v>
      </c>
      <c r="C66" s="263">
        <v>139.94999999999999</v>
      </c>
      <c r="D66" s="265">
        <v>138.4</v>
      </c>
      <c r="E66" s="265">
        <v>135.60000000000002</v>
      </c>
      <c r="F66" s="265">
        <v>131.25000000000003</v>
      </c>
      <c r="G66" s="265">
        <v>128.45000000000005</v>
      </c>
      <c r="H66" s="265">
        <v>142.75</v>
      </c>
      <c r="I66" s="265">
        <v>145.55000000000001</v>
      </c>
      <c r="J66" s="265">
        <v>149.89999999999998</v>
      </c>
      <c r="K66" s="263">
        <v>141.19999999999999</v>
      </c>
      <c r="L66" s="263">
        <v>134.05000000000001</v>
      </c>
      <c r="M66" s="263">
        <v>220.69738000000001</v>
      </c>
    </row>
    <row r="67" spans="1:13">
      <c r="A67" s="283">
        <v>58</v>
      </c>
      <c r="B67" s="263" t="s">
        <v>825</v>
      </c>
      <c r="C67" s="263">
        <v>2615.8000000000002</v>
      </c>
      <c r="D67" s="265">
        <v>2618.5166666666664</v>
      </c>
      <c r="E67" s="265">
        <v>2570.9333333333329</v>
      </c>
      <c r="F67" s="265">
        <v>2526.0666666666666</v>
      </c>
      <c r="G67" s="265">
        <v>2478.4833333333331</v>
      </c>
      <c r="H67" s="265">
        <v>2663.3833333333328</v>
      </c>
      <c r="I67" s="265">
        <v>2710.9666666666667</v>
      </c>
      <c r="J67" s="265">
        <v>2755.8333333333326</v>
      </c>
      <c r="K67" s="263">
        <v>2666.1</v>
      </c>
      <c r="L67" s="263">
        <v>2573.65</v>
      </c>
      <c r="M67" s="263">
        <v>3.3930799999999999</v>
      </c>
    </row>
    <row r="68" spans="1:13">
      <c r="A68" s="283">
        <v>59</v>
      </c>
      <c r="B68" s="263" t="s">
        <v>84</v>
      </c>
      <c r="C68" s="263">
        <v>1561.75</v>
      </c>
      <c r="D68" s="265">
        <v>1568.8999999999999</v>
      </c>
      <c r="E68" s="265">
        <v>1543.1499999999996</v>
      </c>
      <c r="F68" s="265">
        <v>1524.5499999999997</v>
      </c>
      <c r="G68" s="265">
        <v>1498.7999999999995</v>
      </c>
      <c r="H68" s="265">
        <v>1587.4999999999998</v>
      </c>
      <c r="I68" s="265">
        <v>1613.2500000000002</v>
      </c>
      <c r="J68" s="265">
        <v>1631.85</v>
      </c>
      <c r="K68" s="263">
        <v>1594.65</v>
      </c>
      <c r="L68" s="263">
        <v>1550.3</v>
      </c>
      <c r="M68" s="263">
        <v>5.4393099999999999</v>
      </c>
    </row>
    <row r="69" spans="1:13">
      <c r="A69" s="283">
        <v>60</v>
      </c>
      <c r="B69" s="263" t="s">
        <v>85</v>
      </c>
      <c r="C69" s="263">
        <v>556.1</v>
      </c>
      <c r="D69" s="265">
        <v>553.93333333333339</v>
      </c>
      <c r="E69" s="265">
        <v>544.31666666666683</v>
      </c>
      <c r="F69" s="265">
        <v>532.53333333333342</v>
      </c>
      <c r="G69" s="265">
        <v>522.91666666666686</v>
      </c>
      <c r="H69" s="265">
        <v>565.71666666666681</v>
      </c>
      <c r="I69" s="265">
        <v>575.33333333333337</v>
      </c>
      <c r="J69" s="265">
        <v>587.11666666666679</v>
      </c>
      <c r="K69" s="263">
        <v>563.54999999999995</v>
      </c>
      <c r="L69" s="263">
        <v>542.15</v>
      </c>
      <c r="M69" s="263">
        <v>37.944780000000002</v>
      </c>
    </row>
    <row r="70" spans="1:13">
      <c r="A70" s="283">
        <v>61</v>
      </c>
      <c r="B70" s="263" t="s">
        <v>233</v>
      </c>
      <c r="C70" s="263">
        <v>774.8</v>
      </c>
      <c r="D70" s="265">
        <v>773.93333333333339</v>
      </c>
      <c r="E70" s="265">
        <v>764.01666666666677</v>
      </c>
      <c r="F70" s="265">
        <v>753.23333333333335</v>
      </c>
      <c r="G70" s="265">
        <v>743.31666666666672</v>
      </c>
      <c r="H70" s="265">
        <v>784.71666666666681</v>
      </c>
      <c r="I70" s="265">
        <v>794.63333333333333</v>
      </c>
      <c r="J70" s="265">
        <v>805.41666666666686</v>
      </c>
      <c r="K70" s="263">
        <v>783.85</v>
      </c>
      <c r="L70" s="263">
        <v>763.15</v>
      </c>
      <c r="M70" s="263">
        <v>3.00299</v>
      </c>
    </row>
    <row r="71" spans="1:13">
      <c r="A71" s="283">
        <v>62</v>
      </c>
      <c r="B71" s="263" t="s">
        <v>234</v>
      </c>
      <c r="C71" s="263">
        <v>398.7</v>
      </c>
      <c r="D71" s="265">
        <v>400.2</v>
      </c>
      <c r="E71" s="265">
        <v>395.59999999999997</v>
      </c>
      <c r="F71" s="265">
        <v>392.5</v>
      </c>
      <c r="G71" s="265">
        <v>387.9</v>
      </c>
      <c r="H71" s="265">
        <v>403.29999999999995</v>
      </c>
      <c r="I71" s="265">
        <v>407.9</v>
      </c>
      <c r="J71" s="265">
        <v>410.99999999999994</v>
      </c>
      <c r="K71" s="263">
        <v>404.8</v>
      </c>
      <c r="L71" s="263">
        <v>397.1</v>
      </c>
      <c r="M71" s="263">
        <v>27.674479999999999</v>
      </c>
    </row>
    <row r="72" spans="1:13">
      <c r="A72" s="283">
        <v>63</v>
      </c>
      <c r="B72" s="263" t="s">
        <v>86</v>
      </c>
      <c r="C72" s="263">
        <v>774.3</v>
      </c>
      <c r="D72" s="265">
        <v>781.75</v>
      </c>
      <c r="E72" s="265">
        <v>758.5</v>
      </c>
      <c r="F72" s="265">
        <v>742.7</v>
      </c>
      <c r="G72" s="265">
        <v>719.45</v>
      </c>
      <c r="H72" s="265">
        <v>797.55</v>
      </c>
      <c r="I72" s="265">
        <v>820.8</v>
      </c>
      <c r="J72" s="265">
        <v>836.59999999999991</v>
      </c>
      <c r="K72" s="263">
        <v>805</v>
      </c>
      <c r="L72" s="263">
        <v>765.95</v>
      </c>
      <c r="M72" s="263">
        <v>26.154060000000001</v>
      </c>
    </row>
    <row r="73" spans="1:13">
      <c r="A73" s="283">
        <v>64</v>
      </c>
      <c r="B73" s="263" t="s">
        <v>92</v>
      </c>
      <c r="C73" s="263">
        <v>306.25</v>
      </c>
      <c r="D73" s="265">
        <v>309.41666666666669</v>
      </c>
      <c r="E73" s="265">
        <v>301.53333333333336</v>
      </c>
      <c r="F73" s="265">
        <v>296.81666666666666</v>
      </c>
      <c r="G73" s="265">
        <v>288.93333333333334</v>
      </c>
      <c r="H73" s="265">
        <v>314.13333333333338</v>
      </c>
      <c r="I73" s="265">
        <v>322.01666666666671</v>
      </c>
      <c r="J73" s="265">
        <v>326.73333333333341</v>
      </c>
      <c r="K73" s="263">
        <v>317.3</v>
      </c>
      <c r="L73" s="263">
        <v>304.7</v>
      </c>
      <c r="M73" s="263">
        <v>130.38811000000001</v>
      </c>
    </row>
    <row r="74" spans="1:13">
      <c r="A74" s="283">
        <v>65</v>
      </c>
      <c r="B74" s="263" t="s">
        <v>87</v>
      </c>
      <c r="C74" s="263">
        <v>520.04999999999995</v>
      </c>
      <c r="D74" s="265">
        <v>521.98333333333323</v>
      </c>
      <c r="E74" s="265">
        <v>515.96666666666647</v>
      </c>
      <c r="F74" s="265">
        <v>511.88333333333321</v>
      </c>
      <c r="G74" s="265">
        <v>505.86666666666645</v>
      </c>
      <c r="H74" s="265">
        <v>526.06666666666649</v>
      </c>
      <c r="I74" s="265">
        <v>532.08333333333314</v>
      </c>
      <c r="J74" s="265">
        <v>536.16666666666652</v>
      </c>
      <c r="K74" s="263">
        <v>528</v>
      </c>
      <c r="L74" s="263">
        <v>517.9</v>
      </c>
      <c r="M74" s="263">
        <v>34.169199999999996</v>
      </c>
    </row>
    <row r="75" spans="1:13">
      <c r="A75" s="283">
        <v>66</v>
      </c>
      <c r="B75" s="263" t="s">
        <v>235</v>
      </c>
      <c r="C75" s="263">
        <v>1475.65</v>
      </c>
      <c r="D75" s="265">
        <v>1474.4833333333333</v>
      </c>
      <c r="E75" s="265">
        <v>1438.9666666666667</v>
      </c>
      <c r="F75" s="265">
        <v>1402.2833333333333</v>
      </c>
      <c r="G75" s="265">
        <v>1366.7666666666667</v>
      </c>
      <c r="H75" s="265">
        <v>1511.1666666666667</v>
      </c>
      <c r="I75" s="265">
        <v>1546.6833333333336</v>
      </c>
      <c r="J75" s="265">
        <v>1583.3666666666668</v>
      </c>
      <c r="K75" s="263">
        <v>1510</v>
      </c>
      <c r="L75" s="263">
        <v>1437.8</v>
      </c>
      <c r="M75" s="263">
        <v>3.27182</v>
      </c>
    </row>
    <row r="76" spans="1:13">
      <c r="A76" s="283">
        <v>67</v>
      </c>
      <c r="B76" s="263" t="s">
        <v>839</v>
      </c>
      <c r="C76" s="263">
        <v>352.8</v>
      </c>
      <c r="D76" s="265">
        <v>356.2</v>
      </c>
      <c r="E76" s="265">
        <v>345.7</v>
      </c>
      <c r="F76" s="265">
        <v>338.6</v>
      </c>
      <c r="G76" s="265">
        <v>328.1</v>
      </c>
      <c r="H76" s="265">
        <v>363.29999999999995</v>
      </c>
      <c r="I76" s="265">
        <v>373.79999999999995</v>
      </c>
      <c r="J76" s="265">
        <v>380.89999999999992</v>
      </c>
      <c r="K76" s="263">
        <v>366.7</v>
      </c>
      <c r="L76" s="263">
        <v>349.1</v>
      </c>
      <c r="M76" s="263">
        <v>6.8286199999999999</v>
      </c>
    </row>
    <row r="77" spans="1:13">
      <c r="A77" s="283">
        <v>68</v>
      </c>
      <c r="B77" s="263" t="s">
        <v>90</v>
      </c>
      <c r="C77" s="263">
        <v>3587.65</v>
      </c>
      <c r="D77" s="265">
        <v>3602.8833333333332</v>
      </c>
      <c r="E77" s="265">
        <v>3557.7666666666664</v>
      </c>
      <c r="F77" s="265">
        <v>3527.8833333333332</v>
      </c>
      <c r="G77" s="265">
        <v>3482.7666666666664</v>
      </c>
      <c r="H77" s="265">
        <v>3632.7666666666664</v>
      </c>
      <c r="I77" s="265">
        <v>3677.8833333333332</v>
      </c>
      <c r="J77" s="265">
        <v>3707.7666666666664</v>
      </c>
      <c r="K77" s="263">
        <v>3648</v>
      </c>
      <c r="L77" s="263">
        <v>3573</v>
      </c>
      <c r="M77" s="263">
        <v>8.8493700000000004</v>
      </c>
    </row>
    <row r="78" spans="1:13">
      <c r="A78" s="283">
        <v>69</v>
      </c>
      <c r="B78" s="263" t="s">
        <v>349</v>
      </c>
      <c r="C78" s="263">
        <v>2502.1</v>
      </c>
      <c r="D78" s="265">
        <v>2534.3666666666668</v>
      </c>
      <c r="E78" s="265">
        <v>2448.7333333333336</v>
      </c>
      <c r="F78" s="265">
        <v>2395.3666666666668</v>
      </c>
      <c r="G78" s="265">
        <v>2309.7333333333336</v>
      </c>
      <c r="H78" s="265">
        <v>2587.7333333333336</v>
      </c>
      <c r="I78" s="265">
        <v>2673.3666666666668</v>
      </c>
      <c r="J78" s="265">
        <v>2726.7333333333336</v>
      </c>
      <c r="K78" s="263">
        <v>2620</v>
      </c>
      <c r="L78" s="263">
        <v>2481</v>
      </c>
      <c r="M78" s="263">
        <v>3.67537</v>
      </c>
    </row>
    <row r="79" spans="1:13">
      <c r="A79" s="283">
        <v>70</v>
      </c>
      <c r="B79" s="263" t="s">
        <v>93</v>
      </c>
      <c r="C79" s="263">
        <v>4616.95</v>
      </c>
      <c r="D79" s="265">
        <v>4613.5999999999995</v>
      </c>
      <c r="E79" s="265">
        <v>4563.3499999999985</v>
      </c>
      <c r="F79" s="265">
        <v>4509.7499999999991</v>
      </c>
      <c r="G79" s="265">
        <v>4459.4999999999982</v>
      </c>
      <c r="H79" s="265">
        <v>4667.1999999999989</v>
      </c>
      <c r="I79" s="265">
        <v>4717.4500000000007</v>
      </c>
      <c r="J79" s="265">
        <v>4771.0499999999993</v>
      </c>
      <c r="K79" s="263">
        <v>4663.8500000000004</v>
      </c>
      <c r="L79" s="263">
        <v>4560</v>
      </c>
      <c r="M79" s="263">
        <v>10.295059999999999</v>
      </c>
    </row>
    <row r="80" spans="1:13">
      <c r="A80" s="283">
        <v>71</v>
      </c>
      <c r="B80" s="263" t="s">
        <v>236</v>
      </c>
      <c r="C80" s="263">
        <v>64.650000000000006</v>
      </c>
      <c r="D80" s="265">
        <v>65.150000000000006</v>
      </c>
      <c r="E80" s="265">
        <v>63.900000000000006</v>
      </c>
      <c r="F80" s="265">
        <v>63.150000000000006</v>
      </c>
      <c r="G80" s="265">
        <v>61.900000000000006</v>
      </c>
      <c r="H80" s="265">
        <v>65.900000000000006</v>
      </c>
      <c r="I80" s="265">
        <v>67.150000000000006</v>
      </c>
      <c r="J80" s="265">
        <v>67.900000000000006</v>
      </c>
      <c r="K80" s="263">
        <v>66.400000000000006</v>
      </c>
      <c r="L80" s="263">
        <v>64.400000000000006</v>
      </c>
      <c r="M80" s="263">
        <v>23.91459</v>
      </c>
    </row>
    <row r="81" spans="1:13">
      <c r="A81" s="283">
        <v>72</v>
      </c>
      <c r="B81" s="263" t="s">
        <v>94</v>
      </c>
      <c r="C81" s="263">
        <v>2650.2</v>
      </c>
      <c r="D81" s="265">
        <v>2662.6833333333329</v>
      </c>
      <c r="E81" s="265">
        <v>2612.516666666666</v>
      </c>
      <c r="F81" s="265">
        <v>2574.833333333333</v>
      </c>
      <c r="G81" s="265">
        <v>2524.6666666666661</v>
      </c>
      <c r="H81" s="265">
        <v>2700.3666666666659</v>
      </c>
      <c r="I81" s="265">
        <v>2750.5333333333328</v>
      </c>
      <c r="J81" s="265">
        <v>2788.2166666666658</v>
      </c>
      <c r="K81" s="263">
        <v>2712.85</v>
      </c>
      <c r="L81" s="263">
        <v>2625</v>
      </c>
      <c r="M81" s="263">
        <v>19.247240000000001</v>
      </c>
    </row>
    <row r="82" spans="1:13">
      <c r="A82" s="283">
        <v>73</v>
      </c>
      <c r="B82" s="263" t="s">
        <v>237</v>
      </c>
      <c r="C82" s="263">
        <v>467.9</v>
      </c>
      <c r="D82" s="265">
        <v>467.38333333333338</v>
      </c>
      <c r="E82" s="265">
        <v>461.76666666666677</v>
      </c>
      <c r="F82" s="265">
        <v>455.63333333333338</v>
      </c>
      <c r="G82" s="265">
        <v>450.01666666666677</v>
      </c>
      <c r="H82" s="265">
        <v>473.51666666666677</v>
      </c>
      <c r="I82" s="265">
        <v>479.13333333333344</v>
      </c>
      <c r="J82" s="265">
        <v>485.26666666666677</v>
      </c>
      <c r="K82" s="263">
        <v>473</v>
      </c>
      <c r="L82" s="263">
        <v>461.25</v>
      </c>
      <c r="M82" s="263">
        <v>2.8051200000000001</v>
      </c>
    </row>
    <row r="83" spans="1:13">
      <c r="A83" s="283">
        <v>74</v>
      </c>
      <c r="B83" s="263" t="s">
        <v>238</v>
      </c>
      <c r="C83" s="263">
        <v>1406.4</v>
      </c>
      <c r="D83" s="265">
        <v>1427.4666666666665</v>
      </c>
      <c r="E83" s="265">
        <v>1376.9333333333329</v>
      </c>
      <c r="F83" s="265">
        <v>1347.4666666666665</v>
      </c>
      <c r="G83" s="265">
        <v>1296.9333333333329</v>
      </c>
      <c r="H83" s="265">
        <v>1456.9333333333329</v>
      </c>
      <c r="I83" s="265">
        <v>1507.4666666666662</v>
      </c>
      <c r="J83" s="265">
        <v>1536.9333333333329</v>
      </c>
      <c r="K83" s="263">
        <v>1478</v>
      </c>
      <c r="L83" s="263">
        <v>1398</v>
      </c>
      <c r="M83" s="263">
        <v>2.4004400000000001</v>
      </c>
    </row>
    <row r="84" spans="1:13">
      <c r="A84" s="283">
        <v>75</v>
      </c>
      <c r="B84" s="263" t="s">
        <v>96</v>
      </c>
      <c r="C84" s="263">
        <v>1378.95</v>
      </c>
      <c r="D84" s="265">
        <v>1381.8166666666666</v>
      </c>
      <c r="E84" s="265">
        <v>1359.1333333333332</v>
      </c>
      <c r="F84" s="265">
        <v>1339.3166666666666</v>
      </c>
      <c r="G84" s="265">
        <v>1316.6333333333332</v>
      </c>
      <c r="H84" s="265">
        <v>1401.6333333333332</v>
      </c>
      <c r="I84" s="265">
        <v>1424.3166666666666</v>
      </c>
      <c r="J84" s="265">
        <v>1444.1333333333332</v>
      </c>
      <c r="K84" s="263">
        <v>1404.5</v>
      </c>
      <c r="L84" s="263">
        <v>1362</v>
      </c>
      <c r="M84" s="263">
        <v>11.56906</v>
      </c>
    </row>
    <row r="85" spans="1:13">
      <c r="A85" s="283">
        <v>76</v>
      </c>
      <c r="B85" s="263" t="s">
        <v>97</v>
      </c>
      <c r="C85" s="263">
        <v>210.2</v>
      </c>
      <c r="D85" s="265">
        <v>210.69999999999996</v>
      </c>
      <c r="E85" s="265">
        <v>208.94999999999993</v>
      </c>
      <c r="F85" s="265">
        <v>207.69999999999996</v>
      </c>
      <c r="G85" s="265">
        <v>205.94999999999993</v>
      </c>
      <c r="H85" s="265">
        <v>211.94999999999993</v>
      </c>
      <c r="I85" s="265">
        <v>213.7</v>
      </c>
      <c r="J85" s="265">
        <v>214.94999999999993</v>
      </c>
      <c r="K85" s="263">
        <v>212.45</v>
      </c>
      <c r="L85" s="263">
        <v>209.45</v>
      </c>
      <c r="M85" s="263">
        <v>30.488340000000001</v>
      </c>
    </row>
    <row r="86" spans="1:13">
      <c r="A86" s="283">
        <v>77</v>
      </c>
      <c r="B86" s="263" t="s">
        <v>98</v>
      </c>
      <c r="C86" s="263">
        <v>86.75</v>
      </c>
      <c r="D86" s="265">
        <v>86.600000000000009</v>
      </c>
      <c r="E86" s="265">
        <v>85.700000000000017</v>
      </c>
      <c r="F86" s="265">
        <v>84.65</v>
      </c>
      <c r="G86" s="265">
        <v>83.750000000000014</v>
      </c>
      <c r="H86" s="265">
        <v>87.65000000000002</v>
      </c>
      <c r="I86" s="265">
        <v>88.550000000000026</v>
      </c>
      <c r="J86" s="265">
        <v>89.600000000000023</v>
      </c>
      <c r="K86" s="263">
        <v>87.5</v>
      </c>
      <c r="L86" s="263">
        <v>85.55</v>
      </c>
      <c r="M86" s="263">
        <v>213.28550000000001</v>
      </c>
    </row>
    <row r="87" spans="1:13">
      <c r="A87" s="283">
        <v>78</v>
      </c>
      <c r="B87" s="263" t="s">
        <v>360</v>
      </c>
      <c r="C87" s="263">
        <v>160.05000000000001</v>
      </c>
      <c r="D87" s="265">
        <v>160.91666666666666</v>
      </c>
      <c r="E87" s="265">
        <v>158.33333333333331</v>
      </c>
      <c r="F87" s="265">
        <v>156.61666666666665</v>
      </c>
      <c r="G87" s="265">
        <v>154.0333333333333</v>
      </c>
      <c r="H87" s="265">
        <v>162.63333333333333</v>
      </c>
      <c r="I87" s="265">
        <v>165.21666666666664</v>
      </c>
      <c r="J87" s="265">
        <v>166.93333333333334</v>
      </c>
      <c r="K87" s="263">
        <v>163.5</v>
      </c>
      <c r="L87" s="263">
        <v>159.19999999999999</v>
      </c>
      <c r="M87" s="263">
        <v>40.123440000000002</v>
      </c>
    </row>
    <row r="88" spans="1:13">
      <c r="A88" s="283">
        <v>79</v>
      </c>
      <c r="B88" s="263" t="s">
        <v>241</v>
      </c>
      <c r="C88" s="263">
        <v>75.349999999999994</v>
      </c>
      <c r="D88" s="265">
        <v>75.883333333333326</v>
      </c>
      <c r="E88" s="265">
        <v>74.466666666666654</v>
      </c>
      <c r="F88" s="265">
        <v>73.583333333333329</v>
      </c>
      <c r="G88" s="265">
        <v>72.166666666666657</v>
      </c>
      <c r="H88" s="265">
        <v>76.766666666666652</v>
      </c>
      <c r="I88" s="265">
        <v>78.183333333333337</v>
      </c>
      <c r="J88" s="265">
        <v>79.066666666666649</v>
      </c>
      <c r="K88" s="263">
        <v>77.3</v>
      </c>
      <c r="L88" s="263">
        <v>75</v>
      </c>
      <c r="M88" s="263">
        <v>24.081199999999999</v>
      </c>
    </row>
    <row r="89" spans="1:13">
      <c r="A89" s="283">
        <v>80</v>
      </c>
      <c r="B89" s="263" t="s">
        <v>99</v>
      </c>
      <c r="C89" s="263">
        <v>143.1</v>
      </c>
      <c r="D89" s="265">
        <v>142.96666666666667</v>
      </c>
      <c r="E89" s="265">
        <v>138.13333333333333</v>
      </c>
      <c r="F89" s="265">
        <v>133.16666666666666</v>
      </c>
      <c r="G89" s="265">
        <v>128.33333333333331</v>
      </c>
      <c r="H89" s="265">
        <v>147.93333333333334</v>
      </c>
      <c r="I89" s="265">
        <v>152.76666666666665</v>
      </c>
      <c r="J89" s="265">
        <v>157.73333333333335</v>
      </c>
      <c r="K89" s="263">
        <v>147.80000000000001</v>
      </c>
      <c r="L89" s="263">
        <v>138</v>
      </c>
      <c r="M89" s="263">
        <v>1147.15328</v>
      </c>
    </row>
    <row r="90" spans="1:13">
      <c r="A90" s="283">
        <v>81</v>
      </c>
      <c r="B90" s="263" t="s">
        <v>102</v>
      </c>
      <c r="C90" s="263">
        <v>25.95</v>
      </c>
      <c r="D90" s="265">
        <v>25.75</v>
      </c>
      <c r="E90" s="265">
        <v>25.05</v>
      </c>
      <c r="F90" s="265">
        <v>24.150000000000002</v>
      </c>
      <c r="G90" s="265">
        <v>23.450000000000003</v>
      </c>
      <c r="H90" s="265">
        <v>26.65</v>
      </c>
      <c r="I90" s="265">
        <v>27.35</v>
      </c>
      <c r="J90" s="265">
        <v>28.249999999999996</v>
      </c>
      <c r="K90" s="263">
        <v>26.45</v>
      </c>
      <c r="L90" s="263">
        <v>24.85</v>
      </c>
      <c r="M90" s="263">
        <v>212.10565</v>
      </c>
    </row>
    <row r="91" spans="1:13">
      <c r="A91" s="283">
        <v>82</v>
      </c>
      <c r="B91" s="263" t="s">
        <v>242</v>
      </c>
      <c r="C91" s="263">
        <v>170.9</v>
      </c>
      <c r="D91" s="265">
        <v>163.11666666666667</v>
      </c>
      <c r="E91" s="265">
        <v>155.33333333333334</v>
      </c>
      <c r="F91" s="265">
        <v>139.76666666666668</v>
      </c>
      <c r="G91" s="265">
        <v>131.98333333333335</v>
      </c>
      <c r="H91" s="265">
        <v>178.68333333333334</v>
      </c>
      <c r="I91" s="265">
        <v>186.46666666666664</v>
      </c>
      <c r="J91" s="265">
        <v>202.03333333333333</v>
      </c>
      <c r="K91" s="263">
        <v>170.9</v>
      </c>
      <c r="L91" s="263">
        <v>147.55000000000001</v>
      </c>
      <c r="M91" s="263">
        <v>88.08999</v>
      </c>
    </row>
    <row r="92" spans="1:13">
      <c r="A92" s="283">
        <v>83</v>
      </c>
      <c r="B92" s="263" t="s">
        <v>100</v>
      </c>
      <c r="C92" s="263">
        <v>493.55</v>
      </c>
      <c r="D92" s="265">
        <v>493.2</v>
      </c>
      <c r="E92" s="265">
        <v>488.95</v>
      </c>
      <c r="F92" s="265">
        <v>484.35</v>
      </c>
      <c r="G92" s="265">
        <v>480.1</v>
      </c>
      <c r="H92" s="265">
        <v>497.79999999999995</v>
      </c>
      <c r="I92" s="265">
        <v>502.04999999999995</v>
      </c>
      <c r="J92" s="265">
        <v>506.64999999999992</v>
      </c>
      <c r="K92" s="263">
        <v>497.45</v>
      </c>
      <c r="L92" s="263">
        <v>488.6</v>
      </c>
      <c r="M92" s="263">
        <v>14.292759999999999</v>
      </c>
    </row>
    <row r="93" spans="1:13">
      <c r="A93" s="283">
        <v>84</v>
      </c>
      <c r="B93" s="263" t="s">
        <v>243</v>
      </c>
      <c r="C93" s="263">
        <v>484.75</v>
      </c>
      <c r="D93" s="265">
        <v>488.0333333333333</v>
      </c>
      <c r="E93" s="265">
        <v>479.71666666666658</v>
      </c>
      <c r="F93" s="265">
        <v>474.68333333333328</v>
      </c>
      <c r="G93" s="265">
        <v>466.36666666666656</v>
      </c>
      <c r="H93" s="265">
        <v>493.06666666666661</v>
      </c>
      <c r="I93" s="265">
        <v>501.38333333333333</v>
      </c>
      <c r="J93" s="265">
        <v>506.41666666666663</v>
      </c>
      <c r="K93" s="263">
        <v>496.35</v>
      </c>
      <c r="L93" s="263">
        <v>483</v>
      </c>
      <c r="M93" s="263">
        <v>1.2373099999999999</v>
      </c>
    </row>
    <row r="94" spans="1:13">
      <c r="A94" s="283">
        <v>85</v>
      </c>
      <c r="B94" s="263" t="s">
        <v>103</v>
      </c>
      <c r="C94" s="263">
        <v>718.75</v>
      </c>
      <c r="D94" s="265">
        <v>719.08333333333337</v>
      </c>
      <c r="E94" s="265">
        <v>713.66666666666674</v>
      </c>
      <c r="F94" s="265">
        <v>708.58333333333337</v>
      </c>
      <c r="G94" s="265">
        <v>703.16666666666674</v>
      </c>
      <c r="H94" s="265">
        <v>724.16666666666674</v>
      </c>
      <c r="I94" s="265">
        <v>729.58333333333348</v>
      </c>
      <c r="J94" s="265">
        <v>734.66666666666674</v>
      </c>
      <c r="K94" s="263">
        <v>724.5</v>
      </c>
      <c r="L94" s="263">
        <v>714</v>
      </c>
      <c r="M94" s="263">
        <v>14.68422</v>
      </c>
    </row>
    <row r="95" spans="1:13">
      <c r="A95" s="283">
        <v>86</v>
      </c>
      <c r="B95" s="263" t="s">
        <v>244</v>
      </c>
      <c r="C95" s="263">
        <v>439.05</v>
      </c>
      <c r="D95" s="265">
        <v>440.7833333333333</v>
      </c>
      <c r="E95" s="265">
        <v>434.66666666666663</v>
      </c>
      <c r="F95" s="265">
        <v>430.2833333333333</v>
      </c>
      <c r="G95" s="265">
        <v>424.16666666666663</v>
      </c>
      <c r="H95" s="265">
        <v>445.16666666666663</v>
      </c>
      <c r="I95" s="265">
        <v>451.2833333333333</v>
      </c>
      <c r="J95" s="265">
        <v>455.66666666666663</v>
      </c>
      <c r="K95" s="263">
        <v>446.9</v>
      </c>
      <c r="L95" s="263">
        <v>436.4</v>
      </c>
      <c r="M95" s="263">
        <v>0.96196000000000004</v>
      </c>
    </row>
    <row r="96" spans="1:13">
      <c r="A96" s="283">
        <v>87</v>
      </c>
      <c r="B96" s="263" t="s">
        <v>245</v>
      </c>
      <c r="C96" s="263">
        <v>1505.3</v>
      </c>
      <c r="D96" s="265">
        <v>1508.1166666666668</v>
      </c>
      <c r="E96" s="265">
        <v>1489.2333333333336</v>
      </c>
      <c r="F96" s="265">
        <v>1473.1666666666667</v>
      </c>
      <c r="G96" s="265">
        <v>1454.2833333333335</v>
      </c>
      <c r="H96" s="265">
        <v>1524.1833333333336</v>
      </c>
      <c r="I96" s="265">
        <v>1543.0666666666668</v>
      </c>
      <c r="J96" s="265">
        <v>1559.1333333333337</v>
      </c>
      <c r="K96" s="263">
        <v>1527</v>
      </c>
      <c r="L96" s="263">
        <v>1492.05</v>
      </c>
      <c r="M96" s="263">
        <v>7.3724299999999996</v>
      </c>
    </row>
    <row r="97" spans="1:13">
      <c r="A97" s="283">
        <v>88</v>
      </c>
      <c r="B97" s="263" t="s">
        <v>104</v>
      </c>
      <c r="C97" s="263">
        <v>1229.6500000000001</v>
      </c>
      <c r="D97" s="265">
        <v>1230.1000000000001</v>
      </c>
      <c r="E97" s="265">
        <v>1212.5500000000002</v>
      </c>
      <c r="F97" s="265">
        <v>1195.45</v>
      </c>
      <c r="G97" s="265">
        <v>1177.9000000000001</v>
      </c>
      <c r="H97" s="265">
        <v>1247.2000000000003</v>
      </c>
      <c r="I97" s="265">
        <v>1264.75</v>
      </c>
      <c r="J97" s="265">
        <v>1281.8500000000004</v>
      </c>
      <c r="K97" s="263">
        <v>1247.6500000000001</v>
      </c>
      <c r="L97" s="263">
        <v>1213</v>
      </c>
      <c r="M97" s="263">
        <v>15.36486</v>
      </c>
    </row>
    <row r="98" spans="1:13">
      <c r="A98" s="283">
        <v>89</v>
      </c>
      <c r="B98" s="263" t="s">
        <v>373</v>
      </c>
      <c r="C98" s="263">
        <v>478.45</v>
      </c>
      <c r="D98" s="265">
        <v>486.41666666666669</v>
      </c>
      <c r="E98" s="265">
        <v>446.03333333333342</v>
      </c>
      <c r="F98" s="265">
        <v>413.61666666666673</v>
      </c>
      <c r="G98" s="265">
        <v>373.23333333333346</v>
      </c>
      <c r="H98" s="265">
        <v>518.83333333333337</v>
      </c>
      <c r="I98" s="265">
        <v>559.2166666666667</v>
      </c>
      <c r="J98" s="265">
        <v>591.63333333333333</v>
      </c>
      <c r="K98" s="263">
        <v>526.79999999999995</v>
      </c>
      <c r="L98" s="263">
        <v>454</v>
      </c>
      <c r="M98" s="263">
        <v>48.991880000000002</v>
      </c>
    </row>
    <row r="99" spans="1:13">
      <c r="A99" s="283">
        <v>90</v>
      </c>
      <c r="B99" s="263" t="s">
        <v>247</v>
      </c>
      <c r="C99" s="263">
        <v>259.39999999999998</v>
      </c>
      <c r="D99" s="265">
        <v>259.06666666666666</v>
      </c>
      <c r="E99" s="265">
        <v>241.43333333333334</v>
      </c>
      <c r="F99" s="265">
        <v>223.46666666666667</v>
      </c>
      <c r="G99" s="265">
        <v>205.83333333333334</v>
      </c>
      <c r="H99" s="265">
        <v>277.0333333333333</v>
      </c>
      <c r="I99" s="265">
        <v>294.66666666666663</v>
      </c>
      <c r="J99" s="265">
        <v>312.63333333333333</v>
      </c>
      <c r="K99" s="263">
        <v>276.7</v>
      </c>
      <c r="L99" s="263">
        <v>241.1</v>
      </c>
      <c r="M99" s="263">
        <v>61.322290000000002</v>
      </c>
    </row>
    <row r="100" spans="1:13">
      <c r="A100" s="283">
        <v>91</v>
      </c>
      <c r="B100" s="263" t="s">
        <v>107</v>
      </c>
      <c r="C100" s="263">
        <v>948.1</v>
      </c>
      <c r="D100" s="265">
        <v>947.73333333333323</v>
      </c>
      <c r="E100" s="265">
        <v>938.71666666666647</v>
      </c>
      <c r="F100" s="265">
        <v>929.33333333333326</v>
      </c>
      <c r="G100" s="265">
        <v>920.31666666666649</v>
      </c>
      <c r="H100" s="265">
        <v>957.11666666666645</v>
      </c>
      <c r="I100" s="265">
        <v>966.1333333333331</v>
      </c>
      <c r="J100" s="265">
        <v>975.51666666666642</v>
      </c>
      <c r="K100" s="263">
        <v>956.75</v>
      </c>
      <c r="L100" s="263">
        <v>938.35</v>
      </c>
      <c r="M100" s="263">
        <v>51.330939999999998</v>
      </c>
    </row>
    <row r="101" spans="1:13">
      <c r="A101" s="283">
        <v>92</v>
      </c>
      <c r="B101" s="263" t="s">
        <v>249</v>
      </c>
      <c r="C101" s="263">
        <v>2974.35</v>
      </c>
      <c r="D101" s="265">
        <v>2982.4</v>
      </c>
      <c r="E101" s="265">
        <v>2950.9500000000003</v>
      </c>
      <c r="F101" s="265">
        <v>2927.55</v>
      </c>
      <c r="G101" s="265">
        <v>2896.1000000000004</v>
      </c>
      <c r="H101" s="265">
        <v>3005.8</v>
      </c>
      <c r="I101" s="265">
        <v>3037.25</v>
      </c>
      <c r="J101" s="265">
        <v>3060.65</v>
      </c>
      <c r="K101" s="263">
        <v>3013.85</v>
      </c>
      <c r="L101" s="263">
        <v>2959</v>
      </c>
      <c r="M101" s="263">
        <v>1.8834500000000001</v>
      </c>
    </row>
    <row r="102" spans="1:13">
      <c r="A102" s="283">
        <v>93</v>
      </c>
      <c r="B102" s="263" t="s">
        <v>109</v>
      </c>
      <c r="C102" s="263">
        <v>1554.3</v>
      </c>
      <c r="D102" s="265">
        <v>1569.4166666666667</v>
      </c>
      <c r="E102" s="265">
        <v>1532.8833333333334</v>
      </c>
      <c r="F102" s="265">
        <v>1511.4666666666667</v>
      </c>
      <c r="G102" s="265">
        <v>1474.9333333333334</v>
      </c>
      <c r="H102" s="265">
        <v>1590.8333333333335</v>
      </c>
      <c r="I102" s="265">
        <v>1627.3666666666668</v>
      </c>
      <c r="J102" s="265">
        <v>1648.7833333333335</v>
      </c>
      <c r="K102" s="263">
        <v>1605.95</v>
      </c>
      <c r="L102" s="263">
        <v>1548</v>
      </c>
      <c r="M102" s="263">
        <v>73.602800000000002</v>
      </c>
    </row>
    <row r="103" spans="1:13">
      <c r="A103" s="283">
        <v>94</v>
      </c>
      <c r="B103" s="263" t="s">
        <v>250</v>
      </c>
      <c r="C103" s="263">
        <v>713.45</v>
      </c>
      <c r="D103" s="265">
        <v>710.4666666666667</v>
      </c>
      <c r="E103" s="265">
        <v>704.98333333333335</v>
      </c>
      <c r="F103" s="265">
        <v>696.51666666666665</v>
      </c>
      <c r="G103" s="265">
        <v>691.0333333333333</v>
      </c>
      <c r="H103" s="265">
        <v>718.93333333333339</v>
      </c>
      <c r="I103" s="265">
        <v>724.41666666666674</v>
      </c>
      <c r="J103" s="265">
        <v>732.88333333333344</v>
      </c>
      <c r="K103" s="263">
        <v>715.95</v>
      </c>
      <c r="L103" s="263">
        <v>702</v>
      </c>
      <c r="M103" s="263">
        <v>29.499179999999999</v>
      </c>
    </row>
    <row r="104" spans="1:13">
      <c r="A104" s="283">
        <v>95</v>
      </c>
      <c r="B104" s="263" t="s">
        <v>105</v>
      </c>
      <c r="C104" s="263">
        <v>1165.9000000000001</v>
      </c>
      <c r="D104" s="265">
        <v>1177.5166666666667</v>
      </c>
      <c r="E104" s="265">
        <v>1148.3833333333332</v>
      </c>
      <c r="F104" s="265">
        <v>1130.8666666666666</v>
      </c>
      <c r="G104" s="265">
        <v>1101.7333333333331</v>
      </c>
      <c r="H104" s="265">
        <v>1195.0333333333333</v>
      </c>
      <c r="I104" s="265">
        <v>1224.166666666667</v>
      </c>
      <c r="J104" s="265">
        <v>1241.6833333333334</v>
      </c>
      <c r="K104" s="263">
        <v>1206.6500000000001</v>
      </c>
      <c r="L104" s="263">
        <v>1160</v>
      </c>
      <c r="M104" s="263">
        <v>18.912510000000001</v>
      </c>
    </row>
    <row r="105" spans="1:13">
      <c r="A105" s="283">
        <v>96</v>
      </c>
      <c r="B105" s="263" t="s">
        <v>110</v>
      </c>
      <c r="C105" s="263">
        <v>3522.85</v>
      </c>
      <c r="D105" s="265">
        <v>3552.6333333333332</v>
      </c>
      <c r="E105" s="265">
        <v>3476.2166666666662</v>
      </c>
      <c r="F105" s="265">
        <v>3429.583333333333</v>
      </c>
      <c r="G105" s="265">
        <v>3353.1666666666661</v>
      </c>
      <c r="H105" s="265">
        <v>3599.2666666666664</v>
      </c>
      <c r="I105" s="265">
        <v>3675.6833333333334</v>
      </c>
      <c r="J105" s="265">
        <v>3722.3166666666666</v>
      </c>
      <c r="K105" s="263">
        <v>3629.05</v>
      </c>
      <c r="L105" s="263">
        <v>3506</v>
      </c>
      <c r="M105" s="263">
        <v>17.011569999999999</v>
      </c>
    </row>
    <row r="106" spans="1:13">
      <c r="A106" s="283">
        <v>97</v>
      </c>
      <c r="B106" s="263" t="s">
        <v>112</v>
      </c>
      <c r="C106" s="263">
        <v>309.89999999999998</v>
      </c>
      <c r="D106" s="265">
        <v>309.16666666666669</v>
      </c>
      <c r="E106" s="265">
        <v>305.73333333333335</v>
      </c>
      <c r="F106" s="265">
        <v>301.56666666666666</v>
      </c>
      <c r="G106" s="265">
        <v>298.13333333333333</v>
      </c>
      <c r="H106" s="265">
        <v>313.33333333333337</v>
      </c>
      <c r="I106" s="265">
        <v>316.76666666666665</v>
      </c>
      <c r="J106" s="265">
        <v>320.93333333333339</v>
      </c>
      <c r="K106" s="263">
        <v>312.60000000000002</v>
      </c>
      <c r="L106" s="263">
        <v>305</v>
      </c>
      <c r="M106" s="263">
        <v>162.02053000000001</v>
      </c>
    </row>
    <row r="107" spans="1:13">
      <c r="A107" s="283">
        <v>98</v>
      </c>
      <c r="B107" s="263" t="s">
        <v>113</v>
      </c>
      <c r="C107" s="263">
        <v>245.7</v>
      </c>
      <c r="D107" s="265">
        <v>244.28333333333333</v>
      </c>
      <c r="E107" s="265">
        <v>236.56666666666666</v>
      </c>
      <c r="F107" s="265">
        <v>227.43333333333334</v>
      </c>
      <c r="G107" s="265">
        <v>219.71666666666667</v>
      </c>
      <c r="H107" s="265">
        <v>253.41666666666666</v>
      </c>
      <c r="I107" s="265">
        <v>261.13333333333333</v>
      </c>
      <c r="J107" s="265">
        <v>270.26666666666665</v>
      </c>
      <c r="K107" s="263">
        <v>252</v>
      </c>
      <c r="L107" s="263">
        <v>235.15</v>
      </c>
      <c r="M107" s="263">
        <v>252.47214</v>
      </c>
    </row>
    <row r="108" spans="1:13">
      <c r="A108" s="283">
        <v>99</v>
      </c>
      <c r="B108" s="263" t="s">
        <v>114</v>
      </c>
      <c r="C108" s="263">
        <v>2146.85</v>
      </c>
      <c r="D108" s="265">
        <v>2152.8666666666663</v>
      </c>
      <c r="E108" s="265">
        <v>2137.1833333333325</v>
      </c>
      <c r="F108" s="265">
        <v>2127.516666666666</v>
      </c>
      <c r="G108" s="265">
        <v>2111.8333333333321</v>
      </c>
      <c r="H108" s="265">
        <v>2162.5333333333328</v>
      </c>
      <c r="I108" s="265">
        <v>2178.2166666666662</v>
      </c>
      <c r="J108" s="265">
        <v>2187.8833333333332</v>
      </c>
      <c r="K108" s="263">
        <v>2168.5500000000002</v>
      </c>
      <c r="L108" s="263">
        <v>2143.1999999999998</v>
      </c>
      <c r="M108" s="263">
        <v>32.058059999999998</v>
      </c>
    </row>
    <row r="109" spans="1:13">
      <c r="A109" s="283">
        <v>100</v>
      </c>
      <c r="B109" s="263" t="s">
        <v>251</v>
      </c>
      <c r="C109" s="263">
        <v>300.55</v>
      </c>
      <c r="D109" s="265">
        <v>303.63333333333333</v>
      </c>
      <c r="E109" s="265">
        <v>295.26666666666665</v>
      </c>
      <c r="F109" s="265">
        <v>289.98333333333335</v>
      </c>
      <c r="G109" s="265">
        <v>281.61666666666667</v>
      </c>
      <c r="H109" s="265">
        <v>308.91666666666663</v>
      </c>
      <c r="I109" s="265">
        <v>317.2833333333333</v>
      </c>
      <c r="J109" s="265">
        <v>322.56666666666661</v>
      </c>
      <c r="K109" s="263">
        <v>312</v>
      </c>
      <c r="L109" s="263">
        <v>298.35000000000002</v>
      </c>
      <c r="M109" s="263">
        <v>13.934939999999999</v>
      </c>
    </row>
    <row r="110" spans="1:13">
      <c r="A110" s="283">
        <v>101</v>
      </c>
      <c r="B110" s="263" t="s">
        <v>252</v>
      </c>
      <c r="C110" s="263">
        <v>47.25</v>
      </c>
      <c r="D110" s="265">
        <v>46.716666666666661</v>
      </c>
      <c r="E110" s="265">
        <v>44.833333333333321</v>
      </c>
      <c r="F110" s="265">
        <v>42.416666666666657</v>
      </c>
      <c r="G110" s="265">
        <v>40.533333333333317</v>
      </c>
      <c r="H110" s="265">
        <v>49.133333333333326</v>
      </c>
      <c r="I110" s="265">
        <v>51.016666666666666</v>
      </c>
      <c r="J110" s="265">
        <v>53.43333333333333</v>
      </c>
      <c r="K110" s="263">
        <v>48.6</v>
      </c>
      <c r="L110" s="263">
        <v>44.3</v>
      </c>
      <c r="M110" s="263">
        <v>114.40808</v>
      </c>
    </row>
    <row r="111" spans="1:13">
      <c r="A111" s="283">
        <v>102</v>
      </c>
      <c r="B111" s="263" t="s">
        <v>108</v>
      </c>
      <c r="C111" s="263">
        <v>2745.15</v>
      </c>
      <c r="D111" s="265">
        <v>2760.4166666666665</v>
      </c>
      <c r="E111" s="265">
        <v>2714.833333333333</v>
      </c>
      <c r="F111" s="265">
        <v>2684.5166666666664</v>
      </c>
      <c r="G111" s="265">
        <v>2638.9333333333329</v>
      </c>
      <c r="H111" s="265">
        <v>2790.7333333333331</v>
      </c>
      <c r="I111" s="265">
        <v>2836.3166666666662</v>
      </c>
      <c r="J111" s="265">
        <v>2866.6333333333332</v>
      </c>
      <c r="K111" s="263">
        <v>2806</v>
      </c>
      <c r="L111" s="263">
        <v>2730.1</v>
      </c>
      <c r="M111" s="263">
        <v>29.372620000000001</v>
      </c>
    </row>
    <row r="112" spans="1:13">
      <c r="A112" s="283">
        <v>103</v>
      </c>
      <c r="B112" s="263" t="s">
        <v>116</v>
      </c>
      <c r="C112" s="263">
        <v>644.65</v>
      </c>
      <c r="D112" s="265">
        <v>644.88333333333333</v>
      </c>
      <c r="E112" s="265">
        <v>637.36666666666667</v>
      </c>
      <c r="F112" s="265">
        <v>630.08333333333337</v>
      </c>
      <c r="G112" s="265">
        <v>622.56666666666672</v>
      </c>
      <c r="H112" s="265">
        <v>652.16666666666663</v>
      </c>
      <c r="I112" s="265">
        <v>659.68333333333328</v>
      </c>
      <c r="J112" s="265">
        <v>666.96666666666658</v>
      </c>
      <c r="K112" s="263">
        <v>652.4</v>
      </c>
      <c r="L112" s="263">
        <v>637.6</v>
      </c>
      <c r="M112" s="263">
        <v>278.45346999999998</v>
      </c>
    </row>
    <row r="113" spans="1:13">
      <c r="A113" s="283">
        <v>104</v>
      </c>
      <c r="B113" s="263" t="s">
        <v>253</v>
      </c>
      <c r="C113" s="263">
        <v>1498.2</v>
      </c>
      <c r="D113" s="265">
        <v>1501.4166666666667</v>
      </c>
      <c r="E113" s="265">
        <v>1486.8333333333335</v>
      </c>
      <c r="F113" s="265">
        <v>1475.4666666666667</v>
      </c>
      <c r="G113" s="265">
        <v>1460.8833333333334</v>
      </c>
      <c r="H113" s="265">
        <v>1512.7833333333335</v>
      </c>
      <c r="I113" s="265">
        <v>1527.366666666667</v>
      </c>
      <c r="J113" s="265">
        <v>1538.7333333333336</v>
      </c>
      <c r="K113" s="263">
        <v>1516</v>
      </c>
      <c r="L113" s="263">
        <v>1490.05</v>
      </c>
      <c r="M113" s="263">
        <v>4.98508</v>
      </c>
    </row>
    <row r="114" spans="1:13">
      <c r="A114" s="283">
        <v>105</v>
      </c>
      <c r="B114" s="263" t="s">
        <v>117</v>
      </c>
      <c r="C114" s="263">
        <v>486.2</v>
      </c>
      <c r="D114" s="265">
        <v>488.66666666666669</v>
      </c>
      <c r="E114" s="265">
        <v>482.38333333333338</v>
      </c>
      <c r="F114" s="265">
        <v>478.56666666666672</v>
      </c>
      <c r="G114" s="265">
        <v>472.28333333333342</v>
      </c>
      <c r="H114" s="265">
        <v>492.48333333333335</v>
      </c>
      <c r="I114" s="265">
        <v>498.76666666666665</v>
      </c>
      <c r="J114" s="265">
        <v>502.58333333333331</v>
      </c>
      <c r="K114" s="263">
        <v>494.95</v>
      </c>
      <c r="L114" s="263">
        <v>484.85</v>
      </c>
      <c r="M114" s="263">
        <v>21.249790000000001</v>
      </c>
    </row>
    <row r="115" spans="1:13">
      <c r="A115" s="283">
        <v>106</v>
      </c>
      <c r="B115" s="263" t="s">
        <v>388</v>
      </c>
      <c r="C115" s="263">
        <v>414.1</v>
      </c>
      <c r="D115" s="265">
        <v>414.2833333333333</v>
      </c>
      <c r="E115" s="265">
        <v>408.81666666666661</v>
      </c>
      <c r="F115" s="265">
        <v>403.5333333333333</v>
      </c>
      <c r="G115" s="265">
        <v>398.06666666666661</v>
      </c>
      <c r="H115" s="265">
        <v>419.56666666666661</v>
      </c>
      <c r="I115" s="265">
        <v>425.0333333333333</v>
      </c>
      <c r="J115" s="265">
        <v>430.31666666666661</v>
      </c>
      <c r="K115" s="263">
        <v>419.75</v>
      </c>
      <c r="L115" s="263">
        <v>409</v>
      </c>
      <c r="M115" s="263">
        <v>5.2548300000000001</v>
      </c>
    </row>
    <row r="116" spans="1:13">
      <c r="A116" s="283">
        <v>107</v>
      </c>
      <c r="B116" s="263" t="s">
        <v>119</v>
      </c>
      <c r="C116" s="263">
        <v>58.1</v>
      </c>
      <c r="D116" s="265">
        <v>57.633333333333333</v>
      </c>
      <c r="E116" s="265">
        <v>56.366666666666667</v>
      </c>
      <c r="F116" s="265">
        <v>54.633333333333333</v>
      </c>
      <c r="G116" s="265">
        <v>53.366666666666667</v>
      </c>
      <c r="H116" s="265">
        <v>59.366666666666667</v>
      </c>
      <c r="I116" s="265">
        <v>60.633333333333333</v>
      </c>
      <c r="J116" s="265">
        <v>62.366666666666667</v>
      </c>
      <c r="K116" s="263">
        <v>58.9</v>
      </c>
      <c r="L116" s="263">
        <v>55.9</v>
      </c>
      <c r="M116" s="263">
        <v>649.60497999999995</v>
      </c>
    </row>
    <row r="117" spans="1:13">
      <c r="A117" s="283">
        <v>108</v>
      </c>
      <c r="B117" s="263" t="s">
        <v>126</v>
      </c>
      <c r="C117" s="263">
        <v>218.85</v>
      </c>
      <c r="D117" s="265">
        <v>219.11666666666667</v>
      </c>
      <c r="E117" s="265">
        <v>217.63333333333335</v>
      </c>
      <c r="F117" s="265">
        <v>216.41666666666669</v>
      </c>
      <c r="G117" s="265">
        <v>214.93333333333337</v>
      </c>
      <c r="H117" s="265">
        <v>220.33333333333334</v>
      </c>
      <c r="I117" s="265">
        <v>221.81666666666669</v>
      </c>
      <c r="J117" s="265">
        <v>223.03333333333333</v>
      </c>
      <c r="K117" s="263">
        <v>220.6</v>
      </c>
      <c r="L117" s="263">
        <v>217.9</v>
      </c>
      <c r="M117" s="263">
        <v>240.70563000000001</v>
      </c>
    </row>
    <row r="118" spans="1:13">
      <c r="A118" s="283">
        <v>109</v>
      </c>
      <c r="B118" s="263" t="s">
        <v>115</v>
      </c>
      <c r="C118" s="263">
        <v>231.25</v>
      </c>
      <c r="D118" s="265">
        <v>228.9</v>
      </c>
      <c r="E118" s="265">
        <v>223.9</v>
      </c>
      <c r="F118" s="265">
        <v>216.55</v>
      </c>
      <c r="G118" s="265">
        <v>211.55</v>
      </c>
      <c r="H118" s="265">
        <v>236.25</v>
      </c>
      <c r="I118" s="265">
        <v>241.25</v>
      </c>
      <c r="J118" s="265">
        <v>248.6</v>
      </c>
      <c r="K118" s="263">
        <v>233.9</v>
      </c>
      <c r="L118" s="263">
        <v>221.55</v>
      </c>
      <c r="M118" s="263">
        <v>233.59321</v>
      </c>
    </row>
    <row r="119" spans="1:13">
      <c r="A119" s="283">
        <v>110</v>
      </c>
      <c r="B119" s="263" t="s">
        <v>256</v>
      </c>
      <c r="C119" s="263">
        <v>125.8</v>
      </c>
      <c r="D119" s="265">
        <v>125.43333333333334</v>
      </c>
      <c r="E119" s="265">
        <v>124.06666666666668</v>
      </c>
      <c r="F119" s="265">
        <v>122.33333333333334</v>
      </c>
      <c r="G119" s="265">
        <v>120.96666666666668</v>
      </c>
      <c r="H119" s="265">
        <v>127.16666666666667</v>
      </c>
      <c r="I119" s="265">
        <v>128.53333333333336</v>
      </c>
      <c r="J119" s="265">
        <v>130.26666666666665</v>
      </c>
      <c r="K119" s="263">
        <v>126.8</v>
      </c>
      <c r="L119" s="263">
        <v>123.7</v>
      </c>
      <c r="M119" s="263">
        <v>18.842410000000001</v>
      </c>
    </row>
    <row r="120" spans="1:13">
      <c r="A120" s="283">
        <v>111</v>
      </c>
      <c r="B120" s="263" t="s">
        <v>125</v>
      </c>
      <c r="C120" s="263">
        <v>99</v>
      </c>
      <c r="D120" s="265">
        <v>98.05</v>
      </c>
      <c r="E120" s="265">
        <v>96.25</v>
      </c>
      <c r="F120" s="265">
        <v>93.5</v>
      </c>
      <c r="G120" s="265">
        <v>91.7</v>
      </c>
      <c r="H120" s="265">
        <v>100.8</v>
      </c>
      <c r="I120" s="265">
        <v>102.59999999999998</v>
      </c>
      <c r="J120" s="265">
        <v>105.35</v>
      </c>
      <c r="K120" s="263">
        <v>99.85</v>
      </c>
      <c r="L120" s="263">
        <v>95.3</v>
      </c>
      <c r="M120" s="263">
        <v>540.5539</v>
      </c>
    </row>
    <row r="121" spans="1:13">
      <c r="A121" s="283">
        <v>112</v>
      </c>
      <c r="B121" s="263" t="s">
        <v>773</v>
      </c>
      <c r="C121" s="263">
        <v>1701.2</v>
      </c>
      <c r="D121" s="265">
        <v>1704.4166666666667</v>
      </c>
      <c r="E121" s="265">
        <v>1682.8333333333335</v>
      </c>
      <c r="F121" s="265">
        <v>1664.4666666666667</v>
      </c>
      <c r="G121" s="265">
        <v>1642.8833333333334</v>
      </c>
      <c r="H121" s="265">
        <v>1722.7833333333335</v>
      </c>
      <c r="I121" s="265">
        <v>1744.366666666667</v>
      </c>
      <c r="J121" s="265">
        <v>1762.7333333333336</v>
      </c>
      <c r="K121" s="263">
        <v>1726</v>
      </c>
      <c r="L121" s="263">
        <v>1686.05</v>
      </c>
      <c r="M121" s="263">
        <v>9.3610399999999991</v>
      </c>
    </row>
    <row r="122" spans="1:13">
      <c r="A122" s="283">
        <v>113</v>
      </c>
      <c r="B122" s="263" t="s">
        <v>120</v>
      </c>
      <c r="C122" s="263">
        <v>567.79999999999995</v>
      </c>
      <c r="D122" s="265">
        <v>571.36666666666667</v>
      </c>
      <c r="E122" s="265">
        <v>547.88333333333333</v>
      </c>
      <c r="F122" s="265">
        <v>527.9666666666667</v>
      </c>
      <c r="G122" s="265">
        <v>504.48333333333335</v>
      </c>
      <c r="H122" s="265">
        <v>591.2833333333333</v>
      </c>
      <c r="I122" s="265">
        <v>614.76666666666665</v>
      </c>
      <c r="J122" s="265">
        <v>634.68333333333328</v>
      </c>
      <c r="K122" s="263">
        <v>594.85</v>
      </c>
      <c r="L122" s="263">
        <v>551.45000000000005</v>
      </c>
      <c r="M122" s="263">
        <v>174.72205</v>
      </c>
    </row>
    <row r="123" spans="1:13">
      <c r="A123" s="283">
        <v>114</v>
      </c>
      <c r="B123" s="263" t="s">
        <v>831</v>
      </c>
      <c r="C123" s="263">
        <v>259.64999999999998</v>
      </c>
      <c r="D123" s="265">
        <v>258.35000000000002</v>
      </c>
      <c r="E123" s="265">
        <v>251.90000000000003</v>
      </c>
      <c r="F123" s="265">
        <v>244.15</v>
      </c>
      <c r="G123" s="265">
        <v>237.70000000000002</v>
      </c>
      <c r="H123" s="265">
        <v>266.10000000000002</v>
      </c>
      <c r="I123" s="265">
        <v>272.55000000000007</v>
      </c>
      <c r="J123" s="265">
        <v>280.30000000000007</v>
      </c>
      <c r="K123" s="263">
        <v>264.8</v>
      </c>
      <c r="L123" s="263">
        <v>250.6</v>
      </c>
      <c r="M123" s="263">
        <v>84.399249999999995</v>
      </c>
    </row>
    <row r="124" spans="1:13">
      <c r="A124" s="283">
        <v>115</v>
      </c>
      <c r="B124" s="263" t="s">
        <v>122</v>
      </c>
      <c r="C124" s="263">
        <v>1046.05</v>
      </c>
      <c r="D124" s="265">
        <v>1044.95</v>
      </c>
      <c r="E124" s="265">
        <v>1034.5</v>
      </c>
      <c r="F124" s="265">
        <v>1022.95</v>
      </c>
      <c r="G124" s="265">
        <v>1012.5</v>
      </c>
      <c r="H124" s="265">
        <v>1056.5</v>
      </c>
      <c r="I124" s="265">
        <v>1066.9500000000003</v>
      </c>
      <c r="J124" s="265">
        <v>1078.5</v>
      </c>
      <c r="K124" s="263">
        <v>1055.4000000000001</v>
      </c>
      <c r="L124" s="263">
        <v>1033.4000000000001</v>
      </c>
      <c r="M124" s="263">
        <v>89.111199999999997</v>
      </c>
    </row>
    <row r="125" spans="1:13">
      <c r="A125" s="283">
        <v>116</v>
      </c>
      <c r="B125" s="263" t="s">
        <v>257</v>
      </c>
      <c r="C125" s="263">
        <v>5306.9</v>
      </c>
      <c r="D125" s="265">
        <v>5206.0333333333338</v>
      </c>
      <c r="E125" s="265">
        <v>5053.4666666666672</v>
      </c>
      <c r="F125" s="265">
        <v>4800.0333333333338</v>
      </c>
      <c r="G125" s="265">
        <v>4647.4666666666672</v>
      </c>
      <c r="H125" s="265">
        <v>5459.4666666666672</v>
      </c>
      <c r="I125" s="265">
        <v>5612.0333333333347</v>
      </c>
      <c r="J125" s="265">
        <v>5865.4666666666672</v>
      </c>
      <c r="K125" s="263">
        <v>5358.6</v>
      </c>
      <c r="L125" s="263">
        <v>4952.6000000000004</v>
      </c>
      <c r="M125" s="263">
        <v>21.002189999999999</v>
      </c>
    </row>
    <row r="126" spans="1:13">
      <c r="A126" s="283">
        <v>117</v>
      </c>
      <c r="B126" s="263" t="s">
        <v>124</v>
      </c>
      <c r="C126" s="263">
        <v>1292.45</v>
      </c>
      <c r="D126" s="265">
        <v>1291.1499999999999</v>
      </c>
      <c r="E126" s="265">
        <v>1276.2999999999997</v>
      </c>
      <c r="F126" s="265">
        <v>1260.1499999999999</v>
      </c>
      <c r="G126" s="265">
        <v>1245.2999999999997</v>
      </c>
      <c r="H126" s="265">
        <v>1307.2999999999997</v>
      </c>
      <c r="I126" s="265">
        <v>1322.1499999999996</v>
      </c>
      <c r="J126" s="265">
        <v>1338.2999999999997</v>
      </c>
      <c r="K126" s="263">
        <v>1306</v>
      </c>
      <c r="L126" s="263">
        <v>1275</v>
      </c>
      <c r="M126" s="263">
        <v>64.375510000000006</v>
      </c>
    </row>
    <row r="127" spans="1:13">
      <c r="A127" s="283">
        <v>118</v>
      </c>
      <c r="B127" s="263" t="s">
        <v>121</v>
      </c>
      <c r="C127" s="263">
        <v>1592.4</v>
      </c>
      <c r="D127" s="265">
        <v>1597.6500000000003</v>
      </c>
      <c r="E127" s="265">
        <v>1573.3500000000006</v>
      </c>
      <c r="F127" s="265">
        <v>1554.3000000000002</v>
      </c>
      <c r="G127" s="265">
        <v>1530.0000000000005</v>
      </c>
      <c r="H127" s="265">
        <v>1616.7000000000007</v>
      </c>
      <c r="I127" s="265">
        <v>1641.0000000000005</v>
      </c>
      <c r="J127" s="265">
        <v>1660.0500000000009</v>
      </c>
      <c r="K127" s="263">
        <v>1621.95</v>
      </c>
      <c r="L127" s="263">
        <v>1578.6</v>
      </c>
      <c r="M127" s="263">
        <v>11.086169999999999</v>
      </c>
    </row>
    <row r="128" spans="1:13">
      <c r="A128" s="283">
        <v>119</v>
      </c>
      <c r="B128" s="263" t="s">
        <v>258</v>
      </c>
      <c r="C128" s="263">
        <v>1867.75</v>
      </c>
      <c r="D128" s="265">
        <v>1880.8833333333332</v>
      </c>
      <c r="E128" s="265">
        <v>1847.9666666666665</v>
      </c>
      <c r="F128" s="265">
        <v>1828.1833333333332</v>
      </c>
      <c r="G128" s="265">
        <v>1795.2666666666664</v>
      </c>
      <c r="H128" s="265">
        <v>1900.6666666666665</v>
      </c>
      <c r="I128" s="265">
        <v>1933.5833333333335</v>
      </c>
      <c r="J128" s="265">
        <v>1953.3666666666666</v>
      </c>
      <c r="K128" s="263">
        <v>1913.8</v>
      </c>
      <c r="L128" s="263">
        <v>1861.1</v>
      </c>
      <c r="M128" s="263">
        <v>1.7142200000000001</v>
      </c>
    </row>
    <row r="129" spans="1:13">
      <c r="A129" s="283">
        <v>120</v>
      </c>
      <c r="B129" s="263" t="s">
        <v>259</v>
      </c>
      <c r="C129" s="263">
        <v>75.400000000000006</v>
      </c>
      <c r="D129" s="265">
        <v>74.833333333333329</v>
      </c>
      <c r="E129" s="265">
        <v>72.666666666666657</v>
      </c>
      <c r="F129" s="265">
        <v>69.933333333333323</v>
      </c>
      <c r="G129" s="265">
        <v>67.766666666666652</v>
      </c>
      <c r="H129" s="265">
        <v>77.566666666666663</v>
      </c>
      <c r="I129" s="265">
        <v>79.73333333333332</v>
      </c>
      <c r="J129" s="265">
        <v>82.466666666666669</v>
      </c>
      <c r="K129" s="263">
        <v>77</v>
      </c>
      <c r="L129" s="263">
        <v>72.099999999999994</v>
      </c>
      <c r="M129" s="263">
        <v>57.516539999999999</v>
      </c>
    </row>
    <row r="130" spans="1:13">
      <c r="A130" s="283">
        <v>121</v>
      </c>
      <c r="B130" s="263" t="s">
        <v>128</v>
      </c>
      <c r="C130" s="263">
        <v>407.65</v>
      </c>
      <c r="D130" s="265">
        <v>409.4666666666667</v>
      </c>
      <c r="E130" s="265">
        <v>404.18333333333339</v>
      </c>
      <c r="F130" s="265">
        <v>400.7166666666667</v>
      </c>
      <c r="G130" s="265">
        <v>395.43333333333339</v>
      </c>
      <c r="H130" s="265">
        <v>412.93333333333339</v>
      </c>
      <c r="I130" s="265">
        <v>418.2166666666667</v>
      </c>
      <c r="J130" s="265">
        <v>421.68333333333339</v>
      </c>
      <c r="K130" s="263">
        <v>414.75</v>
      </c>
      <c r="L130" s="263">
        <v>406</v>
      </c>
      <c r="M130" s="263">
        <v>58.899830000000001</v>
      </c>
    </row>
    <row r="131" spans="1:13">
      <c r="A131" s="283">
        <v>122</v>
      </c>
      <c r="B131" s="263" t="s">
        <v>127</v>
      </c>
      <c r="C131" s="263">
        <v>327.85</v>
      </c>
      <c r="D131" s="265">
        <v>328.75</v>
      </c>
      <c r="E131" s="265">
        <v>324.60000000000002</v>
      </c>
      <c r="F131" s="265">
        <v>321.35000000000002</v>
      </c>
      <c r="G131" s="265">
        <v>317.20000000000005</v>
      </c>
      <c r="H131" s="265">
        <v>332</v>
      </c>
      <c r="I131" s="265">
        <v>336.15</v>
      </c>
      <c r="J131" s="265">
        <v>339.4</v>
      </c>
      <c r="K131" s="263">
        <v>332.9</v>
      </c>
      <c r="L131" s="263">
        <v>325.5</v>
      </c>
      <c r="M131" s="263">
        <v>82.61985</v>
      </c>
    </row>
    <row r="132" spans="1:13">
      <c r="A132" s="283">
        <v>123</v>
      </c>
      <c r="B132" s="263" t="s">
        <v>129</v>
      </c>
      <c r="C132" s="263">
        <v>2902.5</v>
      </c>
      <c r="D132" s="265">
        <v>2915.2333333333336</v>
      </c>
      <c r="E132" s="265">
        <v>2863.2666666666673</v>
      </c>
      <c r="F132" s="265">
        <v>2824.0333333333338</v>
      </c>
      <c r="G132" s="265">
        <v>2772.0666666666675</v>
      </c>
      <c r="H132" s="265">
        <v>2954.4666666666672</v>
      </c>
      <c r="I132" s="265">
        <v>3006.4333333333334</v>
      </c>
      <c r="J132" s="265">
        <v>3045.666666666667</v>
      </c>
      <c r="K132" s="263">
        <v>2967.2</v>
      </c>
      <c r="L132" s="263">
        <v>2876</v>
      </c>
      <c r="M132" s="263">
        <v>8.2474000000000007</v>
      </c>
    </row>
    <row r="133" spans="1:13">
      <c r="A133" s="283">
        <v>124</v>
      </c>
      <c r="B133" s="263" t="s">
        <v>131</v>
      </c>
      <c r="C133" s="263">
        <v>1945.45</v>
      </c>
      <c r="D133" s="265">
        <v>1956.1333333333332</v>
      </c>
      <c r="E133" s="265">
        <v>1927.4166666666665</v>
      </c>
      <c r="F133" s="265">
        <v>1909.3833333333332</v>
      </c>
      <c r="G133" s="265">
        <v>1880.6666666666665</v>
      </c>
      <c r="H133" s="265">
        <v>1974.1666666666665</v>
      </c>
      <c r="I133" s="265">
        <v>2002.8833333333332</v>
      </c>
      <c r="J133" s="265">
        <v>2020.9166666666665</v>
      </c>
      <c r="K133" s="263">
        <v>1984.85</v>
      </c>
      <c r="L133" s="263">
        <v>1938.1</v>
      </c>
      <c r="M133" s="263">
        <v>35.382080000000002</v>
      </c>
    </row>
    <row r="134" spans="1:13">
      <c r="A134" s="283">
        <v>125</v>
      </c>
      <c r="B134" s="263" t="s">
        <v>132</v>
      </c>
      <c r="C134" s="263">
        <v>101.95</v>
      </c>
      <c r="D134" s="265">
        <v>100.86666666666667</v>
      </c>
      <c r="E134" s="265">
        <v>99.083333333333343</v>
      </c>
      <c r="F134" s="265">
        <v>96.216666666666669</v>
      </c>
      <c r="G134" s="265">
        <v>94.433333333333337</v>
      </c>
      <c r="H134" s="265">
        <v>103.73333333333335</v>
      </c>
      <c r="I134" s="265">
        <v>105.51666666666668</v>
      </c>
      <c r="J134" s="265">
        <v>108.38333333333335</v>
      </c>
      <c r="K134" s="263">
        <v>102.65</v>
      </c>
      <c r="L134" s="263">
        <v>98</v>
      </c>
      <c r="M134" s="263">
        <v>217.95447999999999</v>
      </c>
    </row>
    <row r="135" spans="1:13">
      <c r="A135" s="283">
        <v>126</v>
      </c>
      <c r="B135" s="263" t="s">
        <v>260</v>
      </c>
      <c r="C135" s="263">
        <v>2658.65</v>
      </c>
      <c r="D135" s="265">
        <v>2652.9166666666665</v>
      </c>
      <c r="E135" s="265">
        <v>2625.833333333333</v>
      </c>
      <c r="F135" s="265">
        <v>2593.0166666666664</v>
      </c>
      <c r="G135" s="265">
        <v>2565.9333333333329</v>
      </c>
      <c r="H135" s="265">
        <v>2685.7333333333331</v>
      </c>
      <c r="I135" s="265">
        <v>2712.8166666666662</v>
      </c>
      <c r="J135" s="265">
        <v>2745.6333333333332</v>
      </c>
      <c r="K135" s="263">
        <v>2680</v>
      </c>
      <c r="L135" s="263">
        <v>2620.1</v>
      </c>
      <c r="M135" s="263">
        <v>1.13384</v>
      </c>
    </row>
    <row r="136" spans="1:13">
      <c r="A136" s="283">
        <v>127</v>
      </c>
      <c r="B136" s="263" t="s">
        <v>133</v>
      </c>
      <c r="C136" s="263">
        <v>478.85</v>
      </c>
      <c r="D136" s="265">
        <v>478.61666666666662</v>
      </c>
      <c r="E136" s="265">
        <v>469.83333333333326</v>
      </c>
      <c r="F136" s="265">
        <v>460.81666666666666</v>
      </c>
      <c r="G136" s="265">
        <v>452.0333333333333</v>
      </c>
      <c r="H136" s="265">
        <v>487.63333333333321</v>
      </c>
      <c r="I136" s="265">
        <v>496.41666666666663</v>
      </c>
      <c r="J136" s="265">
        <v>505.43333333333317</v>
      </c>
      <c r="K136" s="263">
        <v>487.4</v>
      </c>
      <c r="L136" s="263">
        <v>469.6</v>
      </c>
      <c r="M136" s="263">
        <v>74.149349999999998</v>
      </c>
    </row>
    <row r="137" spans="1:13">
      <c r="A137" s="283">
        <v>128</v>
      </c>
      <c r="B137" s="263" t="s">
        <v>261</v>
      </c>
      <c r="C137" s="263">
        <v>3871.3</v>
      </c>
      <c r="D137" s="265">
        <v>3894.9</v>
      </c>
      <c r="E137" s="265">
        <v>3812.4500000000003</v>
      </c>
      <c r="F137" s="265">
        <v>3753.6000000000004</v>
      </c>
      <c r="G137" s="265">
        <v>3671.1500000000005</v>
      </c>
      <c r="H137" s="265">
        <v>3953.75</v>
      </c>
      <c r="I137" s="265">
        <v>4036.2</v>
      </c>
      <c r="J137" s="265">
        <v>4095.0499999999997</v>
      </c>
      <c r="K137" s="263">
        <v>3977.35</v>
      </c>
      <c r="L137" s="263">
        <v>3836.05</v>
      </c>
      <c r="M137" s="263">
        <v>1.4704200000000001</v>
      </c>
    </row>
    <row r="138" spans="1:13">
      <c r="A138" s="283">
        <v>129</v>
      </c>
      <c r="B138" s="263" t="s">
        <v>134</v>
      </c>
      <c r="C138" s="263">
        <v>1524.6</v>
      </c>
      <c r="D138" s="265">
        <v>1530.3166666666668</v>
      </c>
      <c r="E138" s="265">
        <v>1509.4333333333336</v>
      </c>
      <c r="F138" s="265">
        <v>1494.2666666666669</v>
      </c>
      <c r="G138" s="265">
        <v>1473.3833333333337</v>
      </c>
      <c r="H138" s="265">
        <v>1545.4833333333336</v>
      </c>
      <c r="I138" s="265">
        <v>1566.3666666666668</v>
      </c>
      <c r="J138" s="265">
        <v>1581.5333333333335</v>
      </c>
      <c r="K138" s="263">
        <v>1551.2</v>
      </c>
      <c r="L138" s="263">
        <v>1515.15</v>
      </c>
      <c r="M138" s="263">
        <v>24.468430000000001</v>
      </c>
    </row>
    <row r="139" spans="1:13">
      <c r="A139" s="283">
        <v>130</v>
      </c>
      <c r="B139" s="263" t="s">
        <v>135</v>
      </c>
      <c r="C139" s="263">
        <v>1049.2</v>
      </c>
      <c r="D139" s="265">
        <v>1055.9666666666665</v>
      </c>
      <c r="E139" s="265">
        <v>1039.4333333333329</v>
      </c>
      <c r="F139" s="265">
        <v>1029.6666666666665</v>
      </c>
      <c r="G139" s="265">
        <v>1013.133333333333</v>
      </c>
      <c r="H139" s="265">
        <v>1065.7333333333329</v>
      </c>
      <c r="I139" s="265">
        <v>1082.2666666666662</v>
      </c>
      <c r="J139" s="265">
        <v>1092.0333333333328</v>
      </c>
      <c r="K139" s="263">
        <v>1072.5</v>
      </c>
      <c r="L139" s="263">
        <v>1046.2</v>
      </c>
      <c r="M139" s="263">
        <v>27.708939999999998</v>
      </c>
    </row>
    <row r="140" spans="1:13">
      <c r="A140" s="283">
        <v>131</v>
      </c>
      <c r="B140" s="263" t="s">
        <v>146</v>
      </c>
      <c r="C140" s="263">
        <v>88881.35</v>
      </c>
      <c r="D140" s="265">
        <v>89077.116666666654</v>
      </c>
      <c r="E140" s="265">
        <v>88154.233333333308</v>
      </c>
      <c r="F140" s="265">
        <v>87427.116666666654</v>
      </c>
      <c r="G140" s="265">
        <v>86504.233333333308</v>
      </c>
      <c r="H140" s="265">
        <v>89804.233333333308</v>
      </c>
      <c r="I140" s="265">
        <v>90727.11666666664</v>
      </c>
      <c r="J140" s="265">
        <v>91454.233333333308</v>
      </c>
      <c r="K140" s="263">
        <v>90000</v>
      </c>
      <c r="L140" s="263">
        <v>88350</v>
      </c>
      <c r="M140" s="263">
        <v>0.36398000000000003</v>
      </c>
    </row>
    <row r="141" spans="1:13">
      <c r="A141" s="283">
        <v>132</v>
      </c>
      <c r="B141" s="263" t="s">
        <v>143</v>
      </c>
      <c r="C141" s="263">
        <v>1164.7</v>
      </c>
      <c r="D141" s="265">
        <v>1182.3166666666666</v>
      </c>
      <c r="E141" s="265">
        <v>1130.6333333333332</v>
      </c>
      <c r="F141" s="265">
        <v>1096.5666666666666</v>
      </c>
      <c r="G141" s="265">
        <v>1044.8833333333332</v>
      </c>
      <c r="H141" s="265">
        <v>1216.3833333333332</v>
      </c>
      <c r="I141" s="265">
        <v>1268.0666666666666</v>
      </c>
      <c r="J141" s="265">
        <v>1302.1333333333332</v>
      </c>
      <c r="K141" s="263">
        <v>1234</v>
      </c>
      <c r="L141" s="263">
        <v>1148.25</v>
      </c>
      <c r="M141" s="263">
        <v>40.963520000000003</v>
      </c>
    </row>
    <row r="142" spans="1:13">
      <c r="A142" s="283">
        <v>133</v>
      </c>
      <c r="B142" s="263" t="s">
        <v>137</v>
      </c>
      <c r="C142" s="263">
        <v>218.6</v>
      </c>
      <c r="D142" s="265">
        <v>219.44999999999996</v>
      </c>
      <c r="E142" s="265">
        <v>215.34999999999991</v>
      </c>
      <c r="F142" s="265">
        <v>212.09999999999994</v>
      </c>
      <c r="G142" s="265">
        <v>207.99999999999989</v>
      </c>
      <c r="H142" s="265">
        <v>222.69999999999993</v>
      </c>
      <c r="I142" s="265">
        <v>226.8</v>
      </c>
      <c r="J142" s="265">
        <v>230.04999999999995</v>
      </c>
      <c r="K142" s="263">
        <v>223.55</v>
      </c>
      <c r="L142" s="263">
        <v>216.2</v>
      </c>
      <c r="M142" s="263">
        <v>96.476600000000005</v>
      </c>
    </row>
    <row r="143" spans="1:13">
      <c r="A143" s="283">
        <v>134</v>
      </c>
      <c r="B143" s="263" t="s">
        <v>136</v>
      </c>
      <c r="C143" s="263">
        <v>894.45</v>
      </c>
      <c r="D143" s="265">
        <v>900.35</v>
      </c>
      <c r="E143" s="265">
        <v>885.75</v>
      </c>
      <c r="F143" s="265">
        <v>877.05</v>
      </c>
      <c r="G143" s="265">
        <v>862.44999999999993</v>
      </c>
      <c r="H143" s="265">
        <v>909.05000000000007</v>
      </c>
      <c r="I143" s="265">
        <v>923.6500000000002</v>
      </c>
      <c r="J143" s="265">
        <v>932.35000000000014</v>
      </c>
      <c r="K143" s="263">
        <v>914.95</v>
      </c>
      <c r="L143" s="263">
        <v>891.65</v>
      </c>
      <c r="M143" s="263">
        <v>46.162050000000001</v>
      </c>
    </row>
    <row r="144" spans="1:13">
      <c r="A144" s="283">
        <v>135</v>
      </c>
      <c r="B144" s="263" t="s">
        <v>138</v>
      </c>
      <c r="C144" s="263">
        <v>176.55</v>
      </c>
      <c r="D144" s="265">
        <v>176.58333333333334</v>
      </c>
      <c r="E144" s="265">
        <v>174.7166666666667</v>
      </c>
      <c r="F144" s="265">
        <v>172.88333333333335</v>
      </c>
      <c r="G144" s="265">
        <v>171.01666666666671</v>
      </c>
      <c r="H144" s="265">
        <v>178.41666666666669</v>
      </c>
      <c r="I144" s="265">
        <v>180.2833333333333</v>
      </c>
      <c r="J144" s="265">
        <v>182.11666666666667</v>
      </c>
      <c r="K144" s="263">
        <v>178.45</v>
      </c>
      <c r="L144" s="263">
        <v>174.75</v>
      </c>
      <c r="M144" s="263">
        <v>25.84665</v>
      </c>
    </row>
    <row r="145" spans="1:13">
      <c r="A145" s="283">
        <v>136</v>
      </c>
      <c r="B145" s="263" t="s">
        <v>139</v>
      </c>
      <c r="C145" s="263">
        <v>417.4</v>
      </c>
      <c r="D145" s="265">
        <v>417.90000000000003</v>
      </c>
      <c r="E145" s="265">
        <v>414.80000000000007</v>
      </c>
      <c r="F145" s="265">
        <v>412.20000000000005</v>
      </c>
      <c r="G145" s="265">
        <v>409.10000000000008</v>
      </c>
      <c r="H145" s="265">
        <v>420.50000000000006</v>
      </c>
      <c r="I145" s="265">
        <v>423.60000000000008</v>
      </c>
      <c r="J145" s="265">
        <v>426.20000000000005</v>
      </c>
      <c r="K145" s="263">
        <v>421</v>
      </c>
      <c r="L145" s="263">
        <v>415.3</v>
      </c>
      <c r="M145" s="263">
        <v>25.693549999999998</v>
      </c>
    </row>
    <row r="146" spans="1:13">
      <c r="A146" s="283">
        <v>137</v>
      </c>
      <c r="B146" s="263" t="s">
        <v>140</v>
      </c>
      <c r="C146" s="263">
        <v>7497.55</v>
      </c>
      <c r="D146" s="265">
        <v>7512.2</v>
      </c>
      <c r="E146" s="265">
        <v>7445.3499999999995</v>
      </c>
      <c r="F146" s="265">
        <v>7393.15</v>
      </c>
      <c r="G146" s="265">
        <v>7326.2999999999993</v>
      </c>
      <c r="H146" s="265">
        <v>7564.4</v>
      </c>
      <c r="I146" s="265">
        <v>7631.25</v>
      </c>
      <c r="J146" s="265">
        <v>7683.45</v>
      </c>
      <c r="K146" s="263">
        <v>7579.05</v>
      </c>
      <c r="L146" s="263">
        <v>7460</v>
      </c>
      <c r="M146" s="263">
        <v>8.21462</v>
      </c>
    </row>
    <row r="147" spans="1:13">
      <c r="A147" s="283">
        <v>138</v>
      </c>
      <c r="B147" s="263" t="s">
        <v>142</v>
      </c>
      <c r="C147" s="263">
        <v>869.55</v>
      </c>
      <c r="D147" s="265">
        <v>869.19999999999993</v>
      </c>
      <c r="E147" s="265">
        <v>858.69999999999982</v>
      </c>
      <c r="F147" s="265">
        <v>847.84999999999991</v>
      </c>
      <c r="G147" s="265">
        <v>837.3499999999998</v>
      </c>
      <c r="H147" s="265">
        <v>880.04999999999984</v>
      </c>
      <c r="I147" s="265">
        <v>890.55000000000007</v>
      </c>
      <c r="J147" s="265">
        <v>901.39999999999986</v>
      </c>
      <c r="K147" s="263">
        <v>879.7</v>
      </c>
      <c r="L147" s="263">
        <v>858.35</v>
      </c>
      <c r="M147" s="263">
        <v>14.027060000000001</v>
      </c>
    </row>
    <row r="148" spans="1:13">
      <c r="A148" s="283">
        <v>139</v>
      </c>
      <c r="B148" s="263" t="s">
        <v>144</v>
      </c>
      <c r="C148" s="263">
        <v>1704.35</v>
      </c>
      <c r="D148" s="265">
        <v>1698.1166666666668</v>
      </c>
      <c r="E148" s="265">
        <v>1684.3833333333337</v>
      </c>
      <c r="F148" s="265">
        <v>1664.416666666667</v>
      </c>
      <c r="G148" s="265">
        <v>1650.6833333333338</v>
      </c>
      <c r="H148" s="265">
        <v>1718.0833333333335</v>
      </c>
      <c r="I148" s="265">
        <v>1731.8166666666666</v>
      </c>
      <c r="J148" s="265">
        <v>1751.7833333333333</v>
      </c>
      <c r="K148" s="263">
        <v>1711.85</v>
      </c>
      <c r="L148" s="263">
        <v>1678.15</v>
      </c>
      <c r="M148" s="263">
        <v>4.9959300000000004</v>
      </c>
    </row>
    <row r="149" spans="1:13">
      <c r="A149" s="283">
        <v>140</v>
      </c>
      <c r="B149" s="263" t="s">
        <v>145</v>
      </c>
      <c r="C149" s="263">
        <v>220.7</v>
      </c>
      <c r="D149" s="265">
        <v>223.04999999999998</v>
      </c>
      <c r="E149" s="265">
        <v>215.59999999999997</v>
      </c>
      <c r="F149" s="265">
        <v>210.49999999999997</v>
      </c>
      <c r="G149" s="265">
        <v>203.04999999999995</v>
      </c>
      <c r="H149" s="265">
        <v>228.14999999999998</v>
      </c>
      <c r="I149" s="265">
        <v>235.59999999999997</v>
      </c>
      <c r="J149" s="265">
        <v>240.7</v>
      </c>
      <c r="K149" s="263">
        <v>230.5</v>
      </c>
      <c r="L149" s="263">
        <v>217.95</v>
      </c>
      <c r="M149" s="263">
        <v>294.8553</v>
      </c>
    </row>
    <row r="150" spans="1:13">
      <c r="A150" s="283">
        <v>141</v>
      </c>
      <c r="B150" s="263" t="s">
        <v>263</v>
      </c>
      <c r="C150" s="263">
        <v>1694.1</v>
      </c>
      <c r="D150" s="265">
        <v>1684.7</v>
      </c>
      <c r="E150" s="265">
        <v>1659.4</v>
      </c>
      <c r="F150" s="265">
        <v>1624.7</v>
      </c>
      <c r="G150" s="265">
        <v>1599.4</v>
      </c>
      <c r="H150" s="265">
        <v>1719.4</v>
      </c>
      <c r="I150" s="265">
        <v>1744.6999999999998</v>
      </c>
      <c r="J150" s="265">
        <v>1779.4</v>
      </c>
      <c r="K150" s="263">
        <v>1710</v>
      </c>
      <c r="L150" s="263">
        <v>1650</v>
      </c>
      <c r="M150" s="263">
        <v>3.02746</v>
      </c>
    </row>
    <row r="151" spans="1:13">
      <c r="A151" s="283">
        <v>142</v>
      </c>
      <c r="B151" s="263" t="s">
        <v>147</v>
      </c>
      <c r="C151" s="263">
        <v>1293.25</v>
      </c>
      <c r="D151" s="265">
        <v>1305.6333333333334</v>
      </c>
      <c r="E151" s="265">
        <v>1272.8666666666668</v>
      </c>
      <c r="F151" s="265">
        <v>1252.4833333333333</v>
      </c>
      <c r="G151" s="265">
        <v>1219.7166666666667</v>
      </c>
      <c r="H151" s="265">
        <v>1326.0166666666669</v>
      </c>
      <c r="I151" s="265">
        <v>1358.7833333333338</v>
      </c>
      <c r="J151" s="265">
        <v>1379.166666666667</v>
      </c>
      <c r="K151" s="263">
        <v>1338.4</v>
      </c>
      <c r="L151" s="263">
        <v>1285.25</v>
      </c>
      <c r="M151" s="263">
        <v>20.474319999999999</v>
      </c>
    </row>
    <row r="152" spans="1:13">
      <c r="A152" s="283">
        <v>143</v>
      </c>
      <c r="B152" s="263" t="s">
        <v>264</v>
      </c>
      <c r="C152" s="263">
        <v>790.4</v>
      </c>
      <c r="D152" s="265">
        <v>796.48333333333323</v>
      </c>
      <c r="E152" s="265">
        <v>781.96666666666647</v>
      </c>
      <c r="F152" s="265">
        <v>773.53333333333319</v>
      </c>
      <c r="G152" s="265">
        <v>759.01666666666642</v>
      </c>
      <c r="H152" s="265">
        <v>804.91666666666652</v>
      </c>
      <c r="I152" s="265">
        <v>819.43333333333317</v>
      </c>
      <c r="J152" s="265">
        <v>827.86666666666656</v>
      </c>
      <c r="K152" s="263">
        <v>811</v>
      </c>
      <c r="L152" s="263">
        <v>788.05</v>
      </c>
      <c r="M152" s="263">
        <v>6.8811400000000003</v>
      </c>
    </row>
    <row r="153" spans="1:13">
      <c r="A153" s="283">
        <v>144</v>
      </c>
      <c r="B153" s="263" t="s">
        <v>152</v>
      </c>
      <c r="C153" s="263">
        <v>120</v>
      </c>
      <c r="D153" s="265">
        <v>118.98333333333333</v>
      </c>
      <c r="E153" s="265">
        <v>117.21666666666667</v>
      </c>
      <c r="F153" s="265">
        <v>114.43333333333334</v>
      </c>
      <c r="G153" s="265">
        <v>112.66666666666667</v>
      </c>
      <c r="H153" s="265">
        <v>121.76666666666667</v>
      </c>
      <c r="I153" s="265">
        <v>123.53333333333335</v>
      </c>
      <c r="J153" s="265">
        <v>126.31666666666666</v>
      </c>
      <c r="K153" s="263">
        <v>120.75</v>
      </c>
      <c r="L153" s="263">
        <v>116.2</v>
      </c>
      <c r="M153" s="263">
        <v>125.13804</v>
      </c>
    </row>
    <row r="154" spans="1:13">
      <c r="A154" s="283">
        <v>145</v>
      </c>
      <c r="B154" s="263" t="s">
        <v>153</v>
      </c>
      <c r="C154" s="263">
        <v>103.4</v>
      </c>
      <c r="D154" s="265">
        <v>102.39999999999999</v>
      </c>
      <c r="E154" s="265">
        <v>100.54999999999998</v>
      </c>
      <c r="F154" s="265">
        <v>97.699999999999989</v>
      </c>
      <c r="G154" s="265">
        <v>95.84999999999998</v>
      </c>
      <c r="H154" s="265">
        <v>105.24999999999999</v>
      </c>
      <c r="I154" s="265">
        <v>107.09999999999998</v>
      </c>
      <c r="J154" s="265">
        <v>109.94999999999999</v>
      </c>
      <c r="K154" s="263">
        <v>104.25</v>
      </c>
      <c r="L154" s="263">
        <v>99.55</v>
      </c>
      <c r="M154" s="263">
        <v>507.05279999999999</v>
      </c>
    </row>
    <row r="155" spans="1:13">
      <c r="A155" s="283">
        <v>146</v>
      </c>
      <c r="B155" s="263" t="s">
        <v>148</v>
      </c>
      <c r="C155" s="263">
        <v>52.05</v>
      </c>
      <c r="D155" s="265">
        <v>51.866666666666667</v>
      </c>
      <c r="E155" s="265">
        <v>51.233333333333334</v>
      </c>
      <c r="F155" s="265">
        <v>50.416666666666664</v>
      </c>
      <c r="G155" s="265">
        <v>49.783333333333331</v>
      </c>
      <c r="H155" s="265">
        <v>52.683333333333337</v>
      </c>
      <c r="I155" s="265">
        <v>53.316666666666677</v>
      </c>
      <c r="J155" s="265">
        <v>54.13333333333334</v>
      </c>
      <c r="K155" s="263">
        <v>52.5</v>
      </c>
      <c r="L155" s="263">
        <v>51.05</v>
      </c>
      <c r="M155" s="263">
        <v>251.19073</v>
      </c>
    </row>
    <row r="156" spans="1:13">
      <c r="A156" s="283">
        <v>147</v>
      </c>
      <c r="B156" s="263" t="s">
        <v>451</v>
      </c>
      <c r="C156" s="263">
        <v>2523.5</v>
      </c>
      <c r="D156" s="265">
        <v>2529.5666666666666</v>
      </c>
      <c r="E156" s="265">
        <v>2484.1333333333332</v>
      </c>
      <c r="F156" s="265">
        <v>2444.7666666666664</v>
      </c>
      <c r="G156" s="265">
        <v>2399.333333333333</v>
      </c>
      <c r="H156" s="265">
        <v>2568.9333333333334</v>
      </c>
      <c r="I156" s="265">
        <v>2614.3666666666668</v>
      </c>
      <c r="J156" s="265">
        <v>2653.7333333333336</v>
      </c>
      <c r="K156" s="263">
        <v>2575</v>
      </c>
      <c r="L156" s="263">
        <v>2490.1999999999998</v>
      </c>
      <c r="M156" s="263">
        <v>1.1434800000000001</v>
      </c>
    </row>
    <row r="157" spans="1:13">
      <c r="A157" s="283">
        <v>148</v>
      </c>
      <c r="B157" s="263" t="s">
        <v>151</v>
      </c>
      <c r="C157" s="263">
        <v>16364.7</v>
      </c>
      <c r="D157" s="265">
        <v>16521.566666666666</v>
      </c>
      <c r="E157" s="265">
        <v>16143.133333333331</v>
      </c>
      <c r="F157" s="265">
        <v>15921.566666666666</v>
      </c>
      <c r="G157" s="265">
        <v>15543.133333333331</v>
      </c>
      <c r="H157" s="265">
        <v>16743.133333333331</v>
      </c>
      <c r="I157" s="265">
        <v>17121.566666666666</v>
      </c>
      <c r="J157" s="265">
        <v>17343.133333333331</v>
      </c>
      <c r="K157" s="263">
        <v>16900</v>
      </c>
      <c r="L157" s="263">
        <v>16300</v>
      </c>
      <c r="M157" s="263">
        <v>2.5106600000000001</v>
      </c>
    </row>
    <row r="158" spans="1:13">
      <c r="A158" s="283">
        <v>149</v>
      </c>
      <c r="B158" s="263" t="s">
        <v>792</v>
      </c>
      <c r="C158" s="263">
        <v>345.45</v>
      </c>
      <c r="D158" s="265">
        <v>345.35000000000008</v>
      </c>
      <c r="E158" s="265">
        <v>342.20000000000016</v>
      </c>
      <c r="F158" s="265">
        <v>338.9500000000001</v>
      </c>
      <c r="G158" s="265">
        <v>335.80000000000018</v>
      </c>
      <c r="H158" s="265">
        <v>348.60000000000014</v>
      </c>
      <c r="I158" s="265">
        <v>351.75000000000011</v>
      </c>
      <c r="J158" s="265">
        <v>355.00000000000011</v>
      </c>
      <c r="K158" s="263">
        <v>348.5</v>
      </c>
      <c r="L158" s="263">
        <v>342.1</v>
      </c>
      <c r="M158" s="263">
        <v>4.6804399999999999</v>
      </c>
    </row>
    <row r="159" spans="1:13">
      <c r="A159" s="283">
        <v>150</v>
      </c>
      <c r="B159" s="263" t="s">
        <v>266</v>
      </c>
      <c r="C159" s="263">
        <v>571.54999999999995</v>
      </c>
      <c r="D159" s="265">
        <v>568.03333333333342</v>
      </c>
      <c r="E159" s="265">
        <v>560.21666666666681</v>
      </c>
      <c r="F159" s="265">
        <v>548.88333333333344</v>
      </c>
      <c r="G159" s="265">
        <v>541.06666666666683</v>
      </c>
      <c r="H159" s="265">
        <v>579.36666666666679</v>
      </c>
      <c r="I159" s="265">
        <v>587.18333333333339</v>
      </c>
      <c r="J159" s="265">
        <v>598.51666666666677</v>
      </c>
      <c r="K159" s="263">
        <v>575.85</v>
      </c>
      <c r="L159" s="263">
        <v>556.70000000000005</v>
      </c>
      <c r="M159" s="263">
        <v>2.44943</v>
      </c>
    </row>
    <row r="160" spans="1:13">
      <c r="A160" s="283">
        <v>151</v>
      </c>
      <c r="B160" s="263" t="s">
        <v>155</v>
      </c>
      <c r="C160" s="263">
        <v>110.7</v>
      </c>
      <c r="D160" s="265">
        <v>109.84999999999998</v>
      </c>
      <c r="E160" s="265">
        <v>104.19999999999996</v>
      </c>
      <c r="F160" s="265">
        <v>97.699999999999974</v>
      </c>
      <c r="G160" s="265">
        <v>92.049999999999955</v>
      </c>
      <c r="H160" s="265">
        <v>116.34999999999997</v>
      </c>
      <c r="I160" s="265">
        <v>121.99999999999997</v>
      </c>
      <c r="J160" s="265">
        <v>128.49999999999997</v>
      </c>
      <c r="K160" s="263">
        <v>115.5</v>
      </c>
      <c r="L160" s="263">
        <v>103.35</v>
      </c>
      <c r="M160" s="263">
        <v>1100.00964</v>
      </c>
    </row>
    <row r="161" spans="1:13">
      <c r="A161" s="283">
        <v>152</v>
      </c>
      <c r="B161" s="263" t="s">
        <v>154</v>
      </c>
      <c r="C161" s="263">
        <v>121.8</v>
      </c>
      <c r="D161" s="265">
        <v>122.21666666666665</v>
      </c>
      <c r="E161" s="265">
        <v>119.73333333333331</v>
      </c>
      <c r="F161" s="265">
        <v>117.66666666666666</v>
      </c>
      <c r="G161" s="265">
        <v>115.18333333333331</v>
      </c>
      <c r="H161" s="265">
        <v>124.2833333333333</v>
      </c>
      <c r="I161" s="265">
        <v>126.76666666666665</v>
      </c>
      <c r="J161" s="265">
        <v>128.83333333333331</v>
      </c>
      <c r="K161" s="263">
        <v>124.7</v>
      </c>
      <c r="L161" s="263">
        <v>120.15</v>
      </c>
      <c r="M161" s="263">
        <v>56.430929999999996</v>
      </c>
    </row>
    <row r="162" spans="1:13">
      <c r="A162" s="283">
        <v>153</v>
      </c>
      <c r="B162" s="263" t="s">
        <v>267</v>
      </c>
      <c r="C162" s="263">
        <v>3069.7</v>
      </c>
      <c r="D162" s="265">
        <v>3079.9</v>
      </c>
      <c r="E162" s="265">
        <v>3039.8</v>
      </c>
      <c r="F162" s="265">
        <v>3009.9</v>
      </c>
      <c r="G162" s="265">
        <v>2969.8</v>
      </c>
      <c r="H162" s="265">
        <v>3109.8</v>
      </c>
      <c r="I162" s="265">
        <v>3149.8999999999996</v>
      </c>
      <c r="J162" s="265">
        <v>3179.8</v>
      </c>
      <c r="K162" s="263">
        <v>3120</v>
      </c>
      <c r="L162" s="263">
        <v>3050</v>
      </c>
      <c r="M162" s="263">
        <v>0.78656000000000004</v>
      </c>
    </row>
    <row r="163" spans="1:13">
      <c r="A163" s="283">
        <v>154</v>
      </c>
      <c r="B163" s="263" t="s">
        <v>268</v>
      </c>
      <c r="C163" s="263">
        <v>2267.5</v>
      </c>
      <c r="D163" s="265">
        <v>2259.6666666666665</v>
      </c>
      <c r="E163" s="265">
        <v>2224.9833333333331</v>
      </c>
      <c r="F163" s="265">
        <v>2182.4666666666667</v>
      </c>
      <c r="G163" s="265">
        <v>2147.7833333333333</v>
      </c>
      <c r="H163" s="265">
        <v>2302.1833333333329</v>
      </c>
      <c r="I163" s="265">
        <v>2336.8666666666663</v>
      </c>
      <c r="J163" s="265">
        <v>2379.3833333333328</v>
      </c>
      <c r="K163" s="263">
        <v>2294.35</v>
      </c>
      <c r="L163" s="263">
        <v>2217.15</v>
      </c>
      <c r="M163" s="263">
        <v>3.9125000000000001</v>
      </c>
    </row>
    <row r="164" spans="1:13">
      <c r="A164" s="283">
        <v>155</v>
      </c>
      <c r="B164" s="263" t="s">
        <v>156</v>
      </c>
      <c r="C164" s="263">
        <v>29054.9</v>
      </c>
      <c r="D164" s="265">
        <v>28974.966666666671</v>
      </c>
      <c r="E164" s="265">
        <v>28540.233333333341</v>
      </c>
      <c r="F164" s="265">
        <v>28025.566666666669</v>
      </c>
      <c r="G164" s="265">
        <v>27590.833333333339</v>
      </c>
      <c r="H164" s="265">
        <v>29489.633333333342</v>
      </c>
      <c r="I164" s="265">
        <v>29924.366666666672</v>
      </c>
      <c r="J164" s="265">
        <v>30439.033333333344</v>
      </c>
      <c r="K164" s="263">
        <v>29409.7</v>
      </c>
      <c r="L164" s="263">
        <v>28460.3</v>
      </c>
      <c r="M164" s="263">
        <v>0.55701000000000001</v>
      </c>
    </row>
    <row r="165" spans="1:13">
      <c r="A165" s="283">
        <v>156</v>
      </c>
      <c r="B165" s="263" t="s">
        <v>158</v>
      </c>
      <c r="C165" s="263">
        <v>246.1</v>
      </c>
      <c r="D165" s="265">
        <v>246.01666666666665</v>
      </c>
      <c r="E165" s="265">
        <v>242.08333333333331</v>
      </c>
      <c r="F165" s="265">
        <v>238.06666666666666</v>
      </c>
      <c r="G165" s="265">
        <v>234.13333333333333</v>
      </c>
      <c r="H165" s="265">
        <v>250.0333333333333</v>
      </c>
      <c r="I165" s="265">
        <v>253.96666666666664</v>
      </c>
      <c r="J165" s="265">
        <v>257.98333333333329</v>
      </c>
      <c r="K165" s="263">
        <v>249.95</v>
      </c>
      <c r="L165" s="263">
        <v>242</v>
      </c>
      <c r="M165" s="263">
        <v>139.92508000000001</v>
      </c>
    </row>
    <row r="166" spans="1:13">
      <c r="A166" s="283">
        <v>157</v>
      </c>
      <c r="B166" s="263" t="s">
        <v>270</v>
      </c>
      <c r="C166" s="263">
        <v>4522.55</v>
      </c>
      <c r="D166" s="265">
        <v>4516.2333333333336</v>
      </c>
      <c r="E166" s="265">
        <v>4418.916666666667</v>
      </c>
      <c r="F166" s="265">
        <v>4315.2833333333338</v>
      </c>
      <c r="G166" s="265">
        <v>4217.9666666666672</v>
      </c>
      <c r="H166" s="265">
        <v>4619.8666666666668</v>
      </c>
      <c r="I166" s="265">
        <v>4717.1833333333325</v>
      </c>
      <c r="J166" s="265">
        <v>4820.8166666666666</v>
      </c>
      <c r="K166" s="263">
        <v>4613.55</v>
      </c>
      <c r="L166" s="263">
        <v>4412.6000000000004</v>
      </c>
      <c r="M166" s="263">
        <v>0.52227000000000001</v>
      </c>
    </row>
    <row r="167" spans="1:13">
      <c r="A167" s="283">
        <v>158</v>
      </c>
      <c r="B167" s="263" t="s">
        <v>160</v>
      </c>
      <c r="C167" s="263">
        <v>1791.8</v>
      </c>
      <c r="D167" s="265">
        <v>1785.1000000000001</v>
      </c>
      <c r="E167" s="265">
        <v>1771.7500000000002</v>
      </c>
      <c r="F167" s="265">
        <v>1751.7</v>
      </c>
      <c r="G167" s="265">
        <v>1738.3500000000001</v>
      </c>
      <c r="H167" s="265">
        <v>1805.1500000000003</v>
      </c>
      <c r="I167" s="265">
        <v>1818.5000000000002</v>
      </c>
      <c r="J167" s="265">
        <v>1838.5500000000004</v>
      </c>
      <c r="K167" s="263">
        <v>1798.45</v>
      </c>
      <c r="L167" s="263">
        <v>1765.05</v>
      </c>
      <c r="M167" s="263">
        <v>8.1789199999999997</v>
      </c>
    </row>
    <row r="168" spans="1:13">
      <c r="A168" s="283">
        <v>159</v>
      </c>
      <c r="B168" s="263" t="s">
        <v>157</v>
      </c>
      <c r="C168" s="263">
        <v>1899.15</v>
      </c>
      <c r="D168" s="265">
        <v>1897.6333333333334</v>
      </c>
      <c r="E168" s="265">
        <v>1863.3166666666668</v>
      </c>
      <c r="F168" s="265">
        <v>1827.4833333333333</v>
      </c>
      <c r="G168" s="265">
        <v>1793.1666666666667</v>
      </c>
      <c r="H168" s="265">
        <v>1933.4666666666669</v>
      </c>
      <c r="I168" s="265">
        <v>1967.7833333333335</v>
      </c>
      <c r="J168" s="265">
        <v>2003.616666666667</v>
      </c>
      <c r="K168" s="263">
        <v>1931.95</v>
      </c>
      <c r="L168" s="263">
        <v>1861.8</v>
      </c>
      <c r="M168" s="263">
        <v>20.93234</v>
      </c>
    </row>
    <row r="169" spans="1:13">
      <c r="A169" s="283">
        <v>160</v>
      </c>
      <c r="B169" s="263" t="s">
        <v>462</v>
      </c>
      <c r="C169" s="263">
        <v>1347.6</v>
      </c>
      <c r="D169" s="265">
        <v>1348.1666666666665</v>
      </c>
      <c r="E169" s="265">
        <v>1335.5333333333331</v>
      </c>
      <c r="F169" s="265">
        <v>1323.4666666666665</v>
      </c>
      <c r="G169" s="265">
        <v>1310.833333333333</v>
      </c>
      <c r="H169" s="265">
        <v>1360.2333333333331</v>
      </c>
      <c r="I169" s="265">
        <v>1372.8666666666663</v>
      </c>
      <c r="J169" s="265">
        <v>1384.9333333333332</v>
      </c>
      <c r="K169" s="263">
        <v>1360.8</v>
      </c>
      <c r="L169" s="263">
        <v>1336.1</v>
      </c>
      <c r="M169" s="263">
        <v>3.1728399999999999</v>
      </c>
    </row>
    <row r="170" spans="1:13">
      <c r="A170" s="283">
        <v>161</v>
      </c>
      <c r="B170" s="263" t="s">
        <v>159</v>
      </c>
      <c r="C170" s="263">
        <v>131</v>
      </c>
      <c r="D170" s="265">
        <v>131.28333333333333</v>
      </c>
      <c r="E170" s="265">
        <v>129.61666666666667</v>
      </c>
      <c r="F170" s="265">
        <v>128.23333333333335</v>
      </c>
      <c r="G170" s="265">
        <v>126.56666666666669</v>
      </c>
      <c r="H170" s="265">
        <v>132.66666666666666</v>
      </c>
      <c r="I170" s="265">
        <v>134.33333333333334</v>
      </c>
      <c r="J170" s="265">
        <v>135.71666666666664</v>
      </c>
      <c r="K170" s="263">
        <v>132.94999999999999</v>
      </c>
      <c r="L170" s="263">
        <v>129.9</v>
      </c>
      <c r="M170" s="263">
        <v>82.849270000000004</v>
      </c>
    </row>
    <row r="171" spans="1:13">
      <c r="A171" s="283">
        <v>162</v>
      </c>
      <c r="B171" s="263" t="s">
        <v>162</v>
      </c>
      <c r="C171" s="263">
        <v>236.5</v>
      </c>
      <c r="D171" s="265">
        <v>234.43333333333331</v>
      </c>
      <c r="E171" s="265">
        <v>230.56666666666661</v>
      </c>
      <c r="F171" s="265">
        <v>224.6333333333333</v>
      </c>
      <c r="G171" s="265">
        <v>220.76666666666659</v>
      </c>
      <c r="H171" s="265">
        <v>240.36666666666662</v>
      </c>
      <c r="I171" s="265">
        <v>244.23333333333335</v>
      </c>
      <c r="J171" s="265">
        <v>250.16666666666663</v>
      </c>
      <c r="K171" s="263">
        <v>238.3</v>
      </c>
      <c r="L171" s="263">
        <v>228.5</v>
      </c>
      <c r="M171" s="263">
        <v>249.14206999999999</v>
      </c>
    </row>
    <row r="172" spans="1:13">
      <c r="A172" s="283">
        <v>163</v>
      </c>
      <c r="B172" s="263" t="s">
        <v>271</v>
      </c>
      <c r="C172" s="263">
        <v>311.75</v>
      </c>
      <c r="D172" s="265">
        <v>307.91666666666669</v>
      </c>
      <c r="E172" s="265">
        <v>300.83333333333337</v>
      </c>
      <c r="F172" s="265">
        <v>289.91666666666669</v>
      </c>
      <c r="G172" s="265">
        <v>282.83333333333337</v>
      </c>
      <c r="H172" s="265">
        <v>318.83333333333337</v>
      </c>
      <c r="I172" s="265">
        <v>325.91666666666674</v>
      </c>
      <c r="J172" s="265">
        <v>336.83333333333337</v>
      </c>
      <c r="K172" s="263">
        <v>315</v>
      </c>
      <c r="L172" s="263">
        <v>297</v>
      </c>
      <c r="M172" s="263">
        <v>20.118870000000001</v>
      </c>
    </row>
    <row r="173" spans="1:13">
      <c r="A173" s="283">
        <v>164</v>
      </c>
      <c r="B173" s="263" t="s">
        <v>272</v>
      </c>
      <c r="C173" s="263">
        <v>13232.35</v>
      </c>
      <c r="D173" s="265">
        <v>13290.449999999999</v>
      </c>
      <c r="E173" s="265">
        <v>13081.899999999998</v>
      </c>
      <c r="F173" s="265">
        <v>12931.449999999999</v>
      </c>
      <c r="G173" s="265">
        <v>12722.899999999998</v>
      </c>
      <c r="H173" s="265">
        <v>13440.899999999998</v>
      </c>
      <c r="I173" s="265">
        <v>13649.449999999997</v>
      </c>
      <c r="J173" s="265">
        <v>13799.899999999998</v>
      </c>
      <c r="K173" s="263">
        <v>13499</v>
      </c>
      <c r="L173" s="263">
        <v>13140</v>
      </c>
      <c r="M173" s="263">
        <v>6.9510000000000002E-2</v>
      </c>
    </row>
    <row r="174" spans="1:13">
      <c r="A174" s="283">
        <v>165</v>
      </c>
      <c r="B174" s="263" t="s">
        <v>161</v>
      </c>
      <c r="C174" s="263">
        <v>43.8</v>
      </c>
      <c r="D174" s="265">
        <v>43.29999999999999</v>
      </c>
      <c r="E174" s="265">
        <v>42.299999999999983</v>
      </c>
      <c r="F174" s="265">
        <v>40.79999999999999</v>
      </c>
      <c r="G174" s="265">
        <v>39.799999999999983</v>
      </c>
      <c r="H174" s="265">
        <v>44.799999999999983</v>
      </c>
      <c r="I174" s="265">
        <v>45.8</v>
      </c>
      <c r="J174" s="265">
        <v>47.299999999999983</v>
      </c>
      <c r="K174" s="263">
        <v>44.3</v>
      </c>
      <c r="L174" s="263">
        <v>41.8</v>
      </c>
      <c r="M174" s="263">
        <v>3651.1930000000002</v>
      </c>
    </row>
    <row r="175" spans="1:13">
      <c r="A175" s="283">
        <v>166</v>
      </c>
      <c r="B175" s="263" t="s">
        <v>165</v>
      </c>
      <c r="C175" s="263">
        <v>250.15</v>
      </c>
      <c r="D175" s="265">
        <v>252.01666666666665</v>
      </c>
      <c r="E175" s="265">
        <v>247.13333333333333</v>
      </c>
      <c r="F175" s="265">
        <v>244.11666666666667</v>
      </c>
      <c r="G175" s="265">
        <v>239.23333333333335</v>
      </c>
      <c r="H175" s="265">
        <v>255.0333333333333</v>
      </c>
      <c r="I175" s="265">
        <v>259.91666666666663</v>
      </c>
      <c r="J175" s="265">
        <v>262.93333333333328</v>
      </c>
      <c r="K175" s="263">
        <v>256.89999999999998</v>
      </c>
      <c r="L175" s="263">
        <v>249</v>
      </c>
      <c r="M175" s="263">
        <v>109.19837</v>
      </c>
    </row>
    <row r="176" spans="1:13">
      <c r="A176" s="283">
        <v>167</v>
      </c>
      <c r="B176" s="263" t="s">
        <v>166</v>
      </c>
      <c r="C176" s="263">
        <v>154.15</v>
      </c>
      <c r="D176" s="265">
        <v>154.31666666666666</v>
      </c>
      <c r="E176" s="265">
        <v>151.63333333333333</v>
      </c>
      <c r="F176" s="265">
        <v>149.11666666666667</v>
      </c>
      <c r="G176" s="265">
        <v>146.43333333333334</v>
      </c>
      <c r="H176" s="265">
        <v>156.83333333333331</v>
      </c>
      <c r="I176" s="265">
        <v>159.51666666666665</v>
      </c>
      <c r="J176" s="265">
        <v>162.0333333333333</v>
      </c>
      <c r="K176" s="263">
        <v>157</v>
      </c>
      <c r="L176" s="263">
        <v>151.80000000000001</v>
      </c>
      <c r="M176" s="263">
        <v>66.477109999999996</v>
      </c>
    </row>
    <row r="177" spans="1:13">
      <c r="A177" s="283">
        <v>168</v>
      </c>
      <c r="B177" s="263" t="s">
        <v>274</v>
      </c>
      <c r="C177" s="263">
        <v>498.8</v>
      </c>
      <c r="D177" s="265">
        <v>504.26666666666665</v>
      </c>
      <c r="E177" s="265">
        <v>481.5333333333333</v>
      </c>
      <c r="F177" s="265">
        <v>464.26666666666665</v>
      </c>
      <c r="G177" s="265">
        <v>441.5333333333333</v>
      </c>
      <c r="H177" s="265">
        <v>521.5333333333333</v>
      </c>
      <c r="I177" s="265">
        <v>544.26666666666665</v>
      </c>
      <c r="J177" s="265">
        <v>561.5333333333333</v>
      </c>
      <c r="K177" s="263">
        <v>527</v>
      </c>
      <c r="L177" s="263">
        <v>487</v>
      </c>
      <c r="M177" s="263">
        <v>14.390230000000001</v>
      </c>
    </row>
    <row r="178" spans="1:13">
      <c r="A178" s="283">
        <v>169</v>
      </c>
      <c r="B178" s="263" t="s">
        <v>167</v>
      </c>
      <c r="C178" s="263">
        <v>2067.6999999999998</v>
      </c>
      <c r="D178" s="265">
        <v>2078.4</v>
      </c>
      <c r="E178" s="265">
        <v>2048.4</v>
      </c>
      <c r="F178" s="265">
        <v>2029.1</v>
      </c>
      <c r="G178" s="265">
        <v>1999.1</v>
      </c>
      <c r="H178" s="265">
        <v>2097.7000000000003</v>
      </c>
      <c r="I178" s="265">
        <v>2127.7000000000003</v>
      </c>
      <c r="J178" s="265">
        <v>2147.0000000000005</v>
      </c>
      <c r="K178" s="263">
        <v>2108.4</v>
      </c>
      <c r="L178" s="263">
        <v>2059.1</v>
      </c>
      <c r="M178" s="263">
        <v>86.055310000000006</v>
      </c>
    </row>
    <row r="179" spans="1:13">
      <c r="A179" s="283">
        <v>170</v>
      </c>
      <c r="B179" s="263" t="s">
        <v>817</v>
      </c>
      <c r="C179" s="263">
        <v>1063.75</v>
      </c>
      <c r="D179" s="265">
        <v>1054.3500000000001</v>
      </c>
      <c r="E179" s="265">
        <v>1030.4000000000003</v>
      </c>
      <c r="F179" s="265">
        <v>997.05000000000018</v>
      </c>
      <c r="G179" s="265">
        <v>973.10000000000036</v>
      </c>
      <c r="H179" s="265">
        <v>1087.7000000000003</v>
      </c>
      <c r="I179" s="265">
        <v>1111.6500000000001</v>
      </c>
      <c r="J179" s="265">
        <v>1145.0000000000002</v>
      </c>
      <c r="K179" s="263">
        <v>1078.3</v>
      </c>
      <c r="L179" s="263">
        <v>1021</v>
      </c>
      <c r="M179" s="263">
        <v>18.119309999999999</v>
      </c>
    </row>
    <row r="180" spans="1:13">
      <c r="A180" s="283">
        <v>171</v>
      </c>
      <c r="B180" s="263" t="s">
        <v>275</v>
      </c>
      <c r="C180" s="263">
        <v>893.5</v>
      </c>
      <c r="D180" s="265">
        <v>890.35</v>
      </c>
      <c r="E180" s="265">
        <v>881.85</v>
      </c>
      <c r="F180" s="265">
        <v>870.2</v>
      </c>
      <c r="G180" s="265">
        <v>861.7</v>
      </c>
      <c r="H180" s="265">
        <v>902</v>
      </c>
      <c r="I180" s="265">
        <v>910.5</v>
      </c>
      <c r="J180" s="265">
        <v>922.15</v>
      </c>
      <c r="K180" s="263">
        <v>898.85</v>
      </c>
      <c r="L180" s="263">
        <v>878.7</v>
      </c>
      <c r="M180" s="263">
        <v>23.879300000000001</v>
      </c>
    </row>
    <row r="181" spans="1:13">
      <c r="A181" s="283">
        <v>172</v>
      </c>
      <c r="B181" s="263" t="s">
        <v>172</v>
      </c>
      <c r="C181" s="263">
        <v>5680.6</v>
      </c>
      <c r="D181" s="265">
        <v>5678.55</v>
      </c>
      <c r="E181" s="265">
        <v>5627.1500000000005</v>
      </c>
      <c r="F181" s="265">
        <v>5573.7000000000007</v>
      </c>
      <c r="G181" s="265">
        <v>5522.3000000000011</v>
      </c>
      <c r="H181" s="265">
        <v>5732</v>
      </c>
      <c r="I181" s="265">
        <v>5783.4</v>
      </c>
      <c r="J181" s="265">
        <v>5836.8499999999995</v>
      </c>
      <c r="K181" s="263">
        <v>5729.95</v>
      </c>
      <c r="L181" s="263">
        <v>5625.1</v>
      </c>
      <c r="M181" s="263">
        <v>0.75821000000000005</v>
      </c>
    </row>
    <row r="182" spans="1:13">
      <c r="A182" s="283">
        <v>173</v>
      </c>
      <c r="B182" s="263" t="s">
        <v>479</v>
      </c>
      <c r="C182" s="263">
        <v>7802.45</v>
      </c>
      <c r="D182" s="265">
        <v>7801.25</v>
      </c>
      <c r="E182" s="265">
        <v>7762.5</v>
      </c>
      <c r="F182" s="265">
        <v>7722.55</v>
      </c>
      <c r="G182" s="265">
        <v>7683.8</v>
      </c>
      <c r="H182" s="265">
        <v>7841.2</v>
      </c>
      <c r="I182" s="265">
        <v>7879.95</v>
      </c>
      <c r="J182" s="265">
        <v>7919.9</v>
      </c>
      <c r="K182" s="263">
        <v>7840</v>
      </c>
      <c r="L182" s="263">
        <v>7761.3</v>
      </c>
      <c r="M182" s="263">
        <v>0.19178000000000001</v>
      </c>
    </row>
    <row r="183" spans="1:13">
      <c r="A183" s="283">
        <v>174</v>
      </c>
      <c r="B183" s="263" t="s">
        <v>170</v>
      </c>
      <c r="C183" s="263">
        <v>27623.35</v>
      </c>
      <c r="D183" s="265">
        <v>27853.983333333334</v>
      </c>
      <c r="E183" s="265">
        <v>27127.966666666667</v>
      </c>
      <c r="F183" s="265">
        <v>26632.583333333332</v>
      </c>
      <c r="G183" s="265">
        <v>25906.566666666666</v>
      </c>
      <c r="H183" s="265">
        <v>28349.366666666669</v>
      </c>
      <c r="I183" s="265">
        <v>29075.383333333339</v>
      </c>
      <c r="J183" s="265">
        <v>29570.76666666667</v>
      </c>
      <c r="K183" s="263">
        <v>28580</v>
      </c>
      <c r="L183" s="263">
        <v>27358.6</v>
      </c>
      <c r="M183" s="263">
        <v>0.6391</v>
      </c>
    </row>
    <row r="184" spans="1:13">
      <c r="A184" s="283">
        <v>175</v>
      </c>
      <c r="B184" s="263" t="s">
        <v>173</v>
      </c>
      <c r="C184" s="263">
        <v>1438.7</v>
      </c>
      <c r="D184" s="265">
        <v>1448.3499999999997</v>
      </c>
      <c r="E184" s="265">
        <v>1418.6999999999994</v>
      </c>
      <c r="F184" s="265">
        <v>1398.6999999999996</v>
      </c>
      <c r="G184" s="265">
        <v>1369.0499999999993</v>
      </c>
      <c r="H184" s="265">
        <v>1468.3499999999995</v>
      </c>
      <c r="I184" s="265">
        <v>1497.9999999999995</v>
      </c>
      <c r="J184" s="265">
        <v>1517.9999999999995</v>
      </c>
      <c r="K184" s="263">
        <v>1478</v>
      </c>
      <c r="L184" s="263">
        <v>1428.35</v>
      </c>
      <c r="M184" s="263">
        <v>19.032070000000001</v>
      </c>
    </row>
    <row r="185" spans="1:13">
      <c r="A185" s="283">
        <v>176</v>
      </c>
      <c r="B185" s="263" t="s">
        <v>171</v>
      </c>
      <c r="C185" s="263">
        <v>1862.5</v>
      </c>
      <c r="D185" s="265">
        <v>1867.7666666666667</v>
      </c>
      <c r="E185" s="265">
        <v>1837.5333333333333</v>
      </c>
      <c r="F185" s="265">
        <v>1812.5666666666666</v>
      </c>
      <c r="G185" s="265">
        <v>1782.3333333333333</v>
      </c>
      <c r="H185" s="265">
        <v>1892.7333333333333</v>
      </c>
      <c r="I185" s="265">
        <v>1922.9666666666665</v>
      </c>
      <c r="J185" s="265">
        <v>1947.9333333333334</v>
      </c>
      <c r="K185" s="263">
        <v>1898</v>
      </c>
      <c r="L185" s="263">
        <v>1842.8</v>
      </c>
      <c r="M185" s="263">
        <v>4.3185599999999997</v>
      </c>
    </row>
    <row r="186" spans="1:13">
      <c r="A186" s="283">
        <v>177</v>
      </c>
      <c r="B186" s="263" t="s">
        <v>169</v>
      </c>
      <c r="C186" s="263">
        <v>415.2</v>
      </c>
      <c r="D186" s="265">
        <v>418.86666666666662</v>
      </c>
      <c r="E186" s="265">
        <v>410.03333333333325</v>
      </c>
      <c r="F186" s="265">
        <v>404.86666666666662</v>
      </c>
      <c r="G186" s="265">
        <v>396.03333333333325</v>
      </c>
      <c r="H186" s="265">
        <v>424.03333333333325</v>
      </c>
      <c r="I186" s="265">
        <v>432.86666666666662</v>
      </c>
      <c r="J186" s="265">
        <v>438.03333333333325</v>
      </c>
      <c r="K186" s="263">
        <v>427.7</v>
      </c>
      <c r="L186" s="263">
        <v>413.7</v>
      </c>
      <c r="M186" s="263">
        <v>671.54539</v>
      </c>
    </row>
    <row r="187" spans="1:13">
      <c r="A187" s="283">
        <v>178</v>
      </c>
      <c r="B187" s="263" t="s">
        <v>168</v>
      </c>
      <c r="C187" s="263">
        <v>66.900000000000006</v>
      </c>
      <c r="D187" s="265">
        <v>66.400000000000006</v>
      </c>
      <c r="E187" s="265">
        <v>64.900000000000006</v>
      </c>
      <c r="F187" s="265">
        <v>62.900000000000006</v>
      </c>
      <c r="G187" s="265">
        <v>61.400000000000006</v>
      </c>
      <c r="H187" s="265">
        <v>68.400000000000006</v>
      </c>
      <c r="I187" s="265">
        <v>69.900000000000006</v>
      </c>
      <c r="J187" s="265">
        <v>71.900000000000006</v>
      </c>
      <c r="K187" s="263">
        <v>67.900000000000006</v>
      </c>
      <c r="L187" s="263">
        <v>64.400000000000006</v>
      </c>
      <c r="M187" s="263">
        <v>560.21909000000005</v>
      </c>
    </row>
    <row r="188" spans="1:13">
      <c r="A188" s="283">
        <v>179</v>
      </c>
      <c r="B188" s="263" t="s">
        <v>175</v>
      </c>
      <c r="C188" s="263">
        <v>616.04999999999995</v>
      </c>
      <c r="D188" s="265">
        <v>619.13333333333333</v>
      </c>
      <c r="E188" s="265">
        <v>611.01666666666665</v>
      </c>
      <c r="F188" s="265">
        <v>605.98333333333335</v>
      </c>
      <c r="G188" s="265">
        <v>597.86666666666667</v>
      </c>
      <c r="H188" s="265">
        <v>624.16666666666663</v>
      </c>
      <c r="I188" s="265">
        <v>632.28333333333319</v>
      </c>
      <c r="J188" s="265">
        <v>637.31666666666661</v>
      </c>
      <c r="K188" s="263">
        <v>627.25</v>
      </c>
      <c r="L188" s="263">
        <v>614.1</v>
      </c>
      <c r="M188" s="263">
        <v>56.33766</v>
      </c>
    </row>
    <row r="189" spans="1:13">
      <c r="A189" s="283">
        <v>180</v>
      </c>
      <c r="B189" s="263" t="s">
        <v>176</v>
      </c>
      <c r="C189" s="263">
        <v>515.4</v>
      </c>
      <c r="D189" s="265">
        <v>519.06666666666672</v>
      </c>
      <c r="E189" s="265">
        <v>509.13333333333344</v>
      </c>
      <c r="F189" s="265">
        <v>502.86666666666667</v>
      </c>
      <c r="G189" s="265">
        <v>492.93333333333339</v>
      </c>
      <c r="H189" s="265">
        <v>525.33333333333348</v>
      </c>
      <c r="I189" s="265">
        <v>535.26666666666665</v>
      </c>
      <c r="J189" s="265">
        <v>541.53333333333353</v>
      </c>
      <c r="K189" s="263">
        <v>529</v>
      </c>
      <c r="L189" s="263">
        <v>512.79999999999995</v>
      </c>
      <c r="M189" s="263">
        <v>20.872479999999999</v>
      </c>
    </row>
    <row r="190" spans="1:13">
      <c r="A190" s="283">
        <v>181</v>
      </c>
      <c r="B190" s="263" t="s">
        <v>276</v>
      </c>
      <c r="C190" s="263">
        <v>589.20000000000005</v>
      </c>
      <c r="D190" s="265">
        <v>589.36666666666667</v>
      </c>
      <c r="E190" s="265">
        <v>584.93333333333339</v>
      </c>
      <c r="F190" s="265">
        <v>580.66666666666674</v>
      </c>
      <c r="G190" s="265">
        <v>576.23333333333346</v>
      </c>
      <c r="H190" s="265">
        <v>593.63333333333333</v>
      </c>
      <c r="I190" s="265">
        <v>598.06666666666649</v>
      </c>
      <c r="J190" s="265">
        <v>602.33333333333326</v>
      </c>
      <c r="K190" s="263">
        <v>593.79999999999995</v>
      </c>
      <c r="L190" s="263">
        <v>585.1</v>
      </c>
      <c r="M190" s="263">
        <v>2.7050399999999999</v>
      </c>
    </row>
    <row r="191" spans="1:13">
      <c r="A191" s="283">
        <v>182</v>
      </c>
      <c r="B191" s="263" t="s">
        <v>189</v>
      </c>
      <c r="C191" s="263">
        <v>611.95000000000005</v>
      </c>
      <c r="D191" s="265">
        <v>615.98333333333335</v>
      </c>
      <c r="E191" s="265">
        <v>605.9666666666667</v>
      </c>
      <c r="F191" s="265">
        <v>599.98333333333335</v>
      </c>
      <c r="G191" s="265">
        <v>589.9666666666667</v>
      </c>
      <c r="H191" s="265">
        <v>621.9666666666667</v>
      </c>
      <c r="I191" s="265">
        <v>631.98333333333335</v>
      </c>
      <c r="J191" s="265">
        <v>637.9666666666667</v>
      </c>
      <c r="K191" s="263">
        <v>626</v>
      </c>
      <c r="L191" s="263">
        <v>610</v>
      </c>
      <c r="M191" s="263">
        <v>15.858919999999999</v>
      </c>
    </row>
    <row r="192" spans="1:13">
      <c r="A192" s="283">
        <v>183</v>
      </c>
      <c r="B192" s="263" t="s">
        <v>178</v>
      </c>
      <c r="C192" s="263">
        <v>591.1</v>
      </c>
      <c r="D192" s="265">
        <v>590.88333333333333</v>
      </c>
      <c r="E192" s="265">
        <v>582.41666666666663</v>
      </c>
      <c r="F192" s="265">
        <v>573.73333333333335</v>
      </c>
      <c r="G192" s="265">
        <v>565.26666666666665</v>
      </c>
      <c r="H192" s="265">
        <v>599.56666666666661</v>
      </c>
      <c r="I192" s="265">
        <v>608.0333333333333</v>
      </c>
      <c r="J192" s="265">
        <v>616.71666666666658</v>
      </c>
      <c r="K192" s="263">
        <v>599.35</v>
      </c>
      <c r="L192" s="263">
        <v>582.20000000000005</v>
      </c>
      <c r="M192" s="263">
        <v>78.106909999999999</v>
      </c>
    </row>
    <row r="193" spans="1:13">
      <c r="A193" s="283">
        <v>184</v>
      </c>
      <c r="B193" s="263" t="s">
        <v>184</v>
      </c>
      <c r="C193" s="263">
        <v>3057.35</v>
      </c>
      <c r="D193" s="265">
        <v>3062.0833333333335</v>
      </c>
      <c r="E193" s="265">
        <v>3026.2666666666669</v>
      </c>
      <c r="F193" s="265">
        <v>2995.1833333333334</v>
      </c>
      <c r="G193" s="265">
        <v>2959.3666666666668</v>
      </c>
      <c r="H193" s="265">
        <v>3093.166666666667</v>
      </c>
      <c r="I193" s="265">
        <v>3128.9833333333336</v>
      </c>
      <c r="J193" s="265">
        <v>3160.0666666666671</v>
      </c>
      <c r="K193" s="263">
        <v>3097.9</v>
      </c>
      <c r="L193" s="263">
        <v>3031</v>
      </c>
      <c r="M193" s="263">
        <v>41.899090000000001</v>
      </c>
    </row>
    <row r="194" spans="1:13">
      <c r="A194" s="283">
        <v>185</v>
      </c>
      <c r="B194" s="263" t="s">
        <v>806</v>
      </c>
      <c r="C194" s="263">
        <v>624</v>
      </c>
      <c r="D194" s="265">
        <v>629.51666666666677</v>
      </c>
      <c r="E194" s="265">
        <v>615.63333333333355</v>
      </c>
      <c r="F194" s="265">
        <v>607.26666666666677</v>
      </c>
      <c r="G194" s="265">
        <v>593.38333333333355</v>
      </c>
      <c r="H194" s="265">
        <v>637.88333333333355</v>
      </c>
      <c r="I194" s="265">
        <v>651.76666666666677</v>
      </c>
      <c r="J194" s="265">
        <v>660.13333333333355</v>
      </c>
      <c r="K194" s="263">
        <v>643.4</v>
      </c>
      <c r="L194" s="263">
        <v>621.15</v>
      </c>
      <c r="M194" s="263">
        <v>44.574240000000003</v>
      </c>
    </row>
    <row r="195" spans="1:13">
      <c r="A195" s="283">
        <v>186</v>
      </c>
      <c r="B195" s="263" t="s">
        <v>180</v>
      </c>
      <c r="C195" s="263">
        <v>323.85000000000002</v>
      </c>
      <c r="D195" s="265">
        <v>325.56666666666666</v>
      </c>
      <c r="E195" s="265">
        <v>319.38333333333333</v>
      </c>
      <c r="F195" s="265">
        <v>314.91666666666669</v>
      </c>
      <c r="G195" s="265">
        <v>308.73333333333335</v>
      </c>
      <c r="H195" s="265">
        <v>330.0333333333333</v>
      </c>
      <c r="I195" s="265">
        <v>336.21666666666658</v>
      </c>
      <c r="J195" s="265">
        <v>340.68333333333328</v>
      </c>
      <c r="K195" s="263">
        <v>331.75</v>
      </c>
      <c r="L195" s="263">
        <v>321.10000000000002</v>
      </c>
      <c r="M195" s="263">
        <v>492.04246999999998</v>
      </c>
    </row>
    <row r="196" spans="1:13">
      <c r="A196" s="283">
        <v>187</v>
      </c>
      <c r="B196" s="254" t="s">
        <v>182</v>
      </c>
      <c r="C196" s="254">
        <v>93.1</v>
      </c>
      <c r="D196" s="290">
        <v>92.449999999999989</v>
      </c>
      <c r="E196" s="290">
        <v>90.84999999999998</v>
      </c>
      <c r="F196" s="290">
        <v>88.6</v>
      </c>
      <c r="G196" s="290">
        <v>86.999999999999986</v>
      </c>
      <c r="H196" s="290">
        <v>94.699999999999974</v>
      </c>
      <c r="I196" s="290">
        <v>96.3</v>
      </c>
      <c r="J196" s="290">
        <v>98.549999999999969</v>
      </c>
      <c r="K196" s="254">
        <v>94.05</v>
      </c>
      <c r="L196" s="254">
        <v>90.2</v>
      </c>
      <c r="M196" s="254">
        <v>486.16070999999999</v>
      </c>
    </row>
    <row r="197" spans="1:13">
      <c r="A197" s="283">
        <v>188</v>
      </c>
      <c r="B197" s="254" t="s">
        <v>183</v>
      </c>
      <c r="C197" s="254">
        <v>697.75</v>
      </c>
      <c r="D197" s="290">
        <v>700.91666666666663</v>
      </c>
      <c r="E197" s="290">
        <v>690.83333333333326</v>
      </c>
      <c r="F197" s="290">
        <v>683.91666666666663</v>
      </c>
      <c r="G197" s="290">
        <v>673.83333333333326</v>
      </c>
      <c r="H197" s="290">
        <v>707.83333333333326</v>
      </c>
      <c r="I197" s="290">
        <v>717.91666666666652</v>
      </c>
      <c r="J197" s="290">
        <v>724.83333333333326</v>
      </c>
      <c r="K197" s="254">
        <v>711</v>
      </c>
      <c r="L197" s="254">
        <v>694</v>
      </c>
      <c r="M197" s="254">
        <v>148.56147000000001</v>
      </c>
    </row>
    <row r="198" spans="1:13">
      <c r="A198" s="283">
        <v>189</v>
      </c>
      <c r="B198" s="254" t="s">
        <v>185</v>
      </c>
      <c r="C198" s="254">
        <v>1010.6</v>
      </c>
      <c r="D198" s="290">
        <v>1002.5333333333333</v>
      </c>
      <c r="E198" s="290">
        <v>989.56666666666661</v>
      </c>
      <c r="F198" s="290">
        <v>968.5333333333333</v>
      </c>
      <c r="G198" s="290">
        <v>955.56666666666661</v>
      </c>
      <c r="H198" s="290">
        <v>1023.5666666666666</v>
      </c>
      <c r="I198" s="290">
        <v>1036.5333333333333</v>
      </c>
      <c r="J198" s="290">
        <v>1057.5666666666666</v>
      </c>
      <c r="K198" s="254">
        <v>1015.5</v>
      </c>
      <c r="L198" s="254">
        <v>981.5</v>
      </c>
      <c r="M198" s="254">
        <v>67.42595</v>
      </c>
    </row>
    <row r="199" spans="1:13">
      <c r="A199" s="283">
        <v>190</v>
      </c>
      <c r="B199" s="254" t="s">
        <v>164</v>
      </c>
      <c r="C199" s="254">
        <v>968.15</v>
      </c>
      <c r="D199" s="290">
        <v>973.93333333333339</v>
      </c>
      <c r="E199" s="290">
        <v>957.86666666666679</v>
      </c>
      <c r="F199" s="290">
        <v>947.58333333333337</v>
      </c>
      <c r="G199" s="290">
        <v>931.51666666666677</v>
      </c>
      <c r="H199" s="290">
        <v>984.21666666666681</v>
      </c>
      <c r="I199" s="290">
        <v>1000.2833333333334</v>
      </c>
      <c r="J199" s="290">
        <v>1010.5666666666668</v>
      </c>
      <c r="K199" s="254">
        <v>990</v>
      </c>
      <c r="L199" s="254">
        <v>963.65</v>
      </c>
      <c r="M199" s="254">
        <v>4.7586899999999996</v>
      </c>
    </row>
    <row r="200" spans="1:13">
      <c r="A200" s="283">
        <v>191</v>
      </c>
      <c r="B200" s="254" t="s">
        <v>186</v>
      </c>
      <c r="C200" s="254">
        <v>1433</v>
      </c>
      <c r="D200" s="290">
        <v>1444.6333333333332</v>
      </c>
      <c r="E200" s="290">
        <v>1417.3666666666663</v>
      </c>
      <c r="F200" s="290">
        <v>1401.7333333333331</v>
      </c>
      <c r="G200" s="290">
        <v>1374.4666666666662</v>
      </c>
      <c r="H200" s="290">
        <v>1460.2666666666664</v>
      </c>
      <c r="I200" s="290">
        <v>1487.5333333333333</v>
      </c>
      <c r="J200" s="290">
        <v>1503.1666666666665</v>
      </c>
      <c r="K200" s="254">
        <v>1471.9</v>
      </c>
      <c r="L200" s="254">
        <v>1429</v>
      </c>
      <c r="M200" s="254">
        <v>26.86046</v>
      </c>
    </row>
    <row r="201" spans="1:13">
      <c r="A201" s="283">
        <v>192</v>
      </c>
      <c r="B201" s="254" t="s">
        <v>187</v>
      </c>
      <c r="C201" s="254">
        <v>2521.1999999999998</v>
      </c>
      <c r="D201" s="290">
        <v>2523.0666666666666</v>
      </c>
      <c r="E201" s="290">
        <v>2482.1333333333332</v>
      </c>
      <c r="F201" s="290">
        <v>2443.0666666666666</v>
      </c>
      <c r="G201" s="290">
        <v>2402.1333333333332</v>
      </c>
      <c r="H201" s="290">
        <v>2562.1333333333332</v>
      </c>
      <c r="I201" s="290">
        <v>2603.0666666666666</v>
      </c>
      <c r="J201" s="290">
        <v>2642.1333333333332</v>
      </c>
      <c r="K201" s="254">
        <v>2564</v>
      </c>
      <c r="L201" s="254">
        <v>2484</v>
      </c>
      <c r="M201" s="254">
        <v>3.33066</v>
      </c>
    </row>
    <row r="202" spans="1:13">
      <c r="A202" s="283">
        <v>193</v>
      </c>
      <c r="B202" s="254" t="s">
        <v>188</v>
      </c>
      <c r="C202" s="254">
        <v>372.8</v>
      </c>
      <c r="D202" s="290">
        <v>363.76666666666665</v>
      </c>
      <c r="E202" s="290">
        <v>351.7833333333333</v>
      </c>
      <c r="F202" s="290">
        <v>330.76666666666665</v>
      </c>
      <c r="G202" s="290">
        <v>318.7833333333333</v>
      </c>
      <c r="H202" s="290">
        <v>384.7833333333333</v>
      </c>
      <c r="I202" s="290">
        <v>396.76666666666665</v>
      </c>
      <c r="J202" s="290">
        <v>417.7833333333333</v>
      </c>
      <c r="K202" s="254">
        <v>375.75</v>
      </c>
      <c r="L202" s="254">
        <v>342.75</v>
      </c>
      <c r="M202" s="254">
        <v>48.41048</v>
      </c>
    </row>
    <row r="203" spans="1:13">
      <c r="A203" s="283">
        <v>194</v>
      </c>
      <c r="B203" s="254" t="s">
        <v>511</v>
      </c>
      <c r="C203" s="254">
        <v>779</v>
      </c>
      <c r="D203" s="290">
        <v>777.06666666666661</v>
      </c>
      <c r="E203" s="290">
        <v>767.28333333333319</v>
      </c>
      <c r="F203" s="290">
        <v>755.56666666666661</v>
      </c>
      <c r="G203" s="290">
        <v>745.78333333333319</v>
      </c>
      <c r="H203" s="290">
        <v>788.78333333333319</v>
      </c>
      <c r="I203" s="290">
        <v>798.56666666666649</v>
      </c>
      <c r="J203" s="290">
        <v>810.28333333333319</v>
      </c>
      <c r="K203" s="254">
        <v>786.85</v>
      </c>
      <c r="L203" s="254">
        <v>765.35</v>
      </c>
      <c r="M203" s="254">
        <v>4.6057300000000003</v>
      </c>
    </row>
    <row r="204" spans="1:13">
      <c r="A204" s="283">
        <v>195</v>
      </c>
      <c r="B204" s="254" t="s">
        <v>194</v>
      </c>
      <c r="C204" s="254">
        <v>541.04999999999995</v>
      </c>
      <c r="D204" s="290">
        <v>543.2166666666667</v>
      </c>
      <c r="E204" s="290">
        <v>529.83333333333337</v>
      </c>
      <c r="F204" s="290">
        <v>518.61666666666667</v>
      </c>
      <c r="G204" s="290">
        <v>505.23333333333335</v>
      </c>
      <c r="H204" s="290">
        <v>554.43333333333339</v>
      </c>
      <c r="I204" s="290">
        <v>567.81666666666661</v>
      </c>
      <c r="J204" s="290">
        <v>579.03333333333342</v>
      </c>
      <c r="K204" s="254">
        <v>556.6</v>
      </c>
      <c r="L204" s="254">
        <v>532</v>
      </c>
      <c r="M204" s="254">
        <v>63.990259999999999</v>
      </c>
    </row>
    <row r="205" spans="1:13">
      <c r="A205" s="283">
        <v>196</v>
      </c>
      <c r="B205" s="254" t="s">
        <v>192</v>
      </c>
      <c r="C205" s="254">
        <v>6325.85</v>
      </c>
      <c r="D205" s="290">
        <v>6373.05</v>
      </c>
      <c r="E205" s="290">
        <v>6253.8</v>
      </c>
      <c r="F205" s="290">
        <v>6181.75</v>
      </c>
      <c r="G205" s="290">
        <v>6062.5</v>
      </c>
      <c r="H205" s="290">
        <v>6445.1</v>
      </c>
      <c r="I205" s="290">
        <v>6564.35</v>
      </c>
      <c r="J205" s="290">
        <v>6636.4000000000005</v>
      </c>
      <c r="K205" s="254">
        <v>6492.3</v>
      </c>
      <c r="L205" s="254">
        <v>6301</v>
      </c>
      <c r="M205" s="254">
        <v>5.7397400000000003</v>
      </c>
    </row>
    <row r="206" spans="1:13">
      <c r="A206" s="283">
        <v>197</v>
      </c>
      <c r="B206" s="254" t="s">
        <v>193</v>
      </c>
      <c r="C206" s="254">
        <v>42.05</v>
      </c>
      <c r="D206" s="290">
        <v>42.083333333333336</v>
      </c>
      <c r="E206" s="290">
        <v>38.916666666666671</v>
      </c>
      <c r="F206" s="290">
        <v>35.783333333333339</v>
      </c>
      <c r="G206" s="290">
        <v>32.616666666666674</v>
      </c>
      <c r="H206" s="290">
        <v>45.216666666666669</v>
      </c>
      <c r="I206" s="290">
        <v>48.38333333333334</v>
      </c>
      <c r="J206" s="290">
        <v>51.516666666666666</v>
      </c>
      <c r="K206" s="254">
        <v>45.25</v>
      </c>
      <c r="L206" s="254">
        <v>38.950000000000003</v>
      </c>
      <c r="M206" s="254">
        <v>1316.22894</v>
      </c>
    </row>
    <row r="207" spans="1:13">
      <c r="A207" s="283">
        <v>198</v>
      </c>
      <c r="B207" s="254" t="s">
        <v>190</v>
      </c>
      <c r="C207" s="254">
        <v>1252.55</v>
      </c>
      <c r="D207" s="290">
        <v>1258.2166666666665</v>
      </c>
      <c r="E207" s="290">
        <v>1236.883333333333</v>
      </c>
      <c r="F207" s="290">
        <v>1221.2166666666665</v>
      </c>
      <c r="G207" s="290">
        <v>1199.883333333333</v>
      </c>
      <c r="H207" s="290">
        <v>1273.883333333333</v>
      </c>
      <c r="I207" s="290">
        <v>1295.2166666666665</v>
      </c>
      <c r="J207" s="290">
        <v>1310.883333333333</v>
      </c>
      <c r="K207" s="254">
        <v>1279.55</v>
      </c>
      <c r="L207" s="254">
        <v>1242.55</v>
      </c>
      <c r="M207" s="254">
        <v>7.3533499999999998</v>
      </c>
    </row>
    <row r="208" spans="1:13">
      <c r="A208" s="283">
        <v>199</v>
      </c>
      <c r="B208" s="254" t="s">
        <v>141</v>
      </c>
      <c r="C208" s="254">
        <v>560.35</v>
      </c>
      <c r="D208" s="290">
        <v>561.43333333333328</v>
      </c>
      <c r="E208" s="290">
        <v>555.11666666666656</v>
      </c>
      <c r="F208" s="290">
        <v>549.88333333333333</v>
      </c>
      <c r="G208" s="290">
        <v>543.56666666666661</v>
      </c>
      <c r="H208" s="290">
        <v>566.66666666666652</v>
      </c>
      <c r="I208" s="290">
        <v>572.98333333333335</v>
      </c>
      <c r="J208" s="290">
        <v>578.21666666666647</v>
      </c>
      <c r="K208" s="254">
        <v>567.75</v>
      </c>
      <c r="L208" s="254">
        <v>556.20000000000005</v>
      </c>
      <c r="M208" s="254">
        <v>26.25977</v>
      </c>
    </row>
    <row r="209" spans="1:13">
      <c r="A209" s="283">
        <v>200</v>
      </c>
      <c r="B209" s="254" t="s">
        <v>278</v>
      </c>
      <c r="C209" s="254">
        <v>229</v>
      </c>
      <c r="D209" s="290">
        <v>228.28333333333333</v>
      </c>
      <c r="E209" s="290">
        <v>224.86666666666667</v>
      </c>
      <c r="F209" s="290">
        <v>220.73333333333335</v>
      </c>
      <c r="G209" s="290">
        <v>217.31666666666669</v>
      </c>
      <c r="H209" s="290">
        <v>232.41666666666666</v>
      </c>
      <c r="I209" s="290">
        <v>235.83333333333334</v>
      </c>
      <c r="J209" s="290">
        <v>239.96666666666664</v>
      </c>
      <c r="K209" s="254">
        <v>231.7</v>
      </c>
      <c r="L209" s="254">
        <v>224.15</v>
      </c>
      <c r="M209" s="254">
        <v>7.5330899999999996</v>
      </c>
    </row>
    <row r="210" spans="1:13">
      <c r="A210" s="283">
        <v>201</v>
      </c>
      <c r="B210" s="254" t="s">
        <v>523</v>
      </c>
      <c r="C210" s="254">
        <v>948.6</v>
      </c>
      <c r="D210" s="290">
        <v>947.5333333333333</v>
      </c>
      <c r="E210" s="290">
        <v>937.06666666666661</v>
      </c>
      <c r="F210" s="290">
        <v>925.5333333333333</v>
      </c>
      <c r="G210" s="290">
        <v>915.06666666666661</v>
      </c>
      <c r="H210" s="290">
        <v>959.06666666666661</v>
      </c>
      <c r="I210" s="290">
        <v>969.5333333333333</v>
      </c>
      <c r="J210" s="290">
        <v>981.06666666666661</v>
      </c>
      <c r="K210" s="254">
        <v>958</v>
      </c>
      <c r="L210" s="254">
        <v>936</v>
      </c>
      <c r="M210" s="254">
        <v>2.5231599999999998</v>
      </c>
    </row>
    <row r="211" spans="1:13">
      <c r="A211" s="283">
        <v>202</v>
      </c>
      <c r="B211" s="254" t="s">
        <v>118</v>
      </c>
      <c r="C211" s="254">
        <v>11.55</v>
      </c>
      <c r="D211" s="290">
        <v>11.65</v>
      </c>
      <c r="E211" s="290">
        <v>11.350000000000001</v>
      </c>
      <c r="F211" s="290">
        <v>11.15</v>
      </c>
      <c r="G211" s="290">
        <v>10.850000000000001</v>
      </c>
      <c r="H211" s="290">
        <v>11.850000000000001</v>
      </c>
      <c r="I211" s="290">
        <v>12.150000000000002</v>
      </c>
      <c r="J211" s="290">
        <v>12.350000000000001</v>
      </c>
      <c r="K211" s="254">
        <v>11.95</v>
      </c>
      <c r="L211" s="254">
        <v>11.45</v>
      </c>
      <c r="M211" s="254">
        <v>1975.5795599999999</v>
      </c>
    </row>
    <row r="212" spans="1:13">
      <c r="A212" s="283">
        <v>203</v>
      </c>
      <c r="B212" s="254" t="s">
        <v>196</v>
      </c>
      <c r="C212" s="254">
        <v>1017.25</v>
      </c>
      <c r="D212" s="290">
        <v>1016.8833333333333</v>
      </c>
      <c r="E212" s="290">
        <v>1003.3666666666666</v>
      </c>
      <c r="F212" s="290">
        <v>989.48333333333323</v>
      </c>
      <c r="G212" s="290">
        <v>975.96666666666647</v>
      </c>
      <c r="H212" s="290">
        <v>1030.7666666666667</v>
      </c>
      <c r="I212" s="290">
        <v>1044.2833333333333</v>
      </c>
      <c r="J212" s="290">
        <v>1058.1666666666667</v>
      </c>
      <c r="K212" s="254">
        <v>1030.4000000000001</v>
      </c>
      <c r="L212" s="254">
        <v>1003</v>
      </c>
      <c r="M212" s="254">
        <v>21.179849999999998</v>
      </c>
    </row>
    <row r="213" spans="1:13">
      <c r="A213" s="283">
        <v>204</v>
      </c>
      <c r="B213" s="254" t="s">
        <v>529</v>
      </c>
      <c r="C213" s="254">
        <v>2413.6</v>
      </c>
      <c r="D213" s="290">
        <v>2419.5333333333333</v>
      </c>
      <c r="E213" s="290">
        <v>2395.0666666666666</v>
      </c>
      <c r="F213" s="290">
        <v>2376.5333333333333</v>
      </c>
      <c r="G213" s="290">
        <v>2352.0666666666666</v>
      </c>
      <c r="H213" s="290">
        <v>2438.0666666666666</v>
      </c>
      <c r="I213" s="290">
        <v>2462.5333333333328</v>
      </c>
      <c r="J213" s="290">
        <v>2481.0666666666666</v>
      </c>
      <c r="K213" s="254">
        <v>2444</v>
      </c>
      <c r="L213" s="254">
        <v>2401</v>
      </c>
      <c r="M213" s="254">
        <v>0.90225999999999995</v>
      </c>
    </row>
    <row r="214" spans="1:13">
      <c r="A214" s="283">
        <v>205</v>
      </c>
      <c r="B214" s="254" t="s">
        <v>197</v>
      </c>
      <c r="C214" s="290">
        <v>432.95</v>
      </c>
      <c r="D214" s="290">
        <v>432.98333333333329</v>
      </c>
      <c r="E214" s="290">
        <v>429.31666666666661</v>
      </c>
      <c r="F214" s="290">
        <v>425.68333333333334</v>
      </c>
      <c r="G214" s="290">
        <v>422.01666666666665</v>
      </c>
      <c r="H214" s="290">
        <v>436.61666666666656</v>
      </c>
      <c r="I214" s="290">
        <v>440.28333333333319</v>
      </c>
      <c r="J214" s="290">
        <v>443.91666666666652</v>
      </c>
      <c r="K214" s="290">
        <v>436.65</v>
      </c>
      <c r="L214" s="290">
        <v>429.35</v>
      </c>
      <c r="M214" s="290">
        <v>83.85736</v>
      </c>
    </row>
    <row r="215" spans="1:13">
      <c r="A215" s="283">
        <v>206</v>
      </c>
      <c r="B215" s="254" t="s">
        <v>198</v>
      </c>
      <c r="C215" s="290">
        <v>16.149999999999999</v>
      </c>
      <c r="D215" s="290">
        <v>16.116666666666667</v>
      </c>
      <c r="E215" s="290">
        <v>15.683333333333334</v>
      </c>
      <c r="F215" s="290">
        <v>15.216666666666667</v>
      </c>
      <c r="G215" s="290">
        <v>14.783333333333333</v>
      </c>
      <c r="H215" s="290">
        <v>16.583333333333336</v>
      </c>
      <c r="I215" s="290">
        <v>17.016666666666673</v>
      </c>
      <c r="J215" s="290">
        <v>17.483333333333334</v>
      </c>
      <c r="K215" s="290">
        <v>16.55</v>
      </c>
      <c r="L215" s="290">
        <v>15.65</v>
      </c>
      <c r="M215" s="290">
        <v>1727.2591500000001</v>
      </c>
    </row>
    <row r="216" spans="1:13">
      <c r="A216" s="283">
        <v>207</v>
      </c>
      <c r="B216" s="254" t="s">
        <v>199</v>
      </c>
      <c r="C216" s="290">
        <v>211.75</v>
      </c>
      <c r="D216" s="290">
        <v>213.54999999999998</v>
      </c>
      <c r="E216" s="290">
        <v>209.19999999999996</v>
      </c>
      <c r="F216" s="290">
        <v>206.64999999999998</v>
      </c>
      <c r="G216" s="290">
        <v>202.29999999999995</v>
      </c>
      <c r="H216" s="290">
        <v>216.09999999999997</v>
      </c>
      <c r="I216" s="290">
        <v>220.45</v>
      </c>
      <c r="J216" s="290">
        <v>222.99999999999997</v>
      </c>
      <c r="K216" s="290">
        <v>217.9</v>
      </c>
      <c r="L216" s="290">
        <v>211</v>
      </c>
      <c r="M216" s="290">
        <v>101.13509000000001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9" sqref="C9:C1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5"/>
      <c r="B1" s="56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44246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2" t="s">
        <v>16</v>
      </c>
      <c r="B9" s="563" t="s">
        <v>18</v>
      </c>
      <c r="C9" s="561" t="s">
        <v>19</v>
      </c>
      <c r="D9" s="561" t="s">
        <v>20</v>
      </c>
      <c r="E9" s="561" t="s">
        <v>21</v>
      </c>
      <c r="F9" s="561"/>
      <c r="G9" s="561"/>
      <c r="H9" s="561" t="s">
        <v>22</v>
      </c>
      <c r="I9" s="561"/>
      <c r="J9" s="561"/>
      <c r="K9" s="260"/>
      <c r="L9" s="267"/>
      <c r="M9" s="268"/>
    </row>
    <row r="10" spans="1:15" ht="42.75" customHeight="1">
      <c r="A10" s="557"/>
      <c r="B10" s="559"/>
      <c r="C10" s="564" t="s">
        <v>23</v>
      </c>
      <c r="D10" s="56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t="s">
        <v>285</v>
      </c>
      <c r="C11" s="540">
        <v>21802.7</v>
      </c>
      <c r="D11" s="541">
        <v>21800.716666666667</v>
      </c>
      <c r="E11" s="541">
        <v>21601.983333333334</v>
      </c>
      <c r="F11" s="541">
        <v>21401.266666666666</v>
      </c>
      <c r="G11" s="541">
        <v>21202.533333333333</v>
      </c>
      <c r="H11" s="541">
        <v>22001.433333333334</v>
      </c>
      <c r="I11" s="541">
        <v>22200.166666666672</v>
      </c>
      <c r="J11" s="541">
        <v>22400.883333333335</v>
      </c>
      <c r="K11" s="540">
        <v>21999.45</v>
      </c>
      <c r="L11" s="540">
        <v>21600</v>
      </c>
      <c r="M11" s="540">
        <v>4.5370000000000001E-2</v>
      </c>
    </row>
    <row r="12" spans="1:15" ht="12" customHeight="1">
      <c r="A12" s="254">
        <v>2</v>
      </c>
      <c r="B12" t="s">
        <v>787</v>
      </c>
      <c r="C12" s="540">
        <v>1532.85</v>
      </c>
      <c r="D12" s="541">
        <v>1534.95</v>
      </c>
      <c r="E12" s="541">
        <v>1499.9</v>
      </c>
      <c r="F12" s="541">
        <v>1466.95</v>
      </c>
      <c r="G12" s="541">
        <v>1431.9</v>
      </c>
      <c r="H12" s="541">
        <v>1567.9</v>
      </c>
      <c r="I12" s="541">
        <v>1602.9499999999998</v>
      </c>
      <c r="J12" s="541">
        <v>1635.9</v>
      </c>
      <c r="K12" s="540">
        <v>1570</v>
      </c>
      <c r="L12" s="540">
        <v>1502</v>
      </c>
      <c r="M12" s="540">
        <v>3.10358</v>
      </c>
    </row>
    <row r="13" spans="1:15" ht="12" customHeight="1">
      <c r="A13" s="254">
        <v>3</v>
      </c>
      <c r="B13" t="s">
        <v>818</v>
      </c>
      <c r="C13" s="540">
        <v>1434.75</v>
      </c>
      <c r="D13" s="541">
        <v>1450.25</v>
      </c>
      <c r="E13" s="541">
        <v>1369.5</v>
      </c>
      <c r="F13" s="541">
        <v>1304.25</v>
      </c>
      <c r="G13" s="541">
        <v>1223.5</v>
      </c>
      <c r="H13" s="541">
        <v>1515.5</v>
      </c>
      <c r="I13" s="541">
        <v>1596.25</v>
      </c>
      <c r="J13" s="541">
        <v>1661.5</v>
      </c>
      <c r="K13" s="540">
        <v>1531</v>
      </c>
      <c r="L13" s="540">
        <v>1385</v>
      </c>
      <c r="M13" s="540">
        <v>3.1623600000000001</v>
      </c>
    </row>
    <row r="14" spans="1:15" ht="12" customHeight="1">
      <c r="A14" s="254">
        <v>4</v>
      </c>
      <c r="B14" t="s">
        <v>38</v>
      </c>
      <c r="C14" s="540">
        <v>1787.9</v>
      </c>
      <c r="D14" s="541">
        <v>1800.3833333333332</v>
      </c>
      <c r="E14" s="541">
        <v>1762.6666666666665</v>
      </c>
      <c r="F14" s="541">
        <v>1737.4333333333334</v>
      </c>
      <c r="G14" s="541">
        <v>1699.7166666666667</v>
      </c>
      <c r="H14" s="541">
        <v>1825.6166666666663</v>
      </c>
      <c r="I14" s="541">
        <v>1863.333333333333</v>
      </c>
      <c r="J14" s="541">
        <v>1888.5666666666662</v>
      </c>
      <c r="K14" s="540">
        <v>1838.1</v>
      </c>
      <c r="L14" s="540">
        <v>1775.15</v>
      </c>
      <c r="M14" s="540">
        <v>6.3475999999999999</v>
      </c>
    </row>
    <row r="15" spans="1:15" ht="12" customHeight="1">
      <c r="A15" s="254">
        <v>5</v>
      </c>
      <c r="B15" t="s">
        <v>286</v>
      </c>
      <c r="C15" s="540">
        <v>1931.35</v>
      </c>
      <c r="D15" s="541">
        <v>1936.1000000000001</v>
      </c>
      <c r="E15" s="541">
        <v>1900.5000000000002</v>
      </c>
      <c r="F15" s="541">
        <v>1869.65</v>
      </c>
      <c r="G15" s="541">
        <v>1834.0500000000002</v>
      </c>
      <c r="H15" s="541">
        <v>1966.9500000000003</v>
      </c>
      <c r="I15" s="541">
        <v>2002.5500000000002</v>
      </c>
      <c r="J15" s="541">
        <v>2033.4000000000003</v>
      </c>
      <c r="K15" s="540">
        <v>1971.7</v>
      </c>
      <c r="L15" s="540">
        <v>1905.25</v>
      </c>
      <c r="M15" s="540">
        <v>0.43114999999999998</v>
      </c>
    </row>
    <row r="16" spans="1:15" ht="12" customHeight="1">
      <c r="A16" s="254">
        <v>6</v>
      </c>
      <c r="B16" t="s">
        <v>287</v>
      </c>
      <c r="C16" s="540">
        <v>973.55</v>
      </c>
      <c r="D16" s="541">
        <v>975.81666666666661</v>
      </c>
      <c r="E16" s="541">
        <v>955.63333333333321</v>
      </c>
      <c r="F16" s="541">
        <v>937.71666666666658</v>
      </c>
      <c r="G16" s="541">
        <v>917.53333333333319</v>
      </c>
      <c r="H16" s="541">
        <v>993.73333333333323</v>
      </c>
      <c r="I16" s="541">
        <v>1013.9166666666666</v>
      </c>
      <c r="J16" s="541">
        <v>1031.8333333333333</v>
      </c>
      <c r="K16" s="540">
        <v>996</v>
      </c>
      <c r="L16" s="540">
        <v>957.9</v>
      </c>
      <c r="M16" s="540">
        <v>2.4035199999999999</v>
      </c>
    </row>
    <row r="17" spans="1:13" ht="12" customHeight="1">
      <c r="A17" s="254">
        <v>7</v>
      </c>
      <c r="B17" t="s">
        <v>223</v>
      </c>
      <c r="C17" s="540">
        <v>1134.8</v>
      </c>
      <c r="D17" s="541">
        <v>1126.8833333333332</v>
      </c>
      <c r="E17" s="541">
        <v>1099.3666666666663</v>
      </c>
      <c r="F17" s="541">
        <v>1063.9333333333332</v>
      </c>
      <c r="G17" s="541">
        <v>1036.4166666666663</v>
      </c>
      <c r="H17" s="541">
        <v>1162.3166666666664</v>
      </c>
      <c r="I17" s="541">
        <v>1189.8333333333333</v>
      </c>
      <c r="J17" s="541">
        <v>1225.2666666666664</v>
      </c>
      <c r="K17" s="540">
        <v>1154.4000000000001</v>
      </c>
      <c r="L17" s="540">
        <v>1091.45</v>
      </c>
      <c r="M17" s="540">
        <v>13.56719</v>
      </c>
    </row>
    <row r="18" spans="1:13" ht="12" customHeight="1">
      <c r="A18" s="254">
        <v>8</v>
      </c>
      <c r="B18" t="s">
        <v>735</v>
      </c>
      <c r="C18" s="540">
        <v>650.79999999999995</v>
      </c>
      <c r="D18" s="541">
        <v>653.5</v>
      </c>
      <c r="E18" s="541">
        <v>645.29999999999995</v>
      </c>
      <c r="F18" s="541">
        <v>639.79999999999995</v>
      </c>
      <c r="G18" s="541">
        <v>631.59999999999991</v>
      </c>
      <c r="H18" s="541">
        <v>659</v>
      </c>
      <c r="I18" s="541">
        <v>667.2</v>
      </c>
      <c r="J18" s="541">
        <v>672.7</v>
      </c>
      <c r="K18" s="540">
        <v>661.7</v>
      </c>
      <c r="L18" s="540">
        <v>648</v>
      </c>
      <c r="M18" s="540">
        <v>2.3945099999999999</v>
      </c>
    </row>
    <row r="19" spans="1:13" ht="12" customHeight="1">
      <c r="A19" s="254">
        <v>9</v>
      </c>
      <c r="B19" t="s">
        <v>736</v>
      </c>
      <c r="C19" s="540">
        <v>1229.2</v>
      </c>
      <c r="D19" s="541">
        <v>1230.3833333333332</v>
      </c>
      <c r="E19" s="541">
        <v>1218.0166666666664</v>
      </c>
      <c r="F19" s="541">
        <v>1206.8333333333333</v>
      </c>
      <c r="G19" s="541">
        <v>1194.4666666666665</v>
      </c>
      <c r="H19" s="541">
        <v>1241.5666666666664</v>
      </c>
      <c r="I19" s="541">
        <v>1253.9333333333332</v>
      </c>
      <c r="J19" s="541">
        <v>1265.1166666666663</v>
      </c>
      <c r="K19" s="540">
        <v>1242.75</v>
      </c>
      <c r="L19" s="540">
        <v>1219.2</v>
      </c>
      <c r="M19" s="540">
        <v>2.5508999999999999</v>
      </c>
    </row>
    <row r="20" spans="1:13" ht="12" customHeight="1">
      <c r="A20" s="254">
        <v>10</v>
      </c>
      <c r="B20" t="s">
        <v>288</v>
      </c>
      <c r="C20" s="540">
        <v>2236.85</v>
      </c>
      <c r="D20" s="541">
        <v>2252.9</v>
      </c>
      <c r="E20" s="541">
        <v>2189.2000000000003</v>
      </c>
      <c r="F20" s="541">
        <v>2141.5500000000002</v>
      </c>
      <c r="G20" s="541">
        <v>2077.8500000000004</v>
      </c>
      <c r="H20" s="541">
        <v>2300.5500000000002</v>
      </c>
      <c r="I20" s="541">
        <v>2364.25</v>
      </c>
      <c r="J20" s="541">
        <v>2411.9</v>
      </c>
      <c r="K20" s="540">
        <v>2316.6</v>
      </c>
      <c r="L20" s="540">
        <v>2205.25</v>
      </c>
      <c r="M20" s="540">
        <v>0.34891</v>
      </c>
    </row>
    <row r="21" spans="1:13" ht="12" customHeight="1">
      <c r="A21" s="254">
        <v>11</v>
      </c>
      <c r="B21" t="s">
        <v>289</v>
      </c>
      <c r="C21" s="540">
        <v>14918.8</v>
      </c>
      <c r="D21" s="541">
        <v>14807.866666666667</v>
      </c>
      <c r="E21" s="541">
        <v>14666.733333333334</v>
      </c>
      <c r="F21" s="541">
        <v>14414.666666666666</v>
      </c>
      <c r="G21" s="541">
        <v>14273.533333333333</v>
      </c>
      <c r="H21" s="541">
        <v>15059.933333333334</v>
      </c>
      <c r="I21" s="541">
        <v>15201.066666666669</v>
      </c>
      <c r="J21" s="541">
        <v>15453.133333333335</v>
      </c>
      <c r="K21" s="540">
        <v>14949</v>
      </c>
      <c r="L21" s="540">
        <v>14555.8</v>
      </c>
      <c r="M21" s="540">
        <v>0.14887</v>
      </c>
    </row>
    <row r="22" spans="1:13" ht="12" customHeight="1">
      <c r="A22" s="254">
        <v>12</v>
      </c>
      <c r="B22" t="s">
        <v>40</v>
      </c>
      <c r="C22" s="540">
        <v>808.2</v>
      </c>
      <c r="D22" s="541">
        <v>806.23333333333323</v>
      </c>
      <c r="E22" s="541">
        <v>787.96666666666647</v>
      </c>
      <c r="F22" s="541">
        <v>767.73333333333323</v>
      </c>
      <c r="G22" s="541">
        <v>749.46666666666647</v>
      </c>
      <c r="H22" s="541">
        <v>826.46666666666647</v>
      </c>
      <c r="I22" s="541">
        <v>844.73333333333312</v>
      </c>
      <c r="J22" s="541">
        <v>864.96666666666647</v>
      </c>
      <c r="K22" s="540">
        <v>824.5</v>
      </c>
      <c r="L22" s="540">
        <v>786</v>
      </c>
      <c r="M22" s="540">
        <v>96.94238</v>
      </c>
    </row>
    <row r="23" spans="1:13">
      <c r="A23" s="254">
        <v>13</v>
      </c>
      <c r="B23" t="s">
        <v>290</v>
      </c>
      <c r="C23" s="540">
        <v>1109.5</v>
      </c>
      <c r="D23" s="541">
        <v>1108.1333333333334</v>
      </c>
      <c r="E23" s="541">
        <v>1086.8666666666668</v>
      </c>
      <c r="F23" s="541">
        <v>1064.2333333333333</v>
      </c>
      <c r="G23" s="541">
        <v>1042.9666666666667</v>
      </c>
      <c r="H23" s="541">
        <v>1130.7666666666669</v>
      </c>
      <c r="I23" s="541">
        <v>1152.0333333333338</v>
      </c>
      <c r="J23" s="541">
        <v>1174.666666666667</v>
      </c>
      <c r="K23" s="540">
        <v>1129.4000000000001</v>
      </c>
      <c r="L23" s="540">
        <v>1085.5</v>
      </c>
      <c r="M23" s="540">
        <v>54.561030000000002</v>
      </c>
    </row>
    <row r="24" spans="1:13">
      <c r="A24" s="254">
        <v>14</v>
      </c>
      <c r="B24" t="s">
        <v>41</v>
      </c>
      <c r="C24" s="540">
        <v>664.05</v>
      </c>
      <c r="D24" s="541">
        <v>661.0333333333333</v>
      </c>
      <c r="E24" s="541">
        <v>652.06666666666661</v>
      </c>
      <c r="F24" s="541">
        <v>640.08333333333326</v>
      </c>
      <c r="G24" s="541">
        <v>631.11666666666656</v>
      </c>
      <c r="H24" s="541">
        <v>673.01666666666665</v>
      </c>
      <c r="I24" s="541">
        <v>681.98333333333335</v>
      </c>
      <c r="J24" s="541">
        <v>693.9666666666667</v>
      </c>
      <c r="K24" s="540">
        <v>670</v>
      </c>
      <c r="L24" s="540">
        <v>649.04999999999995</v>
      </c>
      <c r="M24" s="540">
        <v>131.89026999999999</v>
      </c>
    </row>
    <row r="25" spans="1:13">
      <c r="A25" s="254">
        <v>15</v>
      </c>
      <c r="B25" t="s">
        <v>837</v>
      </c>
      <c r="C25" s="540">
        <v>509.6</v>
      </c>
      <c r="D25" s="541">
        <v>518.06666666666661</v>
      </c>
      <c r="E25" s="541">
        <v>498.13333333333321</v>
      </c>
      <c r="F25" s="541">
        <v>486.66666666666663</v>
      </c>
      <c r="G25" s="541">
        <v>466.73333333333323</v>
      </c>
      <c r="H25" s="541">
        <v>529.53333333333319</v>
      </c>
      <c r="I25" s="541">
        <v>549.46666666666658</v>
      </c>
      <c r="J25" s="541">
        <v>560.93333333333317</v>
      </c>
      <c r="K25" s="540">
        <v>538</v>
      </c>
      <c r="L25" s="540">
        <v>506.6</v>
      </c>
      <c r="M25" s="540">
        <v>37.274340000000002</v>
      </c>
    </row>
    <row r="26" spans="1:13">
      <c r="A26" s="254">
        <v>16</v>
      </c>
      <c r="B26" t="s">
        <v>291</v>
      </c>
      <c r="C26" s="540">
        <v>786.2</v>
      </c>
      <c r="D26" s="541">
        <v>768.36666666666667</v>
      </c>
      <c r="E26" s="541">
        <v>737.83333333333337</v>
      </c>
      <c r="F26" s="541">
        <v>689.4666666666667</v>
      </c>
      <c r="G26" s="541">
        <v>658.93333333333339</v>
      </c>
      <c r="H26" s="541">
        <v>816.73333333333335</v>
      </c>
      <c r="I26" s="541">
        <v>847.26666666666665</v>
      </c>
      <c r="J26" s="541">
        <v>895.63333333333333</v>
      </c>
      <c r="K26" s="540">
        <v>798.9</v>
      </c>
      <c r="L26" s="540">
        <v>720</v>
      </c>
      <c r="M26" s="540">
        <v>26.640070000000001</v>
      </c>
    </row>
    <row r="27" spans="1:13">
      <c r="A27" s="254">
        <v>17</v>
      </c>
      <c r="B27" t="s">
        <v>224</v>
      </c>
      <c r="C27" s="540">
        <v>104.1</v>
      </c>
      <c r="D27" s="541">
        <v>104.7</v>
      </c>
      <c r="E27" s="541">
        <v>101.80000000000001</v>
      </c>
      <c r="F27" s="541">
        <v>99.500000000000014</v>
      </c>
      <c r="G27" s="541">
        <v>96.600000000000023</v>
      </c>
      <c r="H27" s="541">
        <v>107</v>
      </c>
      <c r="I27" s="541">
        <v>109.9</v>
      </c>
      <c r="J27" s="541">
        <v>112.19999999999999</v>
      </c>
      <c r="K27" s="540">
        <v>107.6</v>
      </c>
      <c r="L27" s="540">
        <v>102.4</v>
      </c>
      <c r="M27" s="540">
        <v>106.35411000000001</v>
      </c>
    </row>
    <row r="28" spans="1:13">
      <c r="A28" s="254">
        <v>18</v>
      </c>
      <c r="B28" t="s">
        <v>225</v>
      </c>
      <c r="C28" s="540">
        <v>163.69999999999999</v>
      </c>
      <c r="D28" s="541">
        <v>163.79999999999998</v>
      </c>
      <c r="E28" s="541">
        <v>161.09999999999997</v>
      </c>
      <c r="F28" s="541">
        <v>158.49999999999997</v>
      </c>
      <c r="G28" s="541">
        <v>155.79999999999995</v>
      </c>
      <c r="H28" s="541">
        <v>166.39999999999998</v>
      </c>
      <c r="I28" s="541">
        <v>169.09999999999997</v>
      </c>
      <c r="J28" s="541">
        <v>171.7</v>
      </c>
      <c r="K28" s="540">
        <v>166.5</v>
      </c>
      <c r="L28" s="540">
        <v>161.19999999999999</v>
      </c>
      <c r="M28" s="540">
        <v>15.234859999999999</v>
      </c>
    </row>
    <row r="29" spans="1:13">
      <c r="A29" s="254">
        <v>19</v>
      </c>
      <c r="B29" t="s">
        <v>292</v>
      </c>
      <c r="C29" s="540">
        <v>392.2</v>
      </c>
      <c r="D29" s="541">
        <v>386.2</v>
      </c>
      <c r="E29" s="541">
        <v>373.5</v>
      </c>
      <c r="F29" s="541">
        <v>354.8</v>
      </c>
      <c r="G29" s="541">
        <v>342.1</v>
      </c>
      <c r="H29" s="541">
        <v>404.9</v>
      </c>
      <c r="I29" s="541">
        <v>417.59999999999991</v>
      </c>
      <c r="J29" s="541">
        <v>436.29999999999995</v>
      </c>
      <c r="K29" s="540">
        <v>398.9</v>
      </c>
      <c r="L29" s="540">
        <v>367.5</v>
      </c>
      <c r="M29" s="540">
        <v>7.8956499999999998</v>
      </c>
    </row>
    <row r="30" spans="1:13">
      <c r="A30" s="254">
        <v>20</v>
      </c>
      <c r="B30" t="s">
        <v>293</v>
      </c>
      <c r="C30" s="540">
        <v>289.89999999999998</v>
      </c>
      <c r="D30" s="541">
        <v>292.34999999999997</v>
      </c>
      <c r="E30" s="541">
        <v>286.54999999999995</v>
      </c>
      <c r="F30" s="541">
        <v>283.2</v>
      </c>
      <c r="G30" s="541">
        <v>277.39999999999998</v>
      </c>
      <c r="H30" s="541">
        <v>295.69999999999993</v>
      </c>
      <c r="I30" s="541">
        <v>301.5</v>
      </c>
      <c r="J30" s="541">
        <v>304.84999999999991</v>
      </c>
      <c r="K30" s="540">
        <v>298.14999999999998</v>
      </c>
      <c r="L30" s="540">
        <v>289</v>
      </c>
      <c r="M30" s="540">
        <v>1.6293899999999999</v>
      </c>
    </row>
    <row r="31" spans="1:13">
      <c r="A31" s="254">
        <v>21</v>
      </c>
      <c r="B31" t="s">
        <v>737</v>
      </c>
      <c r="C31" s="540">
        <v>5364.35</v>
      </c>
      <c r="D31" s="541">
        <v>5364.45</v>
      </c>
      <c r="E31" s="541">
        <v>5274.9</v>
      </c>
      <c r="F31" s="541">
        <v>5185.45</v>
      </c>
      <c r="G31" s="541">
        <v>5095.8999999999996</v>
      </c>
      <c r="H31" s="541">
        <v>5453.9</v>
      </c>
      <c r="I31" s="541">
        <v>5543.4500000000007</v>
      </c>
      <c r="J31" s="541">
        <v>5632.9</v>
      </c>
      <c r="K31" s="540">
        <v>5454</v>
      </c>
      <c r="L31" s="540">
        <v>5275</v>
      </c>
      <c r="M31" s="540">
        <v>0.73124</v>
      </c>
    </row>
    <row r="32" spans="1:13">
      <c r="A32" s="254">
        <v>22</v>
      </c>
      <c r="B32" t="s">
        <v>226</v>
      </c>
      <c r="C32" s="540">
        <v>1778.15</v>
      </c>
      <c r="D32" s="541">
        <v>1779.7</v>
      </c>
      <c r="E32" s="541">
        <v>1762.45</v>
      </c>
      <c r="F32" s="541">
        <v>1746.75</v>
      </c>
      <c r="G32" s="541">
        <v>1729.5</v>
      </c>
      <c r="H32" s="541">
        <v>1795.4</v>
      </c>
      <c r="I32" s="541">
        <v>1812.65</v>
      </c>
      <c r="J32" s="541">
        <v>1828.3500000000001</v>
      </c>
      <c r="K32" s="540">
        <v>1796.95</v>
      </c>
      <c r="L32" s="540">
        <v>1764</v>
      </c>
      <c r="M32" s="540">
        <v>1.4248400000000001</v>
      </c>
    </row>
    <row r="33" spans="1:13">
      <c r="A33" s="254">
        <v>23</v>
      </c>
      <c r="B33" t="s">
        <v>294</v>
      </c>
      <c r="C33" s="540">
        <v>2142.3000000000002</v>
      </c>
      <c r="D33" s="541">
        <v>2155.1666666666665</v>
      </c>
      <c r="E33" s="541">
        <v>2125.3833333333332</v>
      </c>
      <c r="F33" s="541">
        <v>2108.4666666666667</v>
      </c>
      <c r="G33" s="541">
        <v>2078.6833333333334</v>
      </c>
      <c r="H33" s="541">
        <v>2172.083333333333</v>
      </c>
      <c r="I33" s="541">
        <v>2201.8666666666668</v>
      </c>
      <c r="J33" s="541">
        <v>2218.7833333333328</v>
      </c>
      <c r="K33" s="540">
        <v>2184.9499999999998</v>
      </c>
      <c r="L33" s="540">
        <v>2138.25</v>
      </c>
      <c r="M33" s="540">
        <v>0.23386000000000001</v>
      </c>
    </row>
    <row r="34" spans="1:13">
      <c r="A34" s="254">
        <v>24</v>
      </c>
      <c r="B34" t="s">
        <v>738</v>
      </c>
      <c r="C34" s="540">
        <v>100.5</v>
      </c>
      <c r="D34" s="541">
        <v>100.88333333333333</v>
      </c>
      <c r="E34" s="541">
        <v>99.966666666666654</v>
      </c>
      <c r="F34" s="541">
        <v>99.433333333333323</v>
      </c>
      <c r="G34" s="541">
        <v>98.516666666666652</v>
      </c>
      <c r="H34" s="541">
        <v>101.41666666666666</v>
      </c>
      <c r="I34" s="541">
        <v>102.33333333333334</v>
      </c>
      <c r="J34" s="541">
        <v>102.86666666666666</v>
      </c>
      <c r="K34" s="540">
        <v>101.8</v>
      </c>
      <c r="L34" s="540">
        <v>100.35</v>
      </c>
      <c r="M34" s="540">
        <v>2.4394100000000001</v>
      </c>
    </row>
    <row r="35" spans="1:13">
      <c r="A35" s="254">
        <v>25</v>
      </c>
      <c r="B35" t="s">
        <v>295</v>
      </c>
      <c r="C35" s="540">
        <v>945.45</v>
      </c>
      <c r="D35" s="541">
        <v>944.7833333333333</v>
      </c>
      <c r="E35" s="541">
        <v>937.66666666666663</v>
      </c>
      <c r="F35" s="541">
        <v>929.88333333333333</v>
      </c>
      <c r="G35" s="541">
        <v>922.76666666666665</v>
      </c>
      <c r="H35" s="541">
        <v>952.56666666666661</v>
      </c>
      <c r="I35" s="541">
        <v>959.68333333333339</v>
      </c>
      <c r="J35" s="541">
        <v>967.46666666666658</v>
      </c>
      <c r="K35" s="540">
        <v>951.9</v>
      </c>
      <c r="L35" s="540">
        <v>937</v>
      </c>
      <c r="M35" s="540">
        <v>3.33873</v>
      </c>
    </row>
    <row r="36" spans="1:13">
      <c r="A36" s="254">
        <v>26</v>
      </c>
      <c r="B36" t="s">
        <v>227</v>
      </c>
      <c r="C36" s="540">
        <v>2841</v>
      </c>
      <c r="D36" s="541">
        <v>2832.6999999999994</v>
      </c>
      <c r="E36" s="541">
        <v>2813.4999999999986</v>
      </c>
      <c r="F36" s="541">
        <v>2785.9999999999991</v>
      </c>
      <c r="G36" s="541">
        <v>2766.7999999999984</v>
      </c>
      <c r="H36" s="541">
        <v>2860.1999999999989</v>
      </c>
      <c r="I36" s="541">
        <v>2879.3999999999996</v>
      </c>
      <c r="J36" s="541">
        <v>2906.8999999999992</v>
      </c>
      <c r="K36" s="540">
        <v>2851.9</v>
      </c>
      <c r="L36" s="540">
        <v>2805.2</v>
      </c>
      <c r="M36" s="540">
        <v>0.35431000000000001</v>
      </c>
    </row>
    <row r="37" spans="1:13">
      <c r="A37" s="254">
        <v>27</v>
      </c>
      <c r="B37" t="s">
        <v>739</v>
      </c>
      <c r="C37" s="540">
        <v>5183.5</v>
      </c>
      <c r="D37" s="541">
        <v>5197.5</v>
      </c>
      <c r="E37" s="541">
        <v>5130</v>
      </c>
      <c r="F37" s="541">
        <v>5076.5</v>
      </c>
      <c r="G37" s="541">
        <v>5009</v>
      </c>
      <c r="H37" s="541">
        <v>5251</v>
      </c>
      <c r="I37" s="541">
        <v>5318.5</v>
      </c>
      <c r="J37" s="541">
        <v>5372</v>
      </c>
      <c r="K37" s="540">
        <v>5265</v>
      </c>
      <c r="L37" s="540">
        <v>5144</v>
      </c>
      <c r="M37" s="540">
        <v>0.28439999999999999</v>
      </c>
    </row>
    <row r="38" spans="1:13">
      <c r="A38" s="254">
        <v>28</v>
      </c>
      <c r="B38" t="s">
        <v>802</v>
      </c>
      <c r="C38" s="540">
        <v>20.149999999999999</v>
      </c>
      <c r="D38" s="541">
        <v>20.25</v>
      </c>
      <c r="E38" s="541">
        <v>20</v>
      </c>
      <c r="F38" s="541">
        <v>19.850000000000001</v>
      </c>
      <c r="G38" s="541">
        <v>19.600000000000001</v>
      </c>
      <c r="H38" s="541">
        <v>20.399999999999999</v>
      </c>
      <c r="I38" s="541">
        <v>20.65</v>
      </c>
      <c r="J38" s="541">
        <v>20.799999999999997</v>
      </c>
      <c r="K38" s="540">
        <v>20.5</v>
      </c>
      <c r="L38" s="540">
        <v>20.100000000000001</v>
      </c>
      <c r="M38" s="540">
        <v>73.895250000000004</v>
      </c>
    </row>
    <row r="39" spans="1:13">
      <c r="A39" s="254">
        <v>29</v>
      </c>
      <c r="B39" t="s">
        <v>44</v>
      </c>
      <c r="C39" s="540">
        <v>891.8</v>
      </c>
      <c r="D39" s="541">
        <v>897.4666666666667</v>
      </c>
      <c r="E39" s="541">
        <v>882.93333333333339</v>
      </c>
      <c r="F39" s="541">
        <v>874.06666666666672</v>
      </c>
      <c r="G39" s="541">
        <v>859.53333333333342</v>
      </c>
      <c r="H39" s="541">
        <v>906.33333333333337</v>
      </c>
      <c r="I39" s="541">
        <v>920.86666666666667</v>
      </c>
      <c r="J39" s="541">
        <v>929.73333333333335</v>
      </c>
      <c r="K39" s="540">
        <v>912</v>
      </c>
      <c r="L39" s="540">
        <v>888.6</v>
      </c>
      <c r="M39" s="540">
        <v>10.71101</v>
      </c>
    </row>
    <row r="40" spans="1:13">
      <c r="A40" s="254">
        <v>30</v>
      </c>
      <c r="B40" t="s">
        <v>297</v>
      </c>
      <c r="C40" s="540">
        <v>3213.95</v>
      </c>
      <c r="D40" s="541">
        <v>3205.8166666666671</v>
      </c>
      <c r="E40" s="541">
        <v>3153.1333333333341</v>
      </c>
      <c r="F40" s="541">
        <v>3092.3166666666671</v>
      </c>
      <c r="G40" s="541">
        <v>3039.6333333333341</v>
      </c>
      <c r="H40" s="541">
        <v>3266.6333333333341</v>
      </c>
      <c r="I40" s="541">
        <v>3319.3166666666675</v>
      </c>
      <c r="J40" s="541">
        <v>3380.1333333333341</v>
      </c>
      <c r="K40" s="540">
        <v>3258.5</v>
      </c>
      <c r="L40" s="540">
        <v>3145</v>
      </c>
      <c r="M40" s="540">
        <v>1.9876100000000001</v>
      </c>
    </row>
    <row r="41" spans="1:13">
      <c r="A41" s="254">
        <v>31</v>
      </c>
      <c r="B41" t="s">
        <v>45</v>
      </c>
      <c r="C41" s="540">
        <v>282.8</v>
      </c>
      <c r="D41" s="541">
        <v>284.7</v>
      </c>
      <c r="E41" s="541">
        <v>278.89999999999998</v>
      </c>
      <c r="F41" s="541">
        <v>275</v>
      </c>
      <c r="G41" s="541">
        <v>269.2</v>
      </c>
      <c r="H41" s="541">
        <v>288.59999999999997</v>
      </c>
      <c r="I41" s="541">
        <v>294.40000000000003</v>
      </c>
      <c r="J41" s="541">
        <v>298.29999999999995</v>
      </c>
      <c r="K41" s="540">
        <v>290.5</v>
      </c>
      <c r="L41" s="540">
        <v>280.8</v>
      </c>
      <c r="M41" s="540">
        <v>70.810130000000001</v>
      </c>
    </row>
    <row r="42" spans="1:13">
      <c r="A42" s="254">
        <v>32</v>
      </c>
      <c r="B42" t="s">
        <v>46</v>
      </c>
      <c r="C42" s="540">
        <v>3106.75</v>
      </c>
      <c r="D42" s="541">
        <v>3146.1833333333329</v>
      </c>
      <c r="E42" s="541">
        <v>3054.5666666666657</v>
      </c>
      <c r="F42" s="541">
        <v>3002.3833333333328</v>
      </c>
      <c r="G42" s="541">
        <v>2910.7666666666655</v>
      </c>
      <c r="H42" s="541">
        <v>3198.3666666666659</v>
      </c>
      <c r="I42" s="541">
        <v>3289.9833333333336</v>
      </c>
      <c r="J42" s="541">
        <v>3342.1666666666661</v>
      </c>
      <c r="K42" s="540">
        <v>3237.8</v>
      </c>
      <c r="L42" s="540">
        <v>3094</v>
      </c>
      <c r="M42" s="540">
        <v>14.773429999999999</v>
      </c>
    </row>
    <row r="43" spans="1:13">
      <c r="A43" s="254">
        <v>33</v>
      </c>
      <c r="B43" t="s">
        <v>47</v>
      </c>
      <c r="C43" s="540">
        <v>236.05</v>
      </c>
      <c r="D43" s="541">
        <v>238.29999999999998</v>
      </c>
      <c r="E43" s="541">
        <v>232.84999999999997</v>
      </c>
      <c r="F43" s="541">
        <v>229.64999999999998</v>
      </c>
      <c r="G43" s="541">
        <v>224.19999999999996</v>
      </c>
      <c r="H43" s="541">
        <v>241.49999999999997</v>
      </c>
      <c r="I43" s="541">
        <v>246.94999999999996</v>
      </c>
      <c r="J43" s="541">
        <v>250.14999999999998</v>
      </c>
      <c r="K43" s="540">
        <v>243.75</v>
      </c>
      <c r="L43" s="540">
        <v>235.1</v>
      </c>
      <c r="M43" s="540">
        <v>88.422079999999994</v>
      </c>
    </row>
    <row r="44" spans="1:13">
      <c r="A44" s="254">
        <v>34</v>
      </c>
      <c r="B44" t="s">
        <v>48</v>
      </c>
      <c r="C44" s="540">
        <v>129.44999999999999</v>
      </c>
      <c r="D44" s="541">
        <v>130.38333333333333</v>
      </c>
      <c r="E44" s="541">
        <v>127.91666666666666</v>
      </c>
      <c r="F44" s="541">
        <v>126.38333333333333</v>
      </c>
      <c r="G44" s="541">
        <v>123.91666666666666</v>
      </c>
      <c r="H44" s="541">
        <v>131.91666666666666</v>
      </c>
      <c r="I44" s="541">
        <v>134.38333333333335</v>
      </c>
      <c r="J44" s="541">
        <v>135.91666666666666</v>
      </c>
      <c r="K44" s="540">
        <v>132.85</v>
      </c>
      <c r="L44" s="540">
        <v>128.85</v>
      </c>
      <c r="M44" s="540">
        <v>227.6249</v>
      </c>
    </row>
    <row r="45" spans="1:13">
      <c r="A45" s="254">
        <v>35</v>
      </c>
      <c r="B45" t="s">
        <v>298</v>
      </c>
      <c r="C45" s="540">
        <v>112.35</v>
      </c>
      <c r="D45" s="541">
        <v>114.01666666666667</v>
      </c>
      <c r="E45" s="541">
        <v>110.03333333333333</v>
      </c>
      <c r="F45" s="541">
        <v>107.71666666666667</v>
      </c>
      <c r="G45" s="541">
        <v>103.73333333333333</v>
      </c>
      <c r="H45" s="541">
        <v>116.33333333333333</v>
      </c>
      <c r="I45" s="541">
        <v>120.31666666666665</v>
      </c>
      <c r="J45" s="541">
        <v>122.63333333333333</v>
      </c>
      <c r="K45" s="540">
        <v>118</v>
      </c>
      <c r="L45" s="540">
        <v>111.7</v>
      </c>
      <c r="M45" s="540">
        <v>20.613980000000002</v>
      </c>
    </row>
    <row r="46" spans="1:13">
      <c r="A46" s="254">
        <v>36</v>
      </c>
      <c r="B46" t="s">
        <v>50</v>
      </c>
      <c r="C46" s="540">
        <v>2470.75</v>
      </c>
      <c r="D46" s="541">
        <v>2448.5333333333333</v>
      </c>
      <c r="E46" s="541">
        <v>2417.4666666666667</v>
      </c>
      <c r="F46" s="541">
        <v>2364.1833333333334</v>
      </c>
      <c r="G46" s="541">
        <v>2333.1166666666668</v>
      </c>
      <c r="H46" s="541">
        <v>2501.8166666666666</v>
      </c>
      <c r="I46" s="541">
        <v>2532.8833333333332</v>
      </c>
      <c r="J46" s="541">
        <v>2586.1666666666665</v>
      </c>
      <c r="K46" s="540">
        <v>2479.6</v>
      </c>
      <c r="L46" s="540">
        <v>2395.25</v>
      </c>
      <c r="M46" s="540">
        <v>42.538429999999998</v>
      </c>
    </row>
    <row r="47" spans="1:13">
      <c r="A47" s="254">
        <v>37</v>
      </c>
      <c r="B47" t="s">
        <v>299</v>
      </c>
      <c r="C47" s="540">
        <v>150.30000000000001</v>
      </c>
      <c r="D47" s="541">
        <v>151.11666666666665</v>
      </c>
      <c r="E47" s="541">
        <v>148.3833333333333</v>
      </c>
      <c r="F47" s="541">
        <v>146.46666666666664</v>
      </c>
      <c r="G47" s="541">
        <v>143.73333333333329</v>
      </c>
      <c r="H47" s="541">
        <v>153.0333333333333</v>
      </c>
      <c r="I47" s="541">
        <v>155.76666666666665</v>
      </c>
      <c r="J47" s="541">
        <v>157.68333333333331</v>
      </c>
      <c r="K47" s="540">
        <v>153.85</v>
      </c>
      <c r="L47" s="540">
        <v>149.19999999999999</v>
      </c>
      <c r="M47" s="540">
        <v>1.57067</v>
      </c>
    </row>
    <row r="48" spans="1:13">
      <c r="A48" s="254">
        <v>38</v>
      </c>
      <c r="B48" t="s">
        <v>300</v>
      </c>
      <c r="C48" s="540">
        <v>3664.75</v>
      </c>
      <c r="D48" s="541">
        <v>3681.9</v>
      </c>
      <c r="E48" s="541">
        <v>3633.8500000000004</v>
      </c>
      <c r="F48" s="541">
        <v>3602.9500000000003</v>
      </c>
      <c r="G48" s="541">
        <v>3554.9000000000005</v>
      </c>
      <c r="H48" s="541">
        <v>3712.8</v>
      </c>
      <c r="I48" s="541">
        <v>3760.8500000000004</v>
      </c>
      <c r="J48" s="541">
        <v>3791.75</v>
      </c>
      <c r="K48" s="540">
        <v>3729.95</v>
      </c>
      <c r="L48" s="540">
        <v>3651</v>
      </c>
      <c r="M48" s="540">
        <v>0.38855000000000001</v>
      </c>
    </row>
    <row r="49" spans="1:13">
      <c r="A49" s="254">
        <v>39</v>
      </c>
      <c r="B49" t="s">
        <v>301</v>
      </c>
      <c r="C49" s="540">
        <v>2069.65</v>
      </c>
      <c r="D49" s="541">
        <v>2067.0666666666671</v>
      </c>
      <c r="E49" s="541">
        <v>2046.6833333333343</v>
      </c>
      <c r="F49" s="541">
        <v>2023.7166666666672</v>
      </c>
      <c r="G49" s="541">
        <v>2003.3333333333344</v>
      </c>
      <c r="H49" s="541">
        <v>2090.0333333333342</v>
      </c>
      <c r="I49" s="541">
        <v>2110.4166666666665</v>
      </c>
      <c r="J49" s="541">
        <v>2133.3833333333341</v>
      </c>
      <c r="K49" s="540">
        <v>2087.4499999999998</v>
      </c>
      <c r="L49" s="540">
        <v>2044.1</v>
      </c>
      <c r="M49" s="540">
        <v>1.4120999999999999</v>
      </c>
    </row>
    <row r="50" spans="1:13">
      <c r="A50" s="254">
        <v>40</v>
      </c>
      <c r="B50" t="s">
        <v>302</v>
      </c>
      <c r="C50" s="540">
        <v>6655.25</v>
      </c>
      <c r="D50" s="541">
        <v>6677.083333333333</v>
      </c>
      <c r="E50" s="541">
        <v>6579.1666666666661</v>
      </c>
      <c r="F50" s="541">
        <v>6503.083333333333</v>
      </c>
      <c r="G50" s="541">
        <v>6405.1666666666661</v>
      </c>
      <c r="H50" s="541">
        <v>6753.1666666666661</v>
      </c>
      <c r="I50" s="541">
        <v>6851.0833333333321</v>
      </c>
      <c r="J50" s="541">
        <v>6927.1666666666661</v>
      </c>
      <c r="K50" s="540">
        <v>6775</v>
      </c>
      <c r="L50" s="540">
        <v>6601</v>
      </c>
      <c r="M50" s="540">
        <v>0.29248000000000002</v>
      </c>
    </row>
    <row r="51" spans="1:13">
      <c r="A51" s="254">
        <v>41</v>
      </c>
      <c r="B51" t="s">
        <v>52</v>
      </c>
      <c r="C51" s="540">
        <v>911.7</v>
      </c>
      <c r="D51" s="541">
        <v>915.76666666666677</v>
      </c>
      <c r="E51" s="541">
        <v>905.93333333333351</v>
      </c>
      <c r="F51" s="541">
        <v>900.16666666666674</v>
      </c>
      <c r="G51" s="541">
        <v>890.33333333333348</v>
      </c>
      <c r="H51" s="541">
        <v>921.53333333333353</v>
      </c>
      <c r="I51" s="541">
        <v>931.36666666666679</v>
      </c>
      <c r="J51" s="541">
        <v>937.13333333333355</v>
      </c>
      <c r="K51" s="540">
        <v>925.6</v>
      </c>
      <c r="L51" s="540">
        <v>910</v>
      </c>
      <c r="M51" s="540">
        <v>17.241959999999999</v>
      </c>
    </row>
    <row r="52" spans="1:13">
      <c r="A52" s="254">
        <v>42</v>
      </c>
      <c r="B52" t="s">
        <v>303</v>
      </c>
      <c r="C52" s="540">
        <v>497.4</v>
      </c>
      <c r="D52" s="541">
        <v>498.26666666666665</v>
      </c>
      <c r="E52" s="541">
        <v>489.5333333333333</v>
      </c>
      <c r="F52" s="541">
        <v>481.66666666666663</v>
      </c>
      <c r="G52" s="541">
        <v>472.93333333333328</v>
      </c>
      <c r="H52" s="541">
        <v>506.13333333333333</v>
      </c>
      <c r="I52" s="541">
        <v>514.86666666666667</v>
      </c>
      <c r="J52" s="541">
        <v>522.73333333333335</v>
      </c>
      <c r="K52" s="540">
        <v>507</v>
      </c>
      <c r="L52" s="540">
        <v>490.4</v>
      </c>
      <c r="M52" s="540">
        <v>3.34761</v>
      </c>
    </row>
    <row r="53" spans="1:13">
      <c r="A53" s="254">
        <v>43</v>
      </c>
      <c r="B53" t="s">
        <v>228</v>
      </c>
      <c r="C53" s="540">
        <v>3127.75</v>
      </c>
      <c r="D53" s="541">
        <v>3133.5333333333333</v>
      </c>
      <c r="E53" s="541">
        <v>3046.3666666666668</v>
      </c>
      <c r="F53" s="541">
        <v>2964.9833333333336</v>
      </c>
      <c r="G53" s="541">
        <v>2877.8166666666671</v>
      </c>
      <c r="H53" s="541">
        <v>3214.9166666666665</v>
      </c>
      <c r="I53" s="541">
        <v>3302.0833333333335</v>
      </c>
      <c r="J53" s="541">
        <v>3383.4666666666662</v>
      </c>
      <c r="K53" s="540">
        <v>3220.7</v>
      </c>
      <c r="L53" s="540">
        <v>3052.15</v>
      </c>
      <c r="M53" s="540">
        <v>6.97912</v>
      </c>
    </row>
    <row r="54" spans="1:13">
      <c r="A54" s="254">
        <v>44</v>
      </c>
      <c r="B54" t="s">
        <v>54</v>
      </c>
      <c r="C54" s="540">
        <v>777</v>
      </c>
      <c r="D54" s="541">
        <v>774.33333333333337</v>
      </c>
      <c r="E54" s="541">
        <v>766.66666666666674</v>
      </c>
      <c r="F54" s="541">
        <v>756.33333333333337</v>
      </c>
      <c r="G54" s="541">
        <v>748.66666666666674</v>
      </c>
      <c r="H54" s="541">
        <v>784.66666666666674</v>
      </c>
      <c r="I54" s="541">
        <v>792.33333333333348</v>
      </c>
      <c r="J54" s="541">
        <v>802.66666666666674</v>
      </c>
      <c r="K54" s="540">
        <v>782</v>
      </c>
      <c r="L54" s="540">
        <v>764</v>
      </c>
      <c r="M54" s="540">
        <v>196.85663</v>
      </c>
    </row>
    <row r="55" spans="1:13">
      <c r="A55" s="254">
        <v>45</v>
      </c>
      <c r="B55" t="s">
        <v>304</v>
      </c>
      <c r="C55" s="540">
        <v>2106.0500000000002</v>
      </c>
      <c r="D55" s="541">
        <v>2082.35</v>
      </c>
      <c r="E55" s="541">
        <v>2044.6999999999998</v>
      </c>
      <c r="F55" s="541">
        <v>1983.35</v>
      </c>
      <c r="G55" s="541">
        <v>1945.6999999999998</v>
      </c>
      <c r="H55" s="541">
        <v>2143.6999999999998</v>
      </c>
      <c r="I55" s="541">
        <v>2181.3500000000004</v>
      </c>
      <c r="J55" s="541">
        <v>2242.6999999999998</v>
      </c>
      <c r="K55" s="540">
        <v>2120</v>
      </c>
      <c r="L55" s="540">
        <v>2021</v>
      </c>
      <c r="M55" s="540">
        <v>1.00824</v>
      </c>
    </row>
    <row r="56" spans="1:13">
      <c r="A56" s="254">
        <v>46</v>
      </c>
      <c r="B56" t="s">
        <v>305</v>
      </c>
      <c r="C56" s="540">
        <v>1010</v>
      </c>
      <c r="D56" s="541">
        <v>999.66666666666663</v>
      </c>
      <c r="E56" s="541">
        <v>977.33333333333326</v>
      </c>
      <c r="F56" s="541">
        <v>944.66666666666663</v>
      </c>
      <c r="G56" s="541">
        <v>922.33333333333326</v>
      </c>
      <c r="H56" s="541">
        <v>1032.3333333333333</v>
      </c>
      <c r="I56" s="541">
        <v>1054.6666666666665</v>
      </c>
      <c r="J56" s="541">
        <v>1087.3333333333333</v>
      </c>
      <c r="K56" s="540">
        <v>1022</v>
      </c>
      <c r="L56" s="540">
        <v>967</v>
      </c>
      <c r="M56" s="540">
        <v>13.48166</v>
      </c>
    </row>
    <row r="57" spans="1:13">
      <c r="A57" s="254">
        <v>47</v>
      </c>
      <c r="B57" t="s">
        <v>306</v>
      </c>
      <c r="C57" s="540">
        <v>586.04999999999995</v>
      </c>
      <c r="D57" s="541">
        <v>588.1</v>
      </c>
      <c r="E57" s="541">
        <v>582.20000000000005</v>
      </c>
      <c r="F57" s="541">
        <v>578.35</v>
      </c>
      <c r="G57" s="541">
        <v>572.45000000000005</v>
      </c>
      <c r="H57" s="541">
        <v>591.95000000000005</v>
      </c>
      <c r="I57" s="541">
        <v>597.84999999999991</v>
      </c>
      <c r="J57" s="541">
        <v>601.70000000000005</v>
      </c>
      <c r="K57" s="540">
        <v>594</v>
      </c>
      <c r="L57" s="540">
        <v>584.25</v>
      </c>
      <c r="M57" s="540">
        <v>3.0062000000000002</v>
      </c>
    </row>
    <row r="58" spans="1:13">
      <c r="A58" s="254">
        <v>48</v>
      </c>
      <c r="B58" t="s">
        <v>55</v>
      </c>
      <c r="C58" s="540">
        <v>4115.45</v>
      </c>
      <c r="D58" s="541">
        <v>4139.1833333333334</v>
      </c>
      <c r="E58" s="541">
        <v>4078.3666666666668</v>
      </c>
      <c r="F58" s="541">
        <v>4041.2833333333338</v>
      </c>
      <c r="G58" s="541">
        <v>3980.4666666666672</v>
      </c>
      <c r="H58" s="541">
        <v>4176.2666666666664</v>
      </c>
      <c r="I58" s="541">
        <v>4237.0833333333339</v>
      </c>
      <c r="J58" s="541">
        <v>4274.1666666666661</v>
      </c>
      <c r="K58" s="540">
        <v>4200</v>
      </c>
      <c r="L58" s="540">
        <v>4102.1000000000004</v>
      </c>
      <c r="M58" s="540">
        <v>4.4046000000000003</v>
      </c>
    </row>
    <row r="59" spans="1:13">
      <c r="A59" s="254">
        <v>49</v>
      </c>
      <c r="B59" t="s">
        <v>307</v>
      </c>
      <c r="C59" s="540">
        <v>253.5</v>
      </c>
      <c r="D59" s="541">
        <v>248.81666666666669</v>
      </c>
      <c r="E59" s="541">
        <v>242.63333333333338</v>
      </c>
      <c r="F59" s="541">
        <v>231.76666666666668</v>
      </c>
      <c r="G59" s="541">
        <v>225.58333333333337</v>
      </c>
      <c r="H59" s="541">
        <v>259.68333333333339</v>
      </c>
      <c r="I59" s="541">
        <v>265.86666666666673</v>
      </c>
      <c r="J59" s="541">
        <v>276.73333333333341</v>
      </c>
      <c r="K59" s="540">
        <v>255</v>
      </c>
      <c r="L59" s="540">
        <v>237.95</v>
      </c>
      <c r="M59" s="540">
        <v>41.466200000000001</v>
      </c>
    </row>
    <row r="60" spans="1:13" ht="12" customHeight="1">
      <c r="A60" s="254">
        <v>50</v>
      </c>
      <c r="B60" t="s">
        <v>308</v>
      </c>
      <c r="C60" s="540">
        <v>1000.65</v>
      </c>
      <c r="D60" s="541">
        <v>1011.7666666666668</v>
      </c>
      <c r="E60" s="541">
        <v>978.53333333333353</v>
      </c>
      <c r="F60" s="541">
        <v>956.41666666666674</v>
      </c>
      <c r="G60" s="541">
        <v>923.18333333333351</v>
      </c>
      <c r="H60" s="541">
        <v>1033.8833333333337</v>
      </c>
      <c r="I60" s="541">
        <v>1067.1166666666668</v>
      </c>
      <c r="J60" s="541">
        <v>1089.2333333333336</v>
      </c>
      <c r="K60" s="540">
        <v>1045</v>
      </c>
      <c r="L60" s="540">
        <v>989.65</v>
      </c>
      <c r="M60" s="540">
        <v>3.8592300000000002</v>
      </c>
    </row>
    <row r="61" spans="1:13">
      <c r="A61" s="254">
        <v>51</v>
      </c>
      <c r="B61" t="s">
        <v>58</v>
      </c>
      <c r="C61" s="540">
        <v>5563.35</v>
      </c>
      <c r="D61" s="541">
        <v>5600.0999999999995</v>
      </c>
      <c r="E61" s="541">
        <v>5485.4499999999989</v>
      </c>
      <c r="F61" s="541">
        <v>5407.5499999999993</v>
      </c>
      <c r="G61" s="541">
        <v>5292.8999999999987</v>
      </c>
      <c r="H61" s="541">
        <v>5677.9999999999991</v>
      </c>
      <c r="I61" s="541">
        <v>5792.6499999999987</v>
      </c>
      <c r="J61" s="541">
        <v>5870.5499999999993</v>
      </c>
      <c r="K61" s="540">
        <v>5714.75</v>
      </c>
      <c r="L61" s="540">
        <v>5522.2</v>
      </c>
      <c r="M61" s="540">
        <v>23.175129999999999</v>
      </c>
    </row>
    <row r="62" spans="1:13">
      <c r="A62" s="254">
        <v>52</v>
      </c>
      <c r="B62" t="s">
        <v>57</v>
      </c>
      <c r="C62" s="540">
        <v>10198.950000000001</v>
      </c>
      <c r="D62" s="541">
        <v>10214.65</v>
      </c>
      <c r="E62" s="541">
        <v>10119.299999999999</v>
      </c>
      <c r="F62" s="541">
        <v>10039.65</v>
      </c>
      <c r="G62" s="541">
        <v>9944.2999999999993</v>
      </c>
      <c r="H62" s="541">
        <v>10294.299999999999</v>
      </c>
      <c r="I62" s="541">
        <v>10389.650000000001</v>
      </c>
      <c r="J62" s="541">
        <v>10469.299999999999</v>
      </c>
      <c r="K62" s="540">
        <v>10310</v>
      </c>
      <c r="L62" s="540">
        <v>10135</v>
      </c>
      <c r="M62" s="540">
        <v>4.34741</v>
      </c>
    </row>
    <row r="63" spans="1:13">
      <c r="A63" s="254">
        <v>53</v>
      </c>
      <c r="B63" t="s">
        <v>229</v>
      </c>
      <c r="C63" s="540">
        <v>3584.1</v>
      </c>
      <c r="D63" s="541">
        <v>3581.75</v>
      </c>
      <c r="E63" s="541">
        <v>3554.55</v>
      </c>
      <c r="F63" s="541">
        <v>3525</v>
      </c>
      <c r="G63" s="541">
        <v>3497.8</v>
      </c>
      <c r="H63" s="541">
        <v>3611.3</v>
      </c>
      <c r="I63" s="541">
        <v>3638.5</v>
      </c>
      <c r="J63" s="541">
        <v>3668.05</v>
      </c>
      <c r="K63" s="540">
        <v>3608.95</v>
      </c>
      <c r="L63" s="540">
        <v>3552.2</v>
      </c>
      <c r="M63" s="540">
        <v>0.52327999999999997</v>
      </c>
    </row>
    <row r="64" spans="1:13">
      <c r="A64" s="254">
        <v>54</v>
      </c>
      <c r="B64" t="s">
        <v>59</v>
      </c>
      <c r="C64" s="540">
        <v>1577.2</v>
      </c>
      <c r="D64" s="541">
        <v>1585.0666666666668</v>
      </c>
      <c r="E64" s="541">
        <v>1555.2833333333338</v>
      </c>
      <c r="F64" s="541">
        <v>1533.366666666667</v>
      </c>
      <c r="G64" s="541">
        <v>1503.5833333333339</v>
      </c>
      <c r="H64" s="541">
        <v>1606.9833333333336</v>
      </c>
      <c r="I64" s="541">
        <v>1636.7666666666669</v>
      </c>
      <c r="J64" s="541">
        <v>1658.6833333333334</v>
      </c>
      <c r="K64" s="540">
        <v>1614.85</v>
      </c>
      <c r="L64" s="540">
        <v>1563.15</v>
      </c>
      <c r="M64" s="540">
        <v>13.931150000000001</v>
      </c>
    </row>
    <row r="65" spans="1:13">
      <c r="A65" s="254">
        <v>55</v>
      </c>
      <c r="B65" t="s">
        <v>309</v>
      </c>
      <c r="C65" s="540">
        <v>117.7</v>
      </c>
      <c r="D65" s="541">
        <v>117.14999999999999</v>
      </c>
      <c r="E65" s="541">
        <v>114.54999999999998</v>
      </c>
      <c r="F65" s="541">
        <v>111.39999999999999</v>
      </c>
      <c r="G65" s="541">
        <v>108.79999999999998</v>
      </c>
      <c r="H65" s="541">
        <v>120.29999999999998</v>
      </c>
      <c r="I65" s="541">
        <v>122.89999999999998</v>
      </c>
      <c r="J65" s="541">
        <v>126.04999999999998</v>
      </c>
      <c r="K65" s="540">
        <v>119.75</v>
      </c>
      <c r="L65" s="540">
        <v>114</v>
      </c>
      <c r="M65" s="540">
        <v>6.3464700000000001</v>
      </c>
    </row>
    <row r="66" spans="1:13">
      <c r="A66" s="254">
        <v>56</v>
      </c>
      <c r="B66" t="s">
        <v>310</v>
      </c>
      <c r="C66" s="540">
        <v>173.95</v>
      </c>
      <c r="D66" s="541">
        <v>171.15</v>
      </c>
      <c r="E66" s="541">
        <v>163.30000000000001</v>
      </c>
      <c r="F66" s="541">
        <v>152.65</v>
      </c>
      <c r="G66" s="541">
        <v>144.80000000000001</v>
      </c>
      <c r="H66" s="541">
        <v>181.8</v>
      </c>
      <c r="I66" s="541">
        <v>189.64999999999998</v>
      </c>
      <c r="J66" s="541">
        <v>200.3</v>
      </c>
      <c r="K66" s="540">
        <v>179</v>
      </c>
      <c r="L66" s="540">
        <v>160.5</v>
      </c>
      <c r="M66" s="540">
        <v>51.428130000000003</v>
      </c>
    </row>
    <row r="67" spans="1:13">
      <c r="A67" s="254">
        <v>57</v>
      </c>
      <c r="B67" t="s">
        <v>230</v>
      </c>
      <c r="C67" s="540">
        <v>345.65</v>
      </c>
      <c r="D67" s="541">
        <v>347.31666666666666</v>
      </c>
      <c r="E67" s="541">
        <v>341.33333333333331</v>
      </c>
      <c r="F67" s="541">
        <v>337.01666666666665</v>
      </c>
      <c r="G67" s="541">
        <v>331.0333333333333</v>
      </c>
      <c r="H67" s="541">
        <v>351.63333333333333</v>
      </c>
      <c r="I67" s="541">
        <v>357.61666666666667</v>
      </c>
      <c r="J67" s="541">
        <v>361.93333333333334</v>
      </c>
      <c r="K67" s="540">
        <v>353.3</v>
      </c>
      <c r="L67" s="540">
        <v>343</v>
      </c>
      <c r="M67" s="540">
        <v>66.164659999999998</v>
      </c>
    </row>
    <row r="68" spans="1:13">
      <c r="A68" s="254">
        <v>58</v>
      </c>
      <c r="B68" t="s">
        <v>60</v>
      </c>
      <c r="C68" s="540">
        <v>95.65</v>
      </c>
      <c r="D68" s="541">
        <v>92.25</v>
      </c>
      <c r="E68" s="541">
        <v>87.8</v>
      </c>
      <c r="F68" s="541">
        <v>79.95</v>
      </c>
      <c r="G68" s="541">
        <v>75.5</v>
      </c>
      <c r="H68" s="541">
        <v>100.1</v>
      </c>
      <c r="I68" s="541">
        <v>104.54999999999998</v>
      </c>
      <c r="J68" s="541">
        <v>112.39999999999999</v>
      </c>
      <c r="K68" s="540">
        <v>96.7</v>
      </c>
      <c r="L68" s="540">
        <v>84.4</v>
      </c>
      <c r="M68" s="540">
        <v>2568.91275</v>
      </c>
    </row>
    <row r="69" spans="1:13">
      <c r="A69" s="254">
        <v>59</v>
      </c>
      <c r="B69" t="s">
        <v>61</v>
      </c>
      <c r="C69" s="540">
        <v>93.15</v>
      </c>
      <c r="D69" s="541">
        <v>91.266666666666666</v>
      </c>
      <c r="E69" s="541">
        <v>89.383333333333326</v>
      </c>
      <c r="F69" s="541">
        <v>85.61666666666666</v>
      </c>
      <c r="G69" s="541">
        <v>83.73333333333332</v>
      </c>
      <c r="H69" s="541">
        <v>95.033333333333331</v>
      </c>
      <c r="I69" s="541">
        <v>96.916666666666686</v>
      </c>
      <c r="J69" s="541">
        <v>100.68333333333334</v>
      </c>
      <c r="K69" s="540">
        <v>93.15</v>
      </c>
      <c r="L69" s="540">
        <v>87.5</v>
      </c>
      <c r="M69" s="540">
        <v>451.53208000000001</v>
      </c>
    </row>
    <row r="70" spans="1:13">
      <c r="A70" s="254">
        <v>60</v>
      </c>
      <c r="B70" t="s">
        <v>311</v>
      </c>
      <c r="C70" s="540">
        <v>25.1</v>
      </c>
      <c r="D70" s="541">
        <v>25.100000000000005</v>
      </c>
      <c r="E70" s="541">
        <v>25.100000000000009</v>
      </c>
      <c r="F70" s="541">
        <v>25.100000000000005</v>
      </c>
      <c r="G70" s="541">
        <v>25.100000000000009</v>
      </c>
      <c r="H70" s="541">
        <v>25.100000000000009</v>
      </c>
      <c r="I70" s="541">
        <v>25.1</v>
      </c>
      <c r="J70" s="541">
        <v>25.100000000000009</v>
      </c>
      <c r="K70" s="540">
        <v>25.1</v>
      </c>
      <c r="L70" s="540">
        <v>25.1</v>
      </c>
      <c r="M70" s="540">
        <v>38.800840000000001</v>
      </c>
    </row>
    <row r="71" spans="1:13">
      <c r="A71" s="254">
        <v>61</v>
      </c>
      <c r="B71" t="s">
        <v>62</v>
      </c>
      <c r="C71" s="540">
        <v>1515.45</v>
      </c>
      <c r="D71" s="541">
        <v>1512.8999999999999</v>
      </c>
      <c r="E71" s="541">
        <v>1498.0999999999997</v>
      </c>
      <c r="F71" s="541">
        <v>1480.7499999999998</v>
      </c>
      <c r="G71" s="541">
        <v>1465.9499999999996</v>
      </c>
      <c r="H71" s="541">
        <v>1530.2499999999998</v>
      </c>
      <c r="I71" s="541">
        <v>1545.05</v>
      </c>
      <c r="J71" s="541">
        <v>1562.3999999999999</v>
      </c>
      <c r="K71" s="540">
        <v>1527.7</v>
      </c>
      <c r="L71" s="540">
        <v>1495.55</v>
      </c>
      <c r="M71" s="540">
        <v>5.9549399999999997</v>
      </c>
    </row>
    <row r="72" spans="1:13">
      <c r="A72" s="254">
        <v>62</v>
      </c>
      <c r="B72" t="s">
        <v>312</v>
      </c>
      <c r="C72" s="540">
        <v>5201</v>
      </c>
      <c r="D72" s="541">
        <v>5201.7</v>
      </c>
      <c r="E72" s="541">
        <v>5144.3999999999996</v>
      </c>
      <c r="F72" s="541">
        <v>5087.8</v>
      </c>
      <c r="G72" s="541">
        <v>5030.5</v>
      </c>
      <c r="H72" s="541">
        <v>5258.2999999999993</v>
      </c>
      <c r="I72" s="541">
        <v>5315.6</v>
      </c>
      <c r="J72" s="541">
        <v>5372.1999999999989</v>
      </c>
      <c r="K72" s="540">
        <v>5259</v>
      </c>
      <c r="L72" s="540">
        <v>5145.1000000000004</v>
      </c>
      <c r="M72" s="540">
        <v>0.30778</v>
      </c>
    </row>
    <row r="73" spans="1:13">
      <c r="A73" s="254">
        <v>63</v>
      </c>
      <c r="B73" t="s">
        <v>65</v>
      </c>
      <c r="C73" s="540">
        <v>758.7</v>
      </c>
      <c r="D73" s="541">
        <v>756.66666666666663</v>
      </c>
      <c r="E73" s="541">
        <v>748.5333333333333</v>
      </c>
      <c r="F73" s="541">
        <v>738.36666666666667</v>
      </c>
      <c r="G73" s="541">
        <v>730.23333333333335</v>
      </c>
      <c r="H73" s="541">
        <v>766.83333333333326</v>
      </c>
      <c r="I73" s="541">
        <v>774.9666666666667</v>
      </c>
      <c r="J73" s="541">
        <v>785.13333333333321</v>
      </c>
      <c r="K73" s="540">
        <v>764.8</v>
      </c>
      <c r="L73" s="540">
        <v>746.5</v>
      </c>
      <c r="M73" s="540">
        <v>15.021660000000001</v>
      </c>
    </row>
    <row r="74" spans="1:13">
      <c r="A74" s="254">
        <v>64</v>
      </c>
      <c r="B74" t="s">
        <v>313</v>
      </c>
      <c r="C74" s="540">
        <v>347.1</v>
      </c>
      <c r="D74" s="541">
        <v>346.5333333333333</v>
      </c>
      <c r="E74" s="541">
        <v>343.16666666666663</v>
      </c>
      <c r="F74" s="541">
        <v>339.23333333333335</v>
      </c>
      <c r="G74" s="541">
        <v>335.86666666666667</v>
      </c>
      <c r="H74" s="541">
        <v>350.46666666666658</v>
      </c>
      <c r="I74" s="541">
        <v>353.83333333333326</v>
      </c>
      <c r="J74" s="541">
        <v>357.76666666666654</v>
      </c>
      <c r="K74" s="540">
        <v>349.9</v>
      </c>
      <c r="L74" s="540">
        <v>342.6</v>
      </c>
      <c r="M74" s="540">
        <v>1.89832</v>
      </c>
    </row>
    <row r="75" spans="1:13">
      <c r="A75" s="254">
        <v>65</v>
      </c>
      <c r="B75" t="s">
        <v>64</v>
      </c>
      <c r="C75" s="540">
        <v>141.55000000000001</v>
      </c>
      <c r="D75" s="541">
        <v>141.10000000000002</v>
      </c>
      <c r="E75" s="541">
        <v>138.30000000000004</v>
      </c>
      <c r="F75" s="541">
        <v>135.05000000000001</v>
      </c>
      <c r="G75" s="541">
        <v>132.25000000000003</v>
      </c>
      <c r="H75" s="541">
        <v>144.35000000000005</v>
      </c>
      <c r="I75" s="541">
        <v>147.15</v>
      </c>
      <c r="J75" s="541">
        <v>150.40000000000006</v>
      </c>
      <c r="K75" s="540">
        <v>143.9</v>
      </c>
      <c r="L75" s="540">
        <v>137.85</v>
      </c>
      <c r="M75" s="540">
        <v>145.49793</v>
      </c>
    </row>
    <row r="76" spans="1:13" s="13" customFormat="1">
      <c r="A76" s="254">
        <v>66</v>
      </c>
      <c r="B76" t="s">
        <v>66</v>
      </c>
      <c r="C76" s="540">
        <v>633.04999999999995</v>
      </c>
      <c r="D76" s="541">
        <v>635.08333333333337</v>
      </c>
      <c r="E76" s="541">
        <v>624.56666666666672</v>
      </c>
      <c r="F76" s="541">
        <v>616.08333333333337</v>
      </c>
      <c r="G76" s="541">
        <v>605.56666666666672</v>
      </c>
      <c r="H76" s="541">
        <v>643.56666666666672</v>
      </c>
      <c r="I76" s="541">
        <v>654.08333333333337</v>
      </c>
      <c r="J76" s="541">
        <v>662.56666666666672</v>
      </c>
      <c r="K76" s="540">
        <v>645.6</v>
      </c>
      <c r="L76" s="540">
        <v>626.6</v>
      </c>
      <c r="M76" s="540">
        <v>18.838509999999999</v>
      </c>
    </row>
    <row r="77" spans="1:13" s="13" customFormat="1">
      <c r="A77" s="254">
        <v>67</v>
      </c>
      <c r="B77" t="s">
        <v>69</v>
      </c>
      <c r="C77" s="540">
        <v>43</v>
      </c>
      <c r="D77" s="541">
        <v>42.333333333333336</v>
      </c>
      <c r="E77" s="541">
        <v>40.616666666666674</v>
      </c>
      <c r="F77" s="541">
        <v>38.233333333333341</v>
      </c>
      <c r="G77" s="541">
        <v>36.51666666666668</v>
      </c>
      <c r="H77" s="541">
        <v>44.716666666666669</v>
      </c>
      <c r="I77" s="541">
        <v>46.433333333333323</v>
      </c>
      <c r="J77" s="541">
        <v>48.816666666666663</v>
      </c>
      <c r="K77" s="540">
        <v>44.05</v>
      </c>
      <c r="L77" s="540">
        <v>39.950000000000003</v>
      </c>
      <c r="M77" s="540">
        <v>1666.36643</v>
      </c>
    </row>
    <row r="78" spans="1:13" s="13" customFormat="1">
      <c r="A78" s="254">
        <v>68</v>
      </c>
      <c r="B78" t="s">
        <v>73</v>
      </c>
      <c r="C78" s="540">
        <v>432.2</v>
      </c>
      <c r="D78" s="541">
        <v>425.75</v>
      </c>
      <c r="E78" s="541">
        <v>417.15</v>
      </c>
      <c r="F78" s="541">
        <v>402.09999999999997</v>
      </c>
      <c r="G78" s="541">
        <v>393.49999999999994</v>
      </c>
      <c r="H78" s="541">
        <v>440.8</v>
      </c>
      <c r="I78" s="541">
        <v>449.40000000000003</v>
      </c>
      <c r="J78" s="541">
        <v>464.45000000000005</v>
      </c>
      <c r="K78" s="540">
        <v>434.35</v>
      </c>
      <c r="L78" s="540">
        <v>410.7</v>
      </c>
      <c r="M78" s="540">
        <v>207.55493999999999</v>
      </c>
    </row>
    <row r="79" spans="1:13" s="13" customFormat="1">
      <c r="A79" s="254">
        <v>69</v>
      </c>
      <c r="B79" t="s">
        <v>740</v>
      </c>
      <c r="C79" s="540">
        <v>9522.6</v>
      </c>
      <c r="D79" s="541">
        <v>9629.1999999999989</v>
      </c>
      <c r="E79" s="541">
        <v>9283.3999999999978</v>
      </c>
      <c r="F79" s="541">
        <v>9044.1999999999989</v>
      </c>
      <c r="G79" s="541">
        <v>8698.3999999999978</v>
      </c>
      <c r="H79" s="541">
        <v>9868.3999999999978</v>
      </c>
      <c r="I79" s="541">
        <v>10214.199999999997</v>
      </c>
      <c r="J79" s="541">
        <v>10453.399999999998</v>
      </c>
      <c r="K79" s="540">
        <v>9975</v>
      </c>
      <c r="L79" s="540">
        <v>9390</v>
      </c>
      <c r="M79" s="540">
        <v>0.17645</v>
      </c>
    </row>
    <row r="80" spans="1:13" s="13" customFormat="1">
      <c r="A80" s="254">
        <v>70</v>
      </c>
      <c r="B80" t="s">
        <v>68</v>
      </c>
      <c r="C80" s="540">
        <v>589.04999999999995</v>
      </c>
      <c r="D80" s="541">
        <v>590.75</v>
      </c>
      <c r="E80" s="541">
        <v>583.5</v>
      </c>
      <c r="F80" s="541">
        <v>577.95000000000005</v>
      </c>
      <c r="G80" s="541">
        <v>570.70000000000005</v>
      </c>
      <c r="H80" s="541">
        <v>596.29999999999995</v>
      </c>
      <c r="I80" s="541">
        <v>603.54999999999995</v>
      </c>
      <c r="J80" s="541">
        <v>609.09999999999991</v>
      </c>
      <c r="K80" s="540">
        <v>598</v>
      </c>
      <c r="L80" s="540">
        <v>585.20000000000005</v>
      </c>
      <c r="M80" s="540">
        <v>217.84558999999999</v>
      </c>
    </row>
    <row r="81" spans="1:13" s="13" customFormat="1">
      <c r="A81" s="254">
        <v>71</v>
      </c>
      <c r="B81" t="s">
        <v>70</v>
      </c>
      <c r="C81" s="540">
        <v>420.1</v>
      </c>
      <c r="D81" s="541">
        <v>419.61666666666662</v>
      </c>
      <c r="E81" s="541">
        <v>414.48333333333323</v>
      </c>
      <c r="F81" s="541">
        <v>408.86666666666662</v>
      </c>
      <c r="G81" s="541">
        <v>403.73333333333323</v>
      </c>
      <c r="H81" s="541">
        <v>425.23333333333323</v>
      </c>
      <c r="I81" s="541">
        <v>430.36666666666656</v>
      </c>
      <c r="J81" s="541">
        <v>435.98333333333323</v>
      </c>
      <c r="K81" s="540">
        <v>424.75</v>
      </c>
      <c r="L81" s="540">
        <v>414</v>
      </c>
      <c r="M81" s="540">
        <v>43.117570000000001</v>
      </c>
    </row>
    <row r="82" spans="1:13" s="13" customFormat="1">
      <c r="A82" s="254">
        <v>72</v>
      </c>
      <c r="B82" t="s">
        <v>314</v>
      </c>
      <c r="C82" s="540">
        <v>889.2</v>
      </c>
      <c r="D82" s="541">
        <v>894.68333333333339</v>
      </c>
      <c r="E82" s="541">
        <v>874.51666666666677</v>
      </c>
      <c r="F82" s="541">
        <v>859.83333333333337</v>
      </c>
      <c r="G82" s="541">
        <v>839.66666666666674</v>
      </c>
      <c r="H82" s="541">
        <v>909.36666666666679</v>
      </c>
      <c r="I82" s="541">
        <v>929.5333333333333</v>
      </c>
      <c r="J82" s="541">
        <v>944.21666666666681</v>
      </c>
      <c r="K82" s="540">
        <v>914.85</v>
      </c>
      <c r="L82" s="540">
        <v>880</v>
      </c>
      <c r="M82" s="540">
        <v>1.6436299999999999</v>
      </c>
    </row>
    <row r="83" spans="1:13" s="13" customFormat="1">
      <c r="A83" s="254">
        <v>73</v>
      </c>
      <c r="B83" t="s">
        <v>315</v>
      </c>
      <c r="C83" s="540">
        <v>242.65</v>
      </c>
      <c r="D83" s="541">
        <v>243.81666666666669</v>
      </c>
      <c r="E83" s="541">
        <v>240.83333333333337</v>
      </c>
      <c r="F83" s="541">
        <v>239.01666666666668</v>
      </c>
      <c r="G83" s="541">
        <v>236.03333333333336</v>
      </c>
      <c r="H83" s="541">
        <v>245.63333333333338</v>
      </c>
      <c r="I83" s="541">
        <v>248.61666666666667</v>
      </c>
      <c r="J83" s="541">
        <v>250.43333333333339</v>
      </c>
      <c r="K83" s="540">
        <v>246.8</v>
      </c>
      <c r="L83" s="540">
        <v>242</v>
      </c>
      <c r="M83" s="540">
        <v>5.1480199999999998</v>
      </c>
    </row>
    <row r="84" spans="1:13" s="13" customFormat="1">
      <c r="A84" s="254">
        <v>74</v>
      </c>
      <c r="B84" t="s">
        <v>316</v>
      </c>
      <c r="C84" s="540">
        <v>178.65</v>
      </c>
      <c r="D84" s="541">
        <v>179.85</v>
      </c>
      <c r="E84" s="541">
        <v>176.79999999999998</v>
      </c>
      <c r="F84" s="541">
        <v>174.95</v>
      </c>
      <c r="G84" s="541">
        <v>171.89999999999998</v>
      </c>
      <c r="H84" s="541">
        <v>181.7</v>
      </c>
      <c r="I84" s="541">
        <v>184.75</v>
      </c>
      <c r="J84" s="541">
        <v>186.6</v>
      </c>
      <c r="K84" s="540">
        <v>182.9</v>
      </c>
      <c r="L84" s="540">
        <v>178</v>
      </c>
      <c r="M84" s="540">
        <v>6.0603600000000002</v>
      </c>
    </row>
    <row r="85" spans="1:13" s="13" customFormat="1">
      <c r="A85" s="254">
        <v>75</v>
      </c>
      <c r="B85" t="s">
        <v>317</v>
      </c>
      <c r="C85" s="540">
        <v>4633.45</v>
      </c>
      <c r="D85" s="541">
        <v>4690.9000000000005</v>
      </c>
      <c r="E85" s="541">
        <v>4542.5500000000011</v>
      </c>
      <c r="F85" s="541">
        <v>4451.6500000000005</v>
      </c>
      <c r="G85" s="541">
        <v>4303.3000000000011</v>
      </c>
      <c r="H85" s="541">
        <v>4781.8000000000011</v>
      </c>
      <c r="I85" s="541">
        <v>4930.1500000000015</v>
      </c>
      <c r="J85" s="541">
        <v>5021.0500000000011</v>
      </c>
      <c r="K85" s="540">
        <v>4839.25</v>
      </c>
      <c r="L85" s="540">
        <v>4600</v>
      </c>
      <c r="M85" s="540">
        <v>0.28059000000000001</v>
      </c>
    </row>
    <row r="86" spans="1:13" s="13" customFormat="1">
      <c r="A86" s="254">
        <v>76</v>
      </c>
      <c r="B86" t="s">
        <v>318</v>
      </c>
      <c r="C86" s="540">
        <v>850.15</v>
      </c>
      <c r="D86" s="541">
        <v>835.26666666666677</v>
      </c>
      <c r="E86" s="541">
        <v>812.93333333333351</v>
      </c>
      <c r="F86" s="541">
        <v>775.7166666666667</v>
      </c>
      <c r="G86" s="541">
        <v>753.38333333333344</v>
      </c>
      <c r="H86" s="541">
        <v>872.48333333333358</v>
      </c>
      <c r="I86" s="541">
        <v>894.81666666666683</v>
      </c>
      <c r="J86" s="541">
        <v>932.03333333333364</v>
      </c>
      <c r="K86" s="540">
        <v>857.6</v>
      </c>
      <c r="L86" s="540">
        <v>798.05</v>
      </c>
      <c r="M86" s="540">
        <v>3.2949299999999999</v>
      </c>
    </row>
    <row r="87" spans="1:13" s="13" customFormat="1">
      <c r="A87" s="254">
        <v>77</v>
      </c>
      <c r="B87" t="s">
        <v>231</v>
      </c>
      <c r="C87" s="540">
        <v>1183.5999999999999</v>
      </c>
      <c r="D87" s="541">
        <v>1191.8666666666666</v>
      </c>
      <c r="E87" s="541">
        <v>1171.7333333333331</v>
      </c>
      <c r="F87" s="541">
        <v>1159.8666666666666</v>
      </c>
      <c r="G87" s="541">
        <v>1139.7333333333331</v>
      </c>
      <c r="H87" s="541">
        <v>1203.7333333333331</v>
      </c>
      <c r="I87" s="541">
        <v>1223.8666666666668</v>
      </c>
      <c r="J87" s="541">
        <v>1235.7333333333331</v>
      </c>
      <c r="K87" s="540">
        <v>1212</v>
      </c>
      <c r="L87" s="540">
        <v>1180</v>
      </c>
      <c r="M87" s="540">
        <v>0.83274999999999999</v>
      </c>
    </row>
    <row r="88" spans="1:13" s="13" customFormat="1">
      <c r="A88" s="254">
        <v>78</v>
      </c>
      <c r="B88" t="s">
        <v>319</v>
      </c>
      <c r="C88" s="540">
        <v>73.150000000000006</v>
      </c>
      <c r="D88" s="541">
        <v>73.166666666666671</v>
      </c>
      <c r="E88" s="541">
        <v>72.483333333333348</v>
      </c>
      <c r="F88" s="541">
        <v>71.816666666666677</v>
      </c>
      <c r="G88" s="541">
        <v>71.133333333333354</v>
      </c>
      <c r="H88" s="541">
        <v>73.833333333333343</v>
      </c>
      <c r="I88" s="541">
        <v>74.516666666666652</v>
      </c>
      <c r="J88" s="541">
        <v>75.183333333333337</v>
      </c>
      <c r="K88" s="540">
        <v>73.849999999999994</v>
      </c>
      <c r="L88" s="540">
        <v>72.5</v>
      </c>
      <c r="M88" s="540">
        <v>15.10731</v>
      </c>
    </row>
    <row r="89" spans="1:13" s="13" customFormat="1">
      <c r="A89" s="254">
        <v>79</v>
      </c>
      <c r="B89" t="s">
        <v>71</v>
      </c>
      <c r="C89" s="540">
        <v>15820.6</v>
      </c>
      <c r="D89" s="541">
        <v>15832.15</v>
      </c>
      <c r="E89" s="541">
        <v>15704.3</v>
      </c>
      <c r="F89" s="541">
        <v>15588</v>
      </c>
      <c r="G89" s="541">
        <v>15460.15</v>
      </c>
      <c r="H89" s="541">
        <v>15948.449999999999</v>
      </c>
      <c r="I89" s="541">
        <v>16076.300000000001</v>
      </c>
      <c r="J89" s="541">
        <v>16192.599999999999</v>
      </c>
      <c r="K89" s="540">
        <v>15960</v>
      </c>
      <c r="L89" s="540">
        <v>15715.85</v>
      </c>
      <c r="M89" s="540">
        <v>0.62229000000000001</v>
      </c>
    </row>
    <row r="90" spans="1:13" s="13" customFormat="1">
      <c r="A90" s="254">
        <v>80</v>
      </c>
      <c r="B90" t="s">
        <v>320</v>
      </c>
      <c r="C90" s="540">
        <v>282</v>
      </c>
      <c r="D90" s="541">
        <v>282.13333333333333</v>
      </c>
      <c r="E90" s="541">
        <v>278.36666666666667</v>
      </c>
      <c r="F90" s="541">
        <v>274.73333333333335</v>
      </c>
      <c r="G90" s="541">
        <v>270.9666666666667</v>
      </c>
      <c r="H90" s="541">
        <v>285.76666666666665</v>
      </c>
      <c r="I90" s="541">
        <v>289.5333333333333</v>
      </c>
      <c r="J90" s="541">
        <v>293.16666666666663</v>
      </c>
      <c r="K90" s="540">
        <v>285.89999999999998</v>
      </c>
      <c r="L90" s="540">
        <v>278.5</v>
      </c>
      <c r="M90" s="540">
        <v>0.89824000000000004</v>
      </c>
    </row>
    <row r="91" spans="1:13" s="13" customFormat="1">
      <c r="A91" s="254">
        <v>81</v>
      </c>
      <c r="B91" t="s">
        <v>74</v>
      </c>
      <c r="C91" s="540">
        <v>3359.45</v>
      </c>
      <c r="D91" s="541">
        <v>3363.5</v>
      </c>
      <c r="E91" s="541">
        <v>3336.05</v>
      </c>
      <c r="F91" s="541">
        <v>3312.65</v>
      </c>
      <c r="G91" s="541">
        <v>3285.2000000000003</v>
      </c>
      <c r="H91" s="541">
        <v>3386.9</v>
      </c>
      <c r="I91" s="541">
        <v>3414.35</v>
      </c>
      <c r="J91" s="541">
        <v>3437.75</v>
      </c>
      <c r="K91" s="540">
        <v>3390.95</v>
      </c>
      <c r="L91" s="540">
        <v>3340.1</v>
      </c>
      <c r="M91" s="540">
        <v>6.1615599999999997</v>
      </c>
    </row>
    <row r="92" spans="1:13" s="13" customFormat="1">
      <c r="A92" s="254">
        <v>82</v>
      </c>
      <c r="B92" t="s">
        <v>321</v>
      </c>
      <c r="C92" s="540">
        <v>488.5</v>
      </c>
      <c r="D92" s="541">
        <v>490.66666666666669</v>
      </c>
      <c r="E92" s="541">
        <v>483.33333333333337</v>
      </c>
      <c r="F92" s="541">
        <v>478.16666666666669</v>
      </c>
      <c r="G92" s="541">
        <v>470.83333333333337</v>
      </c>
      <c r="H92" s="541">
        <v>495.83333333333337</v>
      </c>
      <c r="I92" s="541">
        <v>503.16666666666674</v>
      </c>
      <c r="J92" s="541">
        <v>508.33333333333337</v>
      </c>
      <c r="K92" s="540">
        <v>498</v>
      </c>
      <c r="L92" s="540">
        <v>485.5</v>
      </c>
      <c r="M92" s="540">
        <v>1.7230700000000001</v>
      </c>
    </row>
    <row r="93" spans="1:13" s="13" customFormat="1">
      <c r="A93" s="254">
        <v>83</v>
      </c>
      <c r="B93" t="s">
        <v>322</v>
      </c>
      <c r="C93" s="540">
        <v>235.3</v>
      </c>
      <c r="D93" s="541">
        <v>237.1</v>
      </c>
      <c r="E93" s="541">
        <v>232.2</v>
      </c>
      <c r="F93" s="541">
        <v>229.1</v>
      </c>
      <c r="G93" s="541">
        <v>224.2</v>
      </c>
      <c r="H93" s="541">
        <v>240.2</v>
      </c>
      <c r="I93" s="541">
        <v>245.10000000000002</v>
      </c>
      <c r="J93" s="541">
        <v>248.2</v>
      </c>
      <c r="K93" s="540">
        <v>242</v>
      </c>
      <c r="L93" s="540">
        <v>234</v>
      </c>
      <c r="M93" s="540">
        <v>1.99868</v>
      </c>
    </row>
    <row r="94" spans="1:13" s="13" customFormat="1">
      <c r="A94" s="254">
        <v>84</v>
      </c>
      <c r="B94" t="s">
        <v>80</v>
      </c>
      <c r="C94" s="540">
        <v>621.29999999999995</v>
      </c>
      <c r="D94" s="541">
        <v>617.69999999999993</v>
      </c>
      <c r="E94" s="541">
        <v>611.59999999999991</v>
      </c>
      <c r="F94" s="541">
        <v>601.9</v>
      </c>
      <c r="G94" s="541">
        <v>595.79999999999995</v>
      </c>
      <c r="H94" s="541">
        <v>627.39999999999986</v>
      </c>
      <c r="I94" s="541">
        <v>633.5</v>
      </c>
      <c r="J94" s="541">
        <v>643.19999999999982</v>
      </c>
      <c r="K94" s="540">
        <v>623.79999999999995</v>
      </c>
      <c r="L94" s="540">
        <v>608</v>
      </c>
      <c r="M94" s="540">
        <v>4.9120900000000001</v>
      </c>
    </row>
    <row r="95" spans="1:13" s="13" customFormat="1">
      <c r="A95" s="254">
        <v>85</v>
      </c>
      <c r="B95" t="s">
        <v>323</v>
      </c>
      <c r="C95" s="540">
        <v>1923.35</v>
      </c>
      <c r="D95" s="541">
        <v>1938.2</v>
      </c>
      <c r="E95" s="541">
        <v>1896.4</v>
      </c>
      <c r="F95" s="541">
        <v>1869.45</v>
      </c>
      <c r="G95" s="541">
        <v>1827.65</v>
      </c>
      <c r="H95" s="541">
        <v>1965.15</v>
      </c>
      <c r="I95" s="541">
        <v>2006.9499999999998</v>
      </c>
      <c r="J95" s="541">
        <v>2033.9</v>
      </c>
      <c r="K95" s="540">
        <v>1980</v>
      </c>
      <c r="L95" s="540">
        <v>1911.25</v>
      </c>
      <c r="M95" s="540">
        <v>0.17391999999999999</v>
      </c>
    </row>
    <row r="96" spans="1:13" s="13" customFormat="1">
      <c r="A96" s="254">
        <v>86</v>
      </c>
      <c r="B96" t="s">
        <v>785</v>
      </c>
      <c r="C96" s="540">
        <v>227.45</v>
      </c>
      <c r="D96" s="541">
        <v>227.81666666666669</v>
      </c>
      <c r="E96" s="541">
        <v>221.13333333333338</v>
      </c>
      <c r="F96" s="541">
        <v>214.81666666666669</v>
      </c>
      <c r="G96" s="541">
        <v>208.13333333333338</v>
      </c>
      <c r="H96" s="541">
        <v>234.13333333333338</v>
      </c>
      <c r="I96" s="541">
        <v>240.81666666666672</v>
      </c>
      <c r="J96" s="541">
        <v>247.13333333333338</v>
      </c>
      <c r="K96" s="540">
        <v>234.5</v>
      </c>
      <c r="L96" s="540">
        <v>221.5</v>
      </c>
      <c r="M96" s="540">
        <v>7.5753000000000004</v>
      </c>
    </row>
    <row r="97" spans="1:13" s="13" customFormat="1">
      <c r="A97" s="254">
        <v>87</v>
      </c>
      <c r="B97" t="s">
        <v>75</v>
      </c>
      <c r="C97" s="540">
        <v>467.65</v>
      </c>
      <c r="D97" s="541">
        <v>467.25</v>
      </c>
      <c r="E97" s="541">
        <v>463.1</v>
      </c>
      <c r="F97" s="541">
        <v>458.55</v>
      </c>
      <c r="G97" s="541">
        <v>454.40000000000003</v>
      </c>
      <c r="H97" s="541">
        <v>471.8</v>
      </c>
      <c r="I97" s="541">
        <v>475.95</v>
      </c>
      <c r="J97" s="541">
        <v>480.5</v>
      </c>
      <c r="K97" s="540">
        <v>471.4</v>
      </c>
      <c r="L97" s="540">
        <v>462.7</v>
      </c>
      <c r="M97" s="540">
        <v>25.560009999999998</v>
      </c>
    </row>
    <row r="98" spans="1:13" s="13" customFormat="1">
      <c r="A98" s="254">
        <v>88</v>
      </c>
      <c r="B98" t="s">
        <v>324</v>
      </c>
      <c r="C98" s="540">
        <v>511.1</v>
      </c>
      <c r="D98" s="541">
        <v>518.13333333333333</v>
      </c>
      <c r="E98" s="541">
        <v>501.86666666666667</v>
      </c>
      <c r="F98" s="541">
        <v>492.63333333333333</v>
      </c>
      <c r="G98" s="541">
        <v>476.36666666666667</v>
      </c>
      <c r="H98" s="541">
        <v>527.36666666666667</v>
      </c>
      <c r="I98" s="541">
        <v>543.63333333333333</v>
      </c>
      <c r="J98" s="541">
        <v>552.86666666666667</v>
      </c>
      <c r="K98" s="540">
        <v>534.4</v>
      </c>
      <c r="L98" s="540">
        <v>508.9</v>
      </c>
      <c r="M98" s="540">
        <v>11.518929999999999</v>
      </c>
    </row>
    <row r="99" spans="1:13" s="13" customFormat="1">
      <c r="A99" s="254">
        <v>89</v>
      </c>
      <c r="B99" t="s">
        <v>76</v>
      </c>
      <c r="C99" s="540">
        <v>168.4</v>
      </c>
      <c r="D99" s="541">
        <v>169.45000000000002</v>
      </c>
      <c r="E99" s="541">
        <v>164.30000000000004</v>
      </c>
      <c r="F99" s="541">
        <v>160.20000000000002</v>
      </c>
      <c r="G99" s="541">
        <v>155.05000000000004</v>
      </c>
      <c r="H99" s="541">
        <v>173.55000000000004</v>
      </c>
      <c r="I99" s="541">
        <v>178.70000000000002</v>
      </c>
      <c r="J99" s="541">
        <v>182.80000000000004</v>
      </c>
      <c r="K99" s="540">
        <v>174.6</v>
      </c>
      <c r="L99" s="540">
        <v>165.35</v>
      </c>
      <c r="M99" s="540">
        <v>565.52975000000004</v>
      </c>
    </row>
    <row r="100" spans="1:13" s="13" customFormat="1">
      <c r="A100" s="254">
        <v>90</v>
      </c>
      <c r="B100" t="s">
        <v>325</v>
      </c>
      <c r="C100" s="540">
        <v>474.5</v>
      </c>
      <c r="D100" s="541">
        <v>473.65000000000003</v>
      </c>
      <c r="E100" s="541">
        <v>466.05000000000007</v>
      </c>
      <c r="F100" s="541">
        <v>457.6</v>
      </c>
      <c r="G100" s="541">
        <v>450.00000000000006</v>
      </c>
      <c r="H100" s="541">
        <v>482.10000000000008</v>
      </c>
      <c r="I100" s="541">
        <v>489.7000000000001</v>
      </c>
      <c r="J100" s="541">
        <v>498.15000000000009</v>
      </c>
      <c r="K100" s="540">
        <v>481.25</v>
      </c>
      <c r="L100" s="540">
        <v>465.2</v>
      </c>
      <c r="M100" s="540">
        <v>1.06647</v>
      </c>
    </row>
    <row r="101" spans="1:13">
      <c r="A101" s="254">
        <v>91</v>
      </c>
      <c r="B101" t="s">
        <v>326</v>
      </c>
      <c r="C101" s="540">
        <v>331.8</v>
      </c>
      <c r="D101" s="541">
        <v>330.71666666666664</v>
      </c>
      <c r="E101" s="541">
        <v>326.73333333333329</v>
      </c>
      <c r="F101" s="541">
        <v>321.66666666666663</v>
      </c>
      <c r="G101" s="541">
        <v>317.68333333333328</v>
      </c>
      <c r="H101" s="541">
        <v>335.7833333333333</v>
      </c>
      <c r="I101" s="541">
        <v>339.76666666666665</v>
      </c>
      <c r="J101" s="541">
        <v>344.83333333333331</v>
      </c>
      <c r="K101" s="540">
        <v>334.7</v>
      </c>
      <c r="L101" s="540">
        <v>325.64999999999998</v>
      </c>
      <c r="M101" s="540">
        <v>1.64537</v>
      </c>
    </row>
    <row r="102" spans="1:13">
      <c r="A102" s="254">
        <v>92</v>
      </c>
      <c r="B102" t="s">
        <v>327</v>
      </c>
      <c r="C102" s="540">
        <v>538.15</v>
      </c>
      <c r="D102" s="541">
        <v>534.11666666666667</v>
      </c>
      <c r="E102" s="541">
        <v>525.23333333333335</v>
      </c>
      <c r="F102" s="541">
        <v>512.31666666666672</v>
      </c>
      <c r="G102" s="541">
        <v>503.43333333333339</v>
      </c>
      <c r="H102" s="541">
        <v>547.0333333333333</v>
      </c>
      <c r="I102" s="541">
        <v>555.91666666666674</v>
      </c>
      <c r="J102" s="541">
        <v>568.83333333333326</v>
      </c>
      <c r="K102" s="540">
        <v>543</v>
      </c>
      <c r="L102" s="540">
        <v>521.20000000000005</v>
      </c>
      <c r="M102" s="540">
        <v>2.9833500000000002</v>
      </c>
    </row>
    <row r="103" spans="1:13">
      <c r="A103" s="254">
        <v>93</v>
      </c>
      <c r="B103" t="s">
        <v>77</v>
      </c>
      <c r="C103" s="540">
        <v>129.75</v>
      </c>
      <c r="D103" s="541">
        <v>128.66666666666666</v>
      </c>
      <c r="E103" s="541">
        <v>127.08333333333331</v>
      </c>
      <c r="F103" s="541">
        <v>124.41666666666666</v>
      </c>
      <c r="G103" s="541">
        <v>122.83333333333331</v>
      </c>
      <c r="H103" s="541">
        <v>131.33333333333331</v>
      </c>
      <c r="I103" s="541">
        <v>132.91666666666663</v>
      </c>
      <c r="J103" s="541">
        <v>135.58333333333331</v>
      </c>
      <c r="K103" s="540">
        <v>130.25</v>
      </c>
      <c r="L103" s="540">
        <v>126</v>
      </c>
      <c r="M103" s="540">
        <v>14.895390000000001</v>
      </c>
    </row>
    <row r="104" spans="1:13">
      <c r="A104" s="254">
        <v>94</v>
      </c>
      <c r="B104" t="s">
        <v>328</v>
      </c>
      <c r="C104" s="540">
        <v>1629.5</v>
      </c>
      <c r="D104" s="541">
        <v>1630.5333333333335</v>
      </c>
      <c r="E104" s="541">
        <v>1611.166666666667</v>
      </c>
      <c r="F104" s="541">
        <v>1592.8333333333335</v>
      </c>
      <c r="G104" s="541">
        <v>1573.4666666666669</v>
      </c>
      <c r="H104" s="541">
        <v>1648.866666666667</v>
      </c>
      <c r="I104" s="541">
        <v>1668.2333333333333</v>
      </c>
      <c r="J104" s="541">
        <v>1686.5666666666671</v>
      </c>
      <c r="K104" s="540">
        <v>1649.9</v>
      </c>
      <c r="L104" s="540">
        <v>1612.2</v>
      </c>
      <c r="M104" s="540">
        <v>2.16377</v>
      </c>
    </row>
    <row r="105" spans="1:13">
      <c r="A105" s="254">
        <v>95</v>
      </c>
      <c r="B105" t="s">
        <v>329</v>
      </c>
      <c r="C105" s="540">
        <v>24</v>
      </c>
      <c r="D105" s="541">
        <v>23</v>
      </c>
      <c r="E105" s="541">
        <v>22</v>
      </c>
      <c r="F105" s="541">
        <v>20</v>
      </c>
      <c r="G105" s="541">
        <v>19</v>
      </c>
      <c r="H105" s="541">
        <v>25</v>
      </c>
      <c r="I105" s="541">
        <v>26</v>
      </c>
      <c r="J105" s="541">
        <v>28</v>
      </c>
      <c r="K105" s="540">
        <v>24</v>
      </c>
      <c r="L105" s="540">
        <v>21</v>
      </c>
      <c r="M105" s="540">
        <v>1401.34113</v>
      </c>
    </row>
    <row r="106" spans="1:13">
      <c r="A106" s="254">
        <v>96</v>
      </c>
      <c r="B106" t="s">
        <v>330</v>
      </c>
      <c r="C106" s="540">
        <v>554.35</v>
      </c>
      <c r="D106" s="541">
        <v>556.29999999999995</v>
      </c>
      <c r="E106" s="541">
        <v>548.59999999999991</v>
      </c>
      <c r="F106" s="541">
        <v>542.84999999999991</v>
      </c>
      <c r="G106" s="541">
        <v>535.14999999999986</v>
      </c>
      <c r="H106" s="541">
        <v>562.04999999999995</v>
      </c>
      <c r="I106" s="541">
        <v>569.75</v>
      </c>
      <c r="J106" s="541">
        <v>575.5</v>
      </c>
      <c r="K106" s="540">
        <v>564</v>
      </c>
      <c r="L106" s="540">
        <v>550.54999999999995</v>
      </c>
      <c r="M106" s="540">
        <v>5.2478300000000004</v>
      </c>
    </row>
    <row r="107" spans="1:13">
      <c r="A107" s="254">
        <v>97</v>
      </c>
      <c r="B107" t="s">
        <v>331</v>
      </c>
      <c r="C107" s="540">
        <v>316.2</v>
      </c>
      <c r="D107" s="541">
        <v>315.43333333333334</v>
      </c>
      <c r="E107" s="541">
        <v>310.86666666666667</v>
      </c>
      <c r="F107" s="541">
        <v>305.53333333333336</v>
      </c>
      <c r="G107" s="541">
        <v>300.9666666666667</v>
      </c>
      <c r="H107" s="541">
        <v>320.76666666666665</v>
      </c>
      <c r="I107" s="541">
        <v>325.33333333333337</v>
      </c>
      <c r="J107" s="541">
        <v>330.66666666666663</v>
      </c>
      <c r="K107" s="540">
        <v>320</v>
      </c>
      <c r="L107" s="540">
        <v>310.10000000000002</v>
      </c>
      <c r="M107" s="540">
        <v>3.6704699999999999</v>
      </c>
    </row>
    <row r="108" spans="1:13">
      <c r="A108" s="254">
        <v>98</v>
      </c>
      <c r="B108" t="s">
        <v>79</v>
      </c>
      <c r="C108" s="540">
        <v>484.8</v>
      </c>
      <c r="D108" s="541">
        <v>484.39999999999992</v>
      </c>
      <c r="E108" s="541">
        <v>476.79999999999984</v>
      </c>
      <c r="F108" s="541">
        <v>468.7999999999999</v>
      </c>
      <c r="G108" s="541">
        <v>461.19999999999982</v>
      </c>
      <c r="H108" s="541">
        <v>492.39999999999986</v>
      </c>
      <c r="I108" s="541">
        <v>499.99999999999989</v>
      </c>
      <c r="J108" s="541">
        <v>507.99999999999989</v>
      </c>
      <c r="K108" s="540">
        <v>492</v>
      </c>
      <c r="L108" s="540">
        <v>476.4</v>
      </c>
      <c r="M108" s="540">
        <v>12.130649999999999</v>
      </c>
    </row>
    <row r="109" spans="1:13">
      <c r="A109" s="254">
        <v>99</v>
      </c>
      <c r="B109" t="s">
        <v>332</v>
      </c>
      <c r="C109" s="540">
        <v>3996.15</v>
      </c>
      <c r="D109" s="541">
        <v>3985.8166666666671</v>
      </c>
      <c r="E109" s="541">
        <v>3954.3833333333341</v>
      </c>
      <c r="F109" s="541">
        <v>3912.6166666666672</v>
      </c>
      <c r="G109" s="541">
        <v>3881.1833333333343</v>
      </c>
      <c r="H109" s="541">
        <v>4027.5833333333339</v>
      </c>
      <c r="I109" s="541">
        <v>4059.0166666666673</v>
      </c>
      <c r="J109" s="541">
        <v>4100.7833333333338</v>
      </c>
      <c r="K109" s="540">
        <v>4017.25</v>
      </c>
      <c r="L109" s="540">
        <v>3944.05</v>
      </c>
      <c r="M109" s="540">
        <v>0.19982</v>
      </c>
    </row>
    <row r="110" spans="1:13">
      <c r="A110" s="254">
        <v>100</v>
      </c>
      <c r="B110" t="s">
        <v>333</v>
      </c>
      <c r="C110" s="540">
        <v>172.55</v>
      </c>
      <c r="D110" s="541">
        <v>172.94999999999996</v>
      </c>
      <c r="E110" s="541">
        <v>171.79999999999993</v>
      </c>
      <c r="F110" s="541">
        <v>171.04999999999995</v>
      </c>
      <c r="G110" s="541">
        <v>169.89999999999992</v>
      </c>
      <c r="H110" s="541">
        <v>173.69999999999993</v>
      </c>
      <c r="I110" s="541">
        <v>174.84999999999997</v>
      </c>
      <c r="J110" s="541">
        <v>175.59999999999994</v>
      </c>
      <c r="K110" s="540">
        <v>174.1</v>
      </c>
      <c r="L110" s="540">
        <v>172.2</v>
      </c>
      <c r="M110" s="540">
        <v>0.71716000000000002</v>
      </c>
    </row>
    <row r="111" spans="1:13">
      <c r="A111" s="254">
        <v>101</v>
      </c>
      <c r="B111" t="s">
        <v>334</v>
      </c>
      <c r="C111" s="540">
        <v>233.25</v>
      </c>
      <c r="D111" s="541">
        <v>233.75</v>
      </c>
      <c r="E111" s="541">
        <v>231.2</v>
      </c>
      <c r="F111" s="541">
        <v>229.14999999999998</v>
      </c>
      <c r="G111" s="541">
        <v>226.59999999999997</v>
      </c>
      <c r="H111" s="541">
        <v>235.8</v>
      </c>
      <c r="I111" s="541">
        <v>238.35000000000002</v>
      </c>
      <c r="J111" s="541">
        <v>240.40000000000003</v>
      </c>
      <c r="K111" s="540">
        <v>236.3</v>
      </c>
      <c r="L111" s="540">
        <v>231.7</v>
      </c>
      <c r="M111" s="540">
        <v>4.48888</v>
      </c>
    </row>
    <row r="112" spans="1:13">
      <c r="A112" s="254">
        <v>102</v>
      </c>
      <c r="B112" t="s">
        <v>335</v>
      </c>
      <c r="C112" s="540">
        <v>99.8</v>
      </c>
      <c r="D112" s="541">
        <v>99.649999999999991</v>
      </c>
      <c r="E112" s="541">
        <v>96.699999999999989</v>
      </c>
      <c r="F112" s="541">
        <v>93.6</v>
      </c>
      <c r="G112" s="541">
        <v>90.649999999999991</v>
      </c>
      <c r="H112" s="541">
        <v>102.74999999999999</v>
      </c>
      <c r="I112" s="541">
        <v>105.7</v>
      </c>
      <c r="J112" s="541">
        <v>108.79999999999998</v>
      </c>
      <c r="K112" s="540">
        <v>102.6</v>
      </c>
      <c r="L112" s="540">
        <v>96.55</v>
      </c>
      <c r="M112" s="540">
        <v>21.45383</v>
      </c>
    </row>
    <row r="113" spans="1:13">
      <c r="A113" s="254">
        <v>103</v>
      </c>
      <c r="B113" t="s">
        <v>336</v>
      </c>
      <c r="C113" s="540">
        <v>584.15</v>
      </c>
      <c r="D113" s="541">
        <v>591.05000000000007</v>
      </c>
      <c r="E113" s="541">
        <v>575.10000000000014</v>
      </c>
      <c r="F113" s="541">
        <v>566.05000000000007</v>
      </c>
      <c r="G113" s="541">
        <v>550.10000000000014</v>
      </c>
      <c r="H113" s="541">
        <v>600.10000000000014</v>
      </c>
      <c r="I113" s="541">
        <v>616.05000000000018</v>
      </c>
      <c r="J113" s="541">
        <v>625.10000000000014</v>
      </c>
      <c r="K113" s="540">
        <v>607</v>
      </c>
      <c r="L113" s="540">
        <v>582</v>
      </c>
      <c r="M113" s="540">
        <v>2.0283699999999998</v>
      </c>
    </row>
    <row r="114" spans="1:13">
      <c r="A114" s="254">
        <v>104</v>
      </c>
      <c r="B114" t="s">
        <v>81</v>
      </c>
      <c r="C114" s="540">
        <v>527.70000000000005</v>
      </c>
      <c r="D114" s="541">
        <v>530.11666666666667</v>
      </c>
      <c r="E114" s="541">
        <v>523.68333333333339</v>
      </c>
      <c r="F114" s="541">
        <v>519.66666666666674</v>
      </c>
      <c r="G114" s="541">
        <v>513.23333333333346</v>
      </c>
      <c r="H114" s="541">
        <v>534.13333333333333</v>
      </c>
      <c r="I114" s="541">
        <v>540.56666666666649</v>
      </c>
      <c r="J114" s="541">
        <v>544.58333333333326</v>
      </c>
      <c r="K114" s="540">
        <v>536.54999999999995</v>
      </c>
      <c r="L114" s="540">
        <v>526.1</v>
      </c>
      <c r="M114" s="540">
        <v>51.2806</v>
      </c>
    </row>
    <row r="115" spans="1:13">
      <c r="A115" s="254">
        <v>105</v>
      </c>
      <c r="B115" t="s">
        <v>82</v>
      </c>
      <c r="C115" s="540">
        <v>825.45</v>
      </c>
      <c r="D115" s="541">
        <v>830.4666666666667</v>
      </c>
      <c r="E115" s="541">
        <v>817.48333333333335</v>
      </c>
      <c r="F115" s="541">
        <v>809.51666666666665</v>
      </c>
      <c r="G115" s="541">
        <v>796.5333333333333</v>
      </c>
      <c r="H115" s="541">
        <v>838.43333333333339</v>
      </c>
      <c r="I115" s="541">
        <v>851.41666666666674</v>
      </c>
      <c r="J115" s="541">
        <v>859.38333333333344</v>
      </c>
      <c r="K115" s="540">
        <v>843.45</v>
      </c>
      <c r="L115" s="540">
        <v>822.5</v>
      </c>
      <c r="M115" s="540">
        <v>41.142510000000001</v>
      </c>
    </row>
    <row r="116" spans="1:13">
      <c r="A116" s="254">
        <v>106</v>
      </c>
      <c r="B116" t="s">
        <v>232</v>
      </c>
      <c r="C116" s="540">
        <v>167</v>
      </c>
      <c r="D116" s="541">
        <v>167.31666666666669</v>
      </c>
      <c r="E116" s="541">
        <v>165.03333333333339</v>
      </c>
      <c r="F116" s="541">
        <v>163.06666666666669</v>
      </c>
      <c r="G116" s="541">
        <v>160.78333333333339</v>
      </c>
      <c r="H116" s="541">
        <v>169.28333333333339</v>
      </c>
      <c r="I116" s="541">
        <v>171.56666666666669</v>
      </c>
      <c r="J116" s="541">
        <v>173.53333333333339</v>
      </c>
      <c r="K116" s="540">
        <v>169.6</v>
      </c>
      <c r="L116" s="540">
        <v>165.35</v>
      </c>
      <c r="M116" s="540">
        <v>19.724360000000001</v>
      </c>
    </row>
    <row r="117" spans="1:13">
      <c r="A117" s="254">
        <v>107</v>
      </c>
      <c r="B117" t="s">
        <v>83</v>
      </c>
      <c r="C117" s="540">
        <v>139.94999999999999</v>
      </c>
      <c r="D117" s="541">
        <v>138.4</v>
      </c>
      <c r="E117" s="541">
        <v>135.60000000000002</v>
      </c>
      <c r="F117" s="541">
        <v>131.25000000000003</v>
      </c>
      <c r="G117" s="541">
        <v>128.45000000000005</v>
      </c>
      <c r="H117" s="541">
        <v>142.75</v>
      </c>
      <c r="I117" s="541">
        <v>145.55000000000001</v>
      </c>
      <c r="J117" s="541">
        <v>149.89999999999998</v>
      </c>
      <c r="K117" s="540">
        <v>141.19999999999999</v>
      </c>
      <c r="L117" s="540">
        <v>134.05000000000001</v>
      </c>
      <c r="M117" s="540">
        <v>220.69738000000001</v>
      </c>
    </row>
    <row r="118" spans="1:13">
      <c r="A118" s="254">
        <v>108</v>
      </c>
      <c r="B118" t="s">
        <v>337</v>
      </c>
      <c r="C118" s="540">
        <v>365.55</v>
      </c>
      <c r="D118" s="541">
        <v>364.63333333333338</v>
      </c>
      <c r="E118" s="541">
        <v>360.06666666666678</v>
      </c>
      <c r="F118" s="541">
        <v>354.58333333333337</v>
      </c>
      <c r="G118" s="541">
        <v>350.01666666666677</v>
      </c>
      <c r="H118" s="541">
        <v>370.11666666666679</v>
      </c>
      <c r="I118" s="541">
        <v>374.68333333333339</v>
      </c>
      <c r="J118" s="541">
        <v>380.1666666666668</v>
      </c>
      <c r="K118" s="540">
        <v>369.2</v>
      </c>
      <c r="L118" s="540">
        <v>359.15</v>
      </c>
      <c r="M118" s="540">
        <v>3.9609000000000001</v>
      </c>
    </row>
    <row r="119" spans="1:13">
      <c r="A119" s="254">
        <v>109</v>
      </c>
      <c r="B119" t="s">
        <v>825</v>
      </c>
      <c r="C119" s="540">
        <v>2615.8000000000002</v>
      </c>
      <c r="D119" s="541">
        <v>2618.5166666666664</v>
      </c>
      <c r="E119" s="541">
        <v>2570.9333333333329</v>
      </c>
      <c r="F119" s="541">
        <v>2526.0666666666666</v>
      </c>
      <c r="G119" s="541">
        <v>2478.4833333333331</v>
      </c>
      <c r="H119" s="541">
        <v>2663.3833333333328</v>
      </c>
      <c r="I119" s="541">
        <v>2710.9666666666667</v>
      </c>
      <c r="J119" s="541">
        <v>2755.8333333333326</v>
      </c>
      <c r="K119" s="540">
        <v>2666.1</v>
      </c>
      <c r="L119" s="540">
        <v>2573.65</v>
      </c>
      <c r="M119" s="540">
        <v>3.3930799999999999</v>
      </c>
    </row>
    <row r="120" spans="1:13">
      <c r="A120" s="254">
        <v>110</v>
      </c>
      <c r="B120" t="s">
        <v>84</v>
      </c>
      <c r="C120" s="540">
        <v>1561.75</v>
      </c>
      <c r="D120" s="541">
        <v>1568.8999999999999</v>
      </c>
      <c r="E120" s="541">
        <v>1543.1499999999996</v>
      </c>
      <c r="F120" s="541">
        <v>1524.5499999999997</v>
      </c>
      <c r="G120" s="541">
        <v>1498.7999999999995</v>
      </c>
      <c r="H120" s="541">
        <v>1587.4999999999998</v>
      </c>
      <c r="I120" s="541">
        <v>1613.2500000000002</v>
      </c>
      <c r="J120" s="541">
        <v>1631.85</v>
      </c>
      <c r="K120" s="540">
        <v>1594.65</v>
      </c>
      <c r="L120" s="540">
        <v>1550.3</v>
      </c>
      <c r="M120" s="540">
        <v>5.4393099999999999</v>
      </c>
    </row>
    <row r="121" spans="1:13">
      <c r="A121" s="254">
        <v>111</v>
      </c>
      <c r="B121" t="s">
        <v>85</v>
      </c>
      <c r="C121" s="540">
        <v>556.1</v>
      </c>
      <c r="D121" s="541">
        <v>553.93333333333339</v>
      </c>
      <c r="E121" s="541">
        <v>544.31666666666683</v>
      </c>
      <c r="F121" s="541">
        <v>532.53333333333342</v>
      </c>
      <c r="G121" s="541">
        <v>522.91666666666686</v>
      </c>
      <c r="H121" s="541">
        <v>565.71666666666681</v>
      </c>
      <c r="I121" s="541">
        <v>575.33333333333337</v>
      </c>
      <c r="J121" s="541">
        <v>587.11666666666679</v>
      </c>
      <c r="K121" s="540">
        <v>563.54999999999995</v>
      </c>
      <c r="L121" s="540">
        <v>542.15</v>
      </c>
      <c r="M121" s="540">
        <v>37.944780000000002</v>
      </c>
    </row>
    <row r="122" spans="1:13">
      <c r="A122" s="254">
        <v>112</v>
      </c>
      <c r="B122" t="s">
        <v>233</v>
      </c>
      <c r="C122" s="540">
        <v>774.8</v>
      </c>
      <c r="D122" s="541">
        <v>773.93333333333339</v>
      </c>
      <c r="E122" s="541">
        <v>764.01666666666677</v>
      </c>
      <c r="F122" s="541">
        <v>753.23333333333335</v>
      </c>
      <c r="G122" s="541">
        <v>743.31666666666672</v>
      </c>
      <c r="H122" s="541">
        <v>784.71666666666681</v>
      </c>
      <c r="I122" s="541">
        <v>794.63333333333333</v>
      </c>
      <c r="J122" s="541">
        <v>805.41666666666686</v>
      </c>
      <c r="K122" s="540">
        <v>783.85</v>
      </c>
      <c r="L122" s="540">
        <v>763.15</v>
      </c>
      <c r="M122" s="540">
        <v>3.00299</v>
      </c>
    </row>
    <row r="123" spans="1:13">
      <c r="A123" s="254">
        <v>113</v>
      </c>
      <c r="B123" t="s">
        <v>338</v>
      </c>
      <c r="C123" s="540">
        <v>704.55</v>
      </c>
      <c r="D123" s="541">
        <v>707.51666666666677</v>
      </c>
      <c r="E123" s="541">
        <v>698.03333333333353</v>
      </c>
      <c r="F123" s="541">
        <v>691.51666666666677</v>
      </c>
      <c r="G123" s="541">
        <v>682.03333333333353</v>
      </c>
      <c r="H123" s="541">
        <v>714.03333333333353</v>
      </c>
      <c r="I123" s="541">
        <v>723.51666666666688</v>
      </c>
      <c r="J123" s="541">
        <v>730.03333333333353</v>
      </c>
      <c r="K123" s="540">
        <v>717</v>
      </c>
      <c r="L123" s="540">
        <v>701</v>
      </c>
      <c r="M123" s="540">
        <v>0.71779000000000004</v>
      </c>
    </row>
    <row r="124" spans="1:13">
      <c r="A124" s="254">
        <v>114</v>
      </c>
      <c r="B124" t="s">
        <v>234</v>
      </c>
      <c r="C124" s="540">
        <v>398.7</v>
      </c>
      <c r="D124" s="541">
        <v>400.2</v>
      </c>
      <c r="E124" s="541">
        <v>395.59999999999997</v>
      </c>
      <c r="F124" s="541">
        <v>392.5</v>
      </c>
      <c r="G124" s="541">
        <v>387.9</v>
      </c>
      <c r="H124" s="541">
        <v>403.29999999999995</v>
      </c>
      <c r="I124" s="541">
        <v>407.9</v>
      </c>
      <c r="J124" s="541">
        <v>410.99999999999994</v>
      </c>
      <c r="K124" s="540">
        <v>404.8</v>
      </c>
      <c r="L124" s="540">
        <v>397.1</v>
      </c>
      <c r="M124" s="540">
        <v>27.674479999999999</v>
      </c>
    </row>
    <row r="125" spans="1:13">
      <c r="A125" s="254">
        <v>115</v>
      </c>
      <c r="B125" t="s">
        <v>86</v>
      </c>
      <c r="C125" s="540">
        <v>774.3</v>
      </c>
      <c r="D125" s="541">
        <v>781.75</v>
      </c>
      <c r="E125" s="541">
        <v>758.5</v>
      </c>
      <c r="F125" s="541">
        <v>742.7</v>
      </c>
      <c r="G125" s="541">
        <v>719.45</v>
      </c>
      <c r="H125" s="541">
        <v>797.55</v>
      </c>
      <c r="I125" s="541">
        <v>820.8</v>
      </c>
      <c r="J125" s="541">
        <v>836.59999999999991</v>
      </c>
      <c r="K125" s="540">
        <v>805</v>
      </c>
      <c r="L125" s="540">
        <v>765.95</v>
      </c>
      <c r="M125" s="540">
        <v>26.154060000000001</v>
      </c>
    </row>
    <row r="126" spans="1:13">
      <c r="A126" s="254">
        <v>116</v>
      </c>
      <c r="B126" t="s">
        <v>339</v>
      </c>
      <c r="C126" s="540">
        <v>616.6</v>
      </c>
      <c r="D126" s="541">
        <v>619</v>
      </c>
      <c r="E126" s="541">
        <v>608.25</v>
      </c>
      <c r="F126" s="541">
        <v>599.9</v>
      </c>
      <c r="G126" s="541">
        <v>589.15</v>
      </c>
      <c r="H126" s="541">
        <v>627.35</v>
      </c>
      <c r="I126" s="541">
        <v>638.1</v>
      </c>
      <c r="J126" s="541">
        <v>646.45000000000005</v>
      </c>
      <c r="K126" s="540">
        <v>629.75</v>
      </c>
      <c r="L126" s="540">
        <v>610.65</v>
      </c>
      <c r="M126" s="540">
        <v>3.3310200000000001</v>
      </c>
    </row>
    <row r="127" spans="1:13">
      <c r="A127" s="254">
        <v>117</v>
      </c>
      <c r="B127" t="s">
        <v>340</v>
      </c>
      <c r="C127" s="540">
        <v>92.15</v>
      </c>
      <c r="D127" s="541">
        <v>91.40000000000002</v>
      </c>
      <c r="E127" s="541">
        <v>88.850000000000037</v>
      </c>
      <c r="F127" s="541">
        <v>85.550000000000011</v>
      </c>
      <c r="G127" s="541">
        <v>83.000000000000028</v>
      </c>
      <c r="H127" s="541">
        <v>94.700000000000045</v>
      </c>
      <c r="I127" s="541">
        <v>97.250000000000028</v>
      </c>
      <c r="J127" s="541">
        <v>100.55000000000005</v>
      </c>
      <c r="K127" s="540">
        <v>93.95</v>
      </c>
      <c r="L127" s="540">
        <v>88.1</v>
      </c>
      <c r="M127" s="540">
        <v>9.2138799999999996</v>
      </c>
    </row>
    <row r="128" spans="1:13">
      <c r="A128" s="254">
        <v>118</v>
      </c>
      <c r="B128" t="s">
        <v>341</v>
      </c>
      <c r="C128" s="540">
        <v>116.25</v>
      </c>
      <c r="D128" s="541">
        <v>117.45</v>
      </c>
      <c r="E128" s="541">
        <v>114</v>
      </c>
      <c r="F128" s="541">
        <v>111.75</v>
      </c>
      <c r="G128" s="541">
        <v>108.3</v>
      </c>
      <c r="H128" s="541">
        <v>119.7</v>
      </c>
      <c r="I128" s="541">
        <v>123.15000000000002</v>
      </c>
      <c r="J128" s="541">
        <v>125.4</v>
      </c>
      <c r="K128" s="540">
        <v>120.9</v>
      </c>
      <c r="L128" s="540">
        <v>115.2</v>
      </c>
      <c r="M128" s="540">
        <v>35.188119999999998</v>
      </c>
    </row>
    <row r="129" spans="1:13">
      <c r="A129" s="254">
        <v>119</v>
      </c>
      <c r="B129" t="s">
        <v>342</v>
      </c>
      <c r="C129" s="540">
        <v>464.35</v>
      </c>
      <c r="D129" s="541">
        <v>466.65000000000003</v>
      </c>
      <c r="E129" s="541">
        <v>458.70000000000005</v>
      </c>
      <c r="F129" s="541">
        <v>453.05</v>
      </c>
      <c r="G129" s="541">
        <v>445.1</v>
      </c>
      <c r="H129" s="541">
        <v>472.30000000000007</v>
      </c>
      <c r="I129" s="541">
        <v>480.25</v>
      </c>
      <c r="J129" s="541">
        <v>485.90000000000009</v>
      </c>
      <c r="K129" s="540">
        <v>474.6</v>
      </c>
      <c r="L129" s="540">
        <v>461</v>
      </c>
      <c r="M129" s="540">
        <v>0.61307999999999996</v>
      </c>
    </row>
    <row r="130" spans="1:13">
      <c r="A130" s="254">
        <v>120</v>
      </c>
      <c r="B130" t="s">
        <v>92</v>
      </c>
      <c r="C130" s="540">
        <v>306.25</v>
      </c>
      <c r="D130" s="541">
        <v>309.41666666666669</v>
      </c>
      <c r="E130" s="541">
        <v>301.53333333333336</v>
      </c>
      <c r="F130" s="541">
        <v>296.81666666666666</v>
      </c>
      <c r="G130" s="541">
        <v>288.93333333333334</v>
      </c>
      <c r="H130" s="541">
        <v>314.13333333333338</v>
      </c>
      <c r="I130" s="541">
        <v>322.01666666666671</v>
      </c>
      <c r="J130" s="541">
        <v>326.73333333333341</v>
      </c>
      <c r="K130" s="540">
        <v>317.3</v>
      </c>
      <c r="L130" s="540">
        <v>304.7</v>
      </c>
      <c r="M130" s="540">
        <v>130.38811000000001</v>
      </c>
    </row>
    <row r="131" spans="1:13">
      <c r="A131" s="254">
        <v>121</v>
      </c>
      <c r="B131" t="s">
        <v>87</v>
      </c>
      <c r="C131" s="540">
        <v>520.04999999999995</v>
      </c>
      <c r="D131" s="541">
        <v>521.98333333333323</v>
      </c>
      <c r="E131" s="541">
        <v>515.96666666666647</v>
      </c>
      <c r="F131" s="541">
        <v>511.88333333333321</v>
      </c>
      <c r="G131" s="541">
        <v>505.86666666666645</v>
      </c>
      <c r="H131" s="541">
        <v>526.06666666666649</v>
      </c>
      <c r="I131" s="541">
        <v>532.08333333333314</v>
      </c>
      <c r="J131" s="541">
        <v>536.16666666666652</v>
      </c>
      <c r="K131" s="540">
        <v>528</v>
      </c>
      <c r="L131" s="540">
        <v>517.9</v>
      </c>
      <c r="M131" s="540">
        <v>34.169199999999996</v>
      </c>
    </row>
    <row r="132" spans="1:13">
      <c r="A132" s="254">
        <v>122</v>
      </c>
      <c r="B132" t="s">
        <v>235</v>
      </c>
      <c r="C132" s="540">
        <v>1475.65</v>
      </c>
      <c r="D132" s="541">
        <v>1474.4833333333333</v>
      </c>
      <c r="E132" s="541">
        <v>1438.9666666666667</v>
      </c>
      <c r="F132" s="541">
        <v>1402.2833333333333</v>
      </c>
      <c r="G132" s="541">
        <v>1366.7666666666667</v>
      </c>
      <c r="H132" s="541">
        <v>1511.1666666666667</v>
      </c>
      <c r="I132" s="541">
        <v>1546.6833333333336</v>
      </c>
      <c r="J132" s="541">
        <v>1583.3666666666668</v>
      </c>
      <c r="K132" s="540">
        <v>1510</v>
      </c>
      <c r="L132" s="540">
        <v>1437.8</v>
      </c>
      <c r="M132" s="540">
        <v>3.27182</v>
      </c>
    </row>
    <row r="133" spans="1:13">
      <c r="A133" s="254">
        <v>123</v>
      </c>
      <c r="B133" t="s">
        <v>343</v>
      </c>
      <c r="C133" s="540">
        <v>1313.75</v>
      </c>
      <c r="D133" s="541">
        <v>1305.6000000000001</v>
      </c>
      <c r="E133" s="541">
        <v>1286.2000000000003</v>
      </c>
      <c r="F133" s="541">
        <v>1258.6500000000001</v>
      </c>
      <c r="G133" s="541">
        <v>1239.2500000000002</v>
      </c>
      <c r="H133" s="541">
        <v>1333.1500000000003</v>
      </c>
      <c r="I133" s="541">
        <v>1352.5500000000004</v>
      </c>
      <c r="J133" s="541">
        <v>1380.1000000000004</v>
      </c>
      <c r="K133" s="540">
        <v>1325</v>
      </c>
      <c r="L133" s="540">
        <v>1278.05</v>
      </c>
      <c r="M133" s="540">
        <v>13.90752</v>
      </c>
    </row>
    <row r="134" spans="1:13">
      <c r="A134" s="254">
        <v>124</v>
      </c>
      <c r="B134" t="s">
        <v>344</v>
      </c>
      <c r="C134" s="540">
        <v>153</v>
      </c>
      <c r="D134" s="541">
        <v>154.5</v>
      </c>
      <c r="E134" s="541">
        <v>150.5</v>
      </c>
      <c r="F134" s="541">
        <v>148</v>
      </c>
      <c r="G134" s="541">
        <v>144</v>
      </c>
      <c r="H134" s="541">
        <v>157</v>
      </c>
      <c r="I134" s="541">
        <v>161</v>
      </c>
      <c r="J134" s="541">
        <v>163.5</v>
      </c>
      <c r="K134" s="540">
        <v>158.5</v>
      </c>
      <c r="L134" s="540">
        <v>152</v>
      </c>
      <c r="M134" s="540">
        <v>18.869009999999999</v>
      </c>
    </row>
    <row r="135" spans="1:13">
      <c r="A135" s="254">
        <v>125</v>
      </c>
      <c r="B135" t="s">
        <v>839</v>
      </c>
      <c r="C135" s="540">
        <v>352.8</v>
      </c>
      <c r="D135" s="541">
        <v>356.2</v>
      </c>
      <c r="E135" s="541">
        <v>345.7</v>
      </c>
      <c r="F135" s="541">
        <v>338.6</v>
      </c>
      <c r="G135" s="541">
        <v>328.1</v>
      </c>
      <c r="H135" s="541">
        <v>363.29999999999995</v>
      </c>
      <c r="I135" s="541">
        <v>373.79999999999995</v>
      </c>
      <c r="J135" s="541">
        <v>380.89999999999992</v>
      </c>
      <c r="K135" s="540">
        <v>366.7</v>
      </c>
      <c r="L135" s="540">
        <v>349.1</v>
      </c>
      <c r="M135" s="540">
        <v>6.8286199999999999</v>
      </c>
    </row>
    <row r="136" spans="1:13">
      <c r="A136" s="254">
        <v>126</v>
      </c>
      <c r="B136" t="s">
        <v>741</v>
      </c>
      <c r="C136" s="540">
        <v>738.75</v>
      </c>
      <c r="D136" s="541">
        <v>743.69999999999993</v>
      </c>
      <c r="E136" s="541">
        <v>729.04999999999984</v>
      </c>
      <c r="F136" s="541">
        <v>719.34999999999991</v>
      </c>
      <c r="G136" s="541">
        <v>704.69999999999982</v>
      </c>
      <c r="H136" s="541">
        <v>753.39999999999986</v>
      </c>
      <c r="I136" s="541">
        <v>768.05</v>
      </c>
      <c r="J136" s="541">
        <v>777.74999999999989</v>
      </c>
      <c r="K136" s="540">
        <v>758.35</v>
      </c>
      <c r="L136" s="540">
        <v>734</v>
      </c>
      <c r="M136" s="540">
        <v>0.54093999999999998</v>
      </c>
    </row>
    <row r="137" spans="1:13">
      <c r="A137" s="254">
        <v>127</v>
      </c>
      <c r="B137" t="s">
        <v>346</v>
      </c>
      <c r="C137" s="540">
        <v>566</v>
      </c>
      <c r="D137" s="541">
        <v>566.65</v>
      </c>
      <c r="E137" s="541">
        <v>555.34999999999991</v>
      </c>
      <c r="F137" s="541">
        <v>544.69999999999993</v>
      </c>
      <c r="G137" s="541">
        <v>533.39999999999986</v>
      </c>
      <c r="H137" s="541">
        <v>577.29999999999995</v>
      </c>
      <c r="I137" s="541">
        <v>588.59999999999991</v>
      </c>
      <c r="J137" s="541">
        <v>599.25</v>
      </c>
      <c r="K137" s="540">
        <v>577.95000000000005</v>
      </c>
      <c r="L137" s="540">
        <v>556</v>
      </c>
      <c r="M137" s="540">
        <v>3.14683</v>
      </c>
    </row>
    <row r="138" spans="1:13">
      <c r="A138" s="254">
        <v>128</v>
      </c>
      <c r="B138" t="s">
        <v>89</v>
      </c>
      <c r="C138" s="540">
        <v>12.15</v>
      </c>
      <c r="D138" s="541">
        <v>12.266666666666666</v>
      </c>
      <c r="E138" s="541">
        <v>11.883333333333331</v>
      </c>
      <c r="F138" s="541">
        <v>11.616666666666665</v>
      </c>
      <c r="G138" s="541">
        <v>11.233333333333331</v>
      </c>
      <c r="H138" s="541">
        <v>12.533333333333331</v>
      </c>
      <c r="I138" s="541">
        <v>12.916666666666664</v>
      </c>
      <c r="J138" s="541">
        <v>13.183333333333332</v>
      </c>
      <c r="K138" s="540">
        <v>12.65</v>
      </c>
      <c r="L138" s="540">
        <v>12</v>
      </c>
      <c r="M138" s="540">
        <v>198.31005999999999</v>
      </c>
    </row>
    <row r="139" spans="1:13">
      <c r="A139" s="254">
        <v>129</v>
      </c>
      <c r="B139" t="s">
        <v>347</v>
      </c>
      <c r="C139" s="540">
        <v>121.6</v>
      </c>
      <c r="D139" s="541">
        <v>121.56666666666668</v>
      </c>
      <c r="E139" s="541">
        <v>120.43333333333335</v>
      </c>
      <c r="F139" s="541">
        <v>119.26666666666668</v>
      </c>
      <c r="G139" s="541">
        <v>118.13333333333335</v>
      </c>
      <c r="H139" s="541">
        <v>122.73333333333335</v>
      </c>
      <c r="I139" s="541">
        <v>123.86666666666667</v>
      </c>
      <c r="J139" s="541">
        <v>125.03333333333335</v>
      </c>
      <c r="K139" s="540">
        <v>122.7</v>
      </c>
      <c r="L139" s="540">
        <v>120.4</v>
      </c>
      <c r="M139" s="540">
        <v>2.5762900000000002</v>
      </c>
    </row>
    <row r="140" spans="1:13">
      <c r="A140" s="254">
        <v>130</v>
      </c>
      <c r="B140" t="s">
        <v>90</v>
      </c>
      <c r="C140" s="540">
        <v>3587.65</v>
      </c>
      <c r="D140" s="541">
        <v>3602.8833333333332</v>
      </c>
      <c r="E140" s="541">
        <v>3557.7666666666664</v>
      </c>
      <c r="F140" s="541">
        <v>3527.8833333333332</v>
      </c>
      <c r="G140" s="541">
        <v>3482.7666666666664</v>
      </c>
      <c r="H140" s="541">
        <v>3632.7666666666664</v>
      </c>
      <c r="I140" s="541">
        <v>3677.8833333333332</v>
      </c>
      <c r="J140" s="541">
        <v>3707.7666666666664</v>
      </c>
      <c r="K140" s="540">
        <v>3648</v>
      </c>
      <c r="L140" s="540">
        <v>3573</v>
      </c>
      <c r="M140" s="540">
        <v>8.8493700000000004</v>
      </c>
    </row>
    <row r="141" spans="1:13">
      <c r="A141" s="254">
        <v>131</v>
      </c>
      <c r="B141" t="s">
        <v>348</v>
      </c>
      <c r="C141" s="540">
        <v>19959.400000000001</v>
      </c>
      <c r="D141" s="541">
        <v>19833.133333333335</v>
      </c>
      <c r="E141" s="541">
        <v>19476.366666666669</v>
      </c>
      <c r="F141" s="541">
        <v>18993.333333333332</v>
      </c>
      <c r="G141" s="541">
        <v>18636.566666666666</v>
      </c>
      <c r="H141" s="541">
        <v>20316.166666666672</v>
      </c>
      <c r="I141" s="541">
        <v>20672.933333333342</v>
      </c>
      <c r="J141" s="541">
        <v>21155.966666666674</v>
      </c>
      <c r="K141" s="540">
        <v>20189.900000000001</v>
      </c>
      <c r="L141" s="540">
        <v>19350.099999999999</v>
      </c>
      <c r="M141" s="540">
        <v>1.0306200000000001</v>
      </c>
    </row>
    <row r="142" spans="1:13">
      <c r="A142" s="254">
        <v>132</v>
      </c>
      <c r="B142" t="s">
        <v>349</v>
      </c>
      <c r="C142" s="540">
        <v>2502.1</v>
      </c>
      <c r="D142" s="541">
        <v>2534.3666666666668</v>
      </c>
      <c r="E142" s="541">
        <v>2448.7333333333336</v>
      </c>
      <c r="F142" s="541">
        <v>2395.3666666666668</v>
      </c>
      <c r="G142" s="541">
        <v>2309.7333333333336</v>
      </c>
      <c r="H142" s="541">
        <v>2587.7333333333336</v>
      </c>
      <c r="I142" s="541">
        <v>2673.3666666666668</v>
      </c>
      <c r="J142" s="541">
        <v>2726.7333333333336</v>
      </c>
      <c r="K142" s="540">
        <v>2620</v>
      </c>
      <c r="L142" s="540">
        <v>2481</v>
      </c>
      <c r="M142" s="540">
        <v>3.67537</v>
      </c>
    </row>
    <row r="143" spans="1:13">
      <c r="A143" s="254">
        <v>133</v>
      </c>
      <c r="B143" t="s">
        <v>93</v>
      </c>
      <c r="C143" s="540">
        <v>4616.95</v>
      </c>
      <c r="D143" s="541">
        <v>4613.5999999999995</v>
      </c>
      <c r="E143" s="541">
        <v>4563.3499999999985</v>
      </c>
      <c r="F143" s="541">
        <v>4509.7499999999991</v>
      </c>
      <c r="G143" s="541">
        <v>4459.4999999999982</v>
      </c>
      <c r="H143" s="541">
        <v>4667.1999999999989</v>
      </c>
      <c r="I143" s="541">
        <v>4717.4500000000007</v>
      </c>
      <c r="J143" s="541">
        <v>4771.0499999999993</v>
      </c>
      <c r="K143" s="540">
        <v>4663.8500000000004</v>
      </c>
      <c r="L143" s="540">
        <v>4560</v>
      </c>
      <c r="M143" s="540">
        <v>10.295059999999999</v>
      </c>
    </row>
    <row r="144" spans="1:13">
      <c r="A144" s="254">
        <v>134</v>
      </c>
      <c r="B144" t="s">
        <v>350</v>
      </c>
      <c r="C144" s="540">
        <v>321.25</v>
      </c>
      <c r="D144" s="541">
        <v>324.28333333333336</v>
      </c>
      <c r="E144" s="541">
        <v>317.06666666666672</v>
      </c>
      <c r="F144" s="541">
        <v>312.88333333333338</v>
      </c>
      <c r="G144" s="541">
        <v>305.66666666666674</v>
      </c>
      <c r="H144" s="541">
        <v>328.4666666666667</v>
      </c>
      <c r="I144" s="541">
        <v>335.68333333333328</v>
      </c>
      <c r="J144" s="541">
        <v>339.86666666666667</v>
      </c>
      <c r="K144" s="540">
        <v>331.5</v>
      </c>
      <c r="L144" s="540">
        <v>320.10000000000002</v>
      </c>
      <c r="M144" s="540">
        <v>2.7679200000000002</v>
      </c>
    </row>
    <row r="145" spans="1:13">
      <c r="A145" s="254">
        <v>135</v>
      </c>
      <c r="B145" t="s">
        <v>351</v>
      </c>
      <c r="C145" s="540">
        <v>98</v>
      </c>
      <c r="D145" s="541">
        <v>97.816666666666663</v>
      </c>
      <c r="E145" s="541">
        <v>96.683333333333323</v>
      </c>
      <c r="F145" s="541">
        <v>95.36666666666666</v>
      </c>
      <c r="G145" s="541">
        <v>94.23333333333332</v>
      </c>
      <c r="H145" s="541">
        <v>99.133333333333326</v>
      </c>
      <c r="I145" s="541">
        <v>100.26666666666665</v>
      </c>
      <c r="J145" s="541">
        <v>101.58333333333333</v>
      </c>
      <c r="K145" s="540">
        <v>98.95</v>
      </c>
      <c r="L145" s="540">
        <v>96.5</v>
      </c>
      <c r="M145" s="540">
        <v>7.2778</v>
      </c>
    </row>
    <row r="146" spans="1:13">
      <c r="A146" s="254">
        <v>136</v>
      </c>
      <c r="B146" t="s">
        <v>840</v>
      </c>
      <c r="C146" s="540">
        <v>220.3</v>
      </c>
      <c r="D146" s="541">
        <v>220.68333333333331</v>
      </c>
      <c r="E146" s="541">
        <v>218.01666666666662</v>
      </c>
      <c r="F146" s="541">
        <v>215.73333333333332</v>
      </c>
      <c r="G146" s="541">
        <v>213.06666666666663</v>
      </c>
      <c r="H146" s="541">
        <v>222.96666666666661</v>
      </c>
      <c r="I146" s="541">
        <v>225.6333333333333</v>
      </c>
      <c r="J146" s="541">
        <v>227.9166666666666</v>
      </c>
      <c r="K146" s="540">
        <v>223.35</v>
      </c>
      <c r="L146" s="540">
        <v>218.4</v>
      </c>
      <c r="M146" s="540">
        <v>4.7877000000000001</v>
      </c>
    </row>
    <row r="147" spans="1:13">
      <c r="A147" s="254">
        <v>137</v>
      </c>
      <c r="B147" t="s">
        <v>743</v>
      </c>
      <c r="C147" s="540">
        <v>1830.8</v>
      </c>
      <c r="D147" s="541">
        <v>1844.2666666666667</v>
      </c>
      <c r="E147" s="541">
        <v>1811.5333333333333</v>
      </c>
      <c r="F147" s="541">
        <v>1792.2666666666667</v>
      </c>
      <c r="G147" s="541">
        <v>1759.5333333333333</v>
      </c>
      <c r="H147" s="541">
        <v>1863.5333333333333</v>
      </c>
      <c r="I147" s="541">
        <v>1896.2666666666664</v>
      </c>
      <c r="J147" s="541">
        <v>1915.5333333333333</v>
      </c>
      <c r="K147" s="540">
        <v>1877</v>
      </c>
      <c r="L147" s="540">
        <v>1825</v>
      </c>
      <c r="M147" s="540">
        <v>3.3059999999999999E-2</v>
      </c>
    </row>
    <row r="148" spans="1:13">
      <c r="A148" s="254">
        <v>138</v>
      </c>
      <c r="B148" t="s">
        <v>236</v>
      </c>
      <c r="C148" s="540">
        <v>64.650000000000006</v>
      </c>
      <c r="D148" s="541">
        <v>65.150000000000006</v>
      </c>
      <c r="E148" s="541">
        <v>63.900000000000006</v>
      </c>
      <c r="F148" s="541">
        <v>63.150000000000006</v>
      </c>
      <c r="G148" s="541">
        <v>61.900000000000006</v>
      </c>
      <c r="H148" s="541">
        <v>65.900000000000006</v>
      </c>
      <c r="I148" s="541">
        <v>67.150000000000006</v>
      </c>
      <c r="J148" s="541">
        <v>67.900000000000006</v>
      </c>
      <c r="K148" s="540">
        <v>66.400000000000006</v>
      </c>
      <c r="L148" s="540">
        <v>64.400000000000006</v>
      </c>
      <c r="M148" s="540">
        <v>23.91459</v>
      </c>
    </row>
    <row r="149" spans="1:13">
      <c r="A149" s="254">
        <v>139</v>
      </c>
      <c r="B149" t="s">
        <v>94</v>
      </c>
      <c r="C149" s="540">
        <v>2650.2</v>
      </c>
      <c r="D149" s="541">
        <v>2662.6833333333329</v>
      </c>
      <c r="E149" s="541">
        <v>2612.516666666666</v>
      </c>
      <c r="F149" s="541">
        <v>2574.833333333333</v>
      </c>
      <c r="G149" s="541">
        <v>2524.6666666666661</v>
      </c>
      <c r="H149" s="541">
        <v>2700.3666666666659</v>
      </c>
      <c r="I149" s="541">
        <v>2750.5333333333328</v>
      </c>
      <c r="J149" s="541">
        <v>2788.2166666666658</v>
      </c>
      <c r="K149" s="540">
        <v>2712.85</v>
      </c>
      <c r="L149" s="540">
        <v>2625</v>
      </c>
      <c r="M149" s="540">
        <v>19.247240000000001</v>
      </c>
    </row>
    <row r="150" spans="1:13">
      <c r="A150" s="254">
        <v>140</v>
      </c>
      <c r="B150" t="s">
        <v>352</v>
      </c>
      <c r="C150" s="540">
        <v>167.7</v>
      </c>
      <c r="D150" s="541">
        <v>168.91666666666666</v>
      </c>
      <c r="E150" s="541">
        <v>165.88333333333333</v>
      </c>
      <c r="F150" s="541">
        <v>164.06666666666666</v>
      </c>
      <c r="G150" s="541">
        <v>161.03333333333333</v>
      </c>
      <c r="H150" s="541">
        <v>170.73333333333332</v>
      </c>
      <c r="I150" s="541">
        <v>173.76666666666668</v>
      </c>
      <c r="J150" s="541">
        <v>175.58333333333331</v>
      </c>
      <c r="K150" s="540">
        <v>171.95</v>
      </c>
      <c r="L150" s="540">
        <v>167.1</v>
      </c>
      <c r="M150" s="540">
        <v>2.1181800000000002</v>
      </c>
    </row>
    <row r="151" spans="1:13">
      <c r="A151" s="254">
        <v>141</v>
      </c>
      <c r="B151" t="s">
        <v>237</v>
      </c>
      <c r="C151" s="540">
        <v>467.9</v>
      </c>
      <c r="D151" s="541">
        <v>467.38333333333338</v>
      </c>
      <c r="E151" s="541">
        <v>461.76666666666677</v>
      </c>
      <c r="F151" s="541">
        <v>455.63333333333338</v>
      </c>
      <c r="G151" s="541">
        <v>450.01666666666677</v>
      </c>
      <c r="H151" s="541">
        <v>473.51666666666677</v>
      </c>
      <c r="I151" s="541">
        <v>479.13333333333344</v>
      </c>
      <c r="J151" s="541">
        <v>485.26666666666677</v>
      </c>
      <c r="K151" s="540">
        <v>473</v>
      </c>
      <c r="L151" s="540">
        <v>461.25</v>
      </c>
      <c r="M151" s="540">
        <v>2.8051200000000001</v>
      </c>
    </row>
    <row r="152" spans="1:13">
      <c r="A152" s="254">
        <v>142</v>
      </c>
      <c r="B152" t="s">
        <v>238</v>
      </c>
      <c r="C152" s="540">
        <v>1406.4</v>
      </c>
      <c r="D152" s="541">
        <v>1427.4666666666665</v>
      </c>
      <c r="E152" s="541">
        <v>1376.9333333333329</v>
      </c>
      <c r="F152" s="541">
        <v>1347.4666666666665</v>
      </c>
      <c r="G152" s="541">
        <v>1296.9333333333329</v>
      </c>
      <c r="H152" s="541">
        <v>1456.9333333333329</v>
      </c>
      <c r="I152" s="541">
        <v>1507.4666666666662</v>
      </c>
      <c r="J152" s="541">
        <v>1536.9333333333329</v>
      </c>
      <c r="K152" s="540">
        <v>1478</v>
      </c>
      <c r="L152" s="540">
        <v>1398</v>
      </c>
      <c r="M152" s="540">
        <v>2.4004400000000001</v>
      </c>
    </row>
    <row r="153" spans="1:13">
      <c r="A153" s="254">
        <v>143</v>
      </c>
      <c r="B153" t="s">
        <v>239</v>
      </c>
      <c r="C153" s="540">
        <v>74.650000000000006</v>
      </c>
      <c r="D153" s="541">
        <v>73.86666666666666</v>
      </c>
      <c r="E153" s="541">
        <v>72.383333333333326</v>
      </c>
      <c r="F153" s="541">
        <v>70.11666666666666</v>
      </c>
      <c r="G153" s="541">
        <v>68.633333333333326</v>
      </c>
      <c r="H153" s="541">
        <v>76.133333333333326</v>
      </c>
      <c r="I153" s="541">
        <v>77.616666666666646</v>
      </c>
      <c r="J153" s="541">
        <v>79.883333333333326</v>
      </c>
      <c r="K153" s="540">
        <v>75.349999999999994</v>
      </c>
      <c r="L153" s="540">
        <v>71.599999999999994</v>
      </c>
      <c r="M153" s="540">
        <v>72.338750000000005</v>
      </c>
    </row>
    <row r="154" spans="1:13">
      <c r="A154" s="254">
        <v>144</v>
      </c>
      <c r="B154" t="s">
        <v>95</v>
      </c>
      <c r="C154" s="540">
        <v>88.35</v>
      </c>
      <c r="D154" s="541">
        <v>87.016666666666666</v>
      </c>
      <c r="E154" s="541">
        <v>85.033333333333331</v>
      </c>
      <c r="F154" s="541">
        <v>81.716666666666669</v>
      </c>
      <c r="G154" s="541">
        <v>79.733333333333334</v>
      </c>
      <c r="H154" s="541">
        <v>90.333333333333329</v>
      </c>
      <c r="I154" s="541">
        <v>92.316666666666649</v>
      </c>
      <c r="J154" s="541">
        <v>95.633333333333326</v>
      </c>
      <c r="K154" s="540">
        <v>89</v>
      </c>
      <c r="L154" s="540">
        <v>83.7</v>
      </c>
      <c r="M154" s="540">
        <v>27.737690000000001</v>
      </c>
    </row>
    <row r="155" spans="1:13">
      <c r="A155" s="254">
        <v>145</v>
      </c>
      <c r="B155" t="s">
        <v>353</v>
      </c>
      <c r="C155" s="540">
        <v>577.04999999999995</v>
      </c>
      <c r="D155" s="541">
        <v>576.56666666666672</v>
      </c>
      <c r="E155" s="541">
        <v>573.18333333333339</v>
      </c>
      <c r="F155" s="541">
        <v>569.31666666666672</v>
      </c>
      <c r="G155" s="541">
        <v>565.93333333333339</v>
      </c>
      <c r="H155" s="541">
        <v>580.43333333333339</v>
      </c>
      <c r="I155" s="541">
        <v>583.81666666666683</v>
      </c>
      <c r="J155" s="541">
        <v>587.68333333333339</v>
      </c>
      <c r="K155" s="540">
        <v>579.95000000000005</v>
      </c>
      <c r="L155" s="540">
        <v>572.70000000000005</v>
      </c>
      <c r="M155" s="540">
        <v>0.87636000000000003</v>
      </c>
    </row>
    <row r="156" spans="1:13">
      <c r="A156" s="254">
        <v>146</v>
      </c>
      <c r="B156" t="s">
        <v>96</v>
      </c>
      <c r="C156" s="540">
        <v>1378.95</v>
      </c>
      <c r="D156" s="541">
        <v>1381.8166666666666</v>
      </c>
      <c r="E156" s="541">
        <v>1359.1333333333332</v>
      </c>
      <c r="F156" s="541">
        <v>1339.3166666666666</v>
      </c>
      <c r="G156" s="541">
        <v>1316.6333333333332</v>
      </c>
      <c r="H156" s="541">
        <v>1401.6333333333332</v>
      </c>
      <c r="I156" s="541">
        <v>1424.3166666666666</v>
      </c>
      <c r="J156" s="541">
        <v>1444.1333333333332</v>
      </c>
      <c r="K156" s="540">
        <v>1404.5</v>
      </c>
      <c r="L156" s="540">
        <v>1362</v>
      </c>
      <c r="M156" s="540">
        <v>11.56906</v>
      </c>
    </row>
    <row r="157" spans="1:13">
      <c r="A157" s="254">
        <v>147</v>
      </c>
      <c r="B157" t="s">
        <v>97</v>
      </c>
      <c r="C157" s="540">
        <v>210.2</v>
      </c>
      <c r="D157" s="541">
        <v>210.69999999999996</v>
      </c>
      <c r="E157" s="541">
        <v>208.94999999999993</v>
      </c>
      <c r="F157" s="541">
        <v>207.69999999999996</v>
      </c>
      <c r="G157" s="541">
        <v>205.94999999999993</v>
      </c>
      <c r="H157" s="541">
        <v>211.94999999999993</v>
      </c>
      <c r="I157" s="541">
        <v>213.7</v>
      </c>
      <c r="J157" s="541">
        <v>214.94999999999993</v>
      </c>
      <c r="K157" s="540">
        <v>212.45</v>
      </c>
      <c r="L157" s="540">
        <v>209.45</v>
      </c>
      <c r="M157" s="540">
        <v>30.488340000000001</v>
      </c>
    </row>
    <row r="158" spans="1:13">
      <c r="A158" s="254">
        <v>148</v>
      </c>
      <c r="B158" t="s">
        <v>355</v>
      </c>
      <c r="C158" s="540">
        <v>294.10000000000002</v>
      </c>
      <c r="D158" s="541">
        <v>295.5</v>
      </c>
      <c r="E158" s="541">
        <v>290.3</v>
      </c>
      <c r="F158" s="541">
        <v>286.5</v>
      </c>
      <c r="G158" s="541">
        <v>281.3</v>
      </c>
      <c r="H158" s="541">
        <v>299.3</v>
      </c>
      <c r="I158" s="541">
        <v>304.50000000000006</v>
      </c>
      <c r="J158" s="541">
        <v>308.3</v>
      </c>
      <c r="K158" s="540">
        <v>300.7</v>
      </c>
      <c r="L158" s="540">
        <v>291.7</v>
      </c>
      <c r="M158" s="540">
        <v>3.5465599999999999</v>
      </c>
    </row>
    <row r="159" spans="1:13">
      <c r="A159" s="254">
        <v>149</v>
      </c>
      <c r="B159" t="s">
        <v>98</v>
      </c>
      <c r="C159" s="540">
        <v>86.75</v>
      </c>
      <c r="D159" s="541">
        <v>86.600000000000009</v>
      </c>
      <c r="E159" s="541">
        <v>85.700000000000017</v>
      </c>
      <c r="F159" s="541">
        <v>84.65</v>
      </c>
      <c r="G159" s="541">
        <v>83.750000000000014</v>
      </c>
      <c r="H159" s="541">
        <v>87.65000000000002</v>
      </c>
      <c r="I159" s="541">
        <v>88.550000000000026</v>
      </c>
      <c r="J159" s="541">
        <v>89.600000000000023</v>
      </c>
      <c r="K159" s="540">
        <v>87.5</v>
      </c>
      <c r="L159" s="540">
        <v>85.55</v>
      </c>
      <c r="M159" s="540">
        <v>213.28550000000001</v>
      </c>
    </row>
    <row r="160" spans="1:13">
      <c r="A160" s="254">
        <v>150</v>
      </c>
      <c r="B160" t="s">
        <v>356</v>
      </c>
      <c r="C160" s="540">
        <v>2383.5500000000002</v>
      </c>
      <c r="D160" s="541">
        <v>2407.1166666666668</v>
      </c>
      <c r="E160" s="541">
        <v>2354.4333333333334</v>
      </c>
      <c r="F160" s="541">
        <v>2325.3166666666666</v>
      </c>
      <c r="G160" s="541">
        <v>2272.6333333333332</v>
      </c>
      <c r="H160" s="541">
        <v>2436.2333333333336</v>
      </c>
      <c r="I160" s="541">
        <v>2488.916666666667</v>
      </c>
      <c r="J160" s="541">
        <v>2518.0333333333338</v>
      </c>
      <c r="K160" s="540">
        <v>2459.8000000000002</v>
      </c>
      <c r="L160" s="540">
        <v>2378</v>
      </c>
      <c r="M160" s="540">
        <v>0.27500999999999998</v>
      </c>
    </row>
    <row r="161" spans="1:13">
      <c r="A161" s="254">
        <v>151</v>
      </c>
      <c r="B161" t="s">
        <v>357</v>
      </c>
      <c r="C161" s="540">
        <v>394.7</v>
      </c>
      <c r="D161" s="541">
        <v>393.56666666666666</v>
      </c>
      <c r="E161" s="541">
        <v>387.13333333333333</v>
      </c>
      <c r="F161" s="541">
        <v>379.56666666666666</v>
      </c>
      <c r="G161" s="541">
        <v>373.13333333333333</v>
      </c>
      <c r="H161" s="541">
        <v>401.13333333333333</v>
      </c>
      <c r="I161" s="541">
        <v>407.56666666666661</v>
      </c>
      <c r="J161" s="541">
        <v>415.13333333333333</v>
      </c>
      <c r="K161" s="540">
        <v>400</v>
      </c>
      <c r="L161" s="540">
        <v>386</v>
      </c>
      <c r="M161" s="540">
        <v>4.7796700000000003</v>
      </c>
    </row>
    <row r="162" spans="1:13">
      <c r="A162" s="254">
        <v>152</v>
      </c>
      <c r="B162" t="s">
        <v>358</v>
      </c>
      <c r="C162" s="540">
        <v>665.65</v>
      </c>
      <c r="D162" s="541">
        <v>667.2166666666667</v>
      </c>
      <c r="E162" s="541">
        <v>659.43333333333339</v>
      </c>
      <c r="F162" s="541">
        <v>653.2166666666667</v>
      </c>
      <c r="G162" s="541">
        <v>645.43333333333339</v>
      </c>
      <c r="H162" s="541">
        <v>673.43333333333339</v>
      </c>
      <c r="I162" s="541">
        <v>681.2166666666667</v>
      </c>
      <c r="J162" s="541">
        <v>687.43333333333339</v>
      </c>
      <c r="K162" s="540">
        <v>675</v>
      </c>
      <c r="L162" s="540">
        <v>661</v>
      </c>
      <c r="M162" s="540">
        <v>1.3570599999999999</v>
      </c>
    </row>
    <row r="163" spans="1:13">
      <c r="A163" s="254">
        <v>153</v>
      </c>
      <c r="B163" t="s">
        <v>359</v>
      </c>
      <c r="C163" s="540">
        <v>94.9</v>
      </c>
      <c r="D163" s="541">
        <v>94.783333333333346</v>
      </c>
      <c r="E163" s="541">
        <v>93.616666666666688</v>
      </c>
      <c r="F163" s="541">
        <v>92.333333333333343</v>
      </c>
      <c r="G163" s="541">
        <v>91.166666666666686</v>
      </c>
      <c r="H163" s="541">
        <v>96.066666666666691</v>
      </c>
      <c r="I163" s="541">
        <v>97.233333333333348</v>
      </c>
      <c r="J163" s="541">
        <v>98.516666666666694</v>
      </c>
      <c r="K163" s="540">
        <v>95.95</v>
      </c>
      <c r="L163" s="540">
        <v>93.5</v>
      </c>
      <c r="M163" s="540">
        <v>17.332820000000002</v>
      </c>
    </row>
    <row r="164" spans="1:13">
      <c r="A164" s="254">
        <v>154</v>
      </c>
      <c r="B164" t="s">
        <v>360</v>
      </c>
      <c r="C164" s="540">
        <v>160.05000000000001</v>
      </c>
      <c r="D164" s="541">
        <v>160.91666666666666</v>
      </c>
      <c r="E164" s="541">
        <v>158.33333333333331</v>
      </c>
      <c r="F164" s="541">
        <v>156.61666666666665</v>
      </c>
      <c r="G164" s="541">
        <v>154.0333333333333</v>
      </c>
      <c r="H164" s="541">
        <v>162.63333333333333</v>
      </c>
      <c r="I164" s="541">
        <v>165.21666666666664</v>
      </c>
      <c r="J164" s="541">
        <v>166.93333333333334</v>
      </c>
      <c r="K164" s="540">
        <v>163.5</v>
      </c>
      <c r="L164" s="540">
        <v>159.19999999999999</v>
      </c>
      <c r="M164" s="540">
        <v>40.123440000000002</v>
      </c>
    </row>
    <row r="165" spans="1:13">
      <c r="A165" s="254">
        <v>155</v>
      </c>
      <c r="B165" t="s">
        <v>240</v>
      </c>
      <c r="C165" s="540">
        <v>8.1</v>
      </c>
      <c r="D165" s="541">
        <v>8.15</v>
      </c>
      <c r="E165" s="541">
        <v>8</v>
      </c>
      <c r="F165" s="541">
        <v>7.9</v>
      </c>
      <c r="G165" s="541">
        <v>7.75</v>
      </c>
      <c r="H165" s="541">
        <v>8.25</v>
      </c>
      <c r="I165" s="541">
        <v>8.4000000000000021</v>
      </c>
      <c r="J165" s="541">
        <v>8.5</v>
      </c>
      <c r="K165" s="540">
        <v>8.3000000000000007</v>
      </c>
      <c r="L165" s="540">
        <v>8.0500000000000007</v>
      </c>
      <c r="M165" s="540">
        <v>72.646299999999997</v>
      </c>
    </row>
    <row r="166" spans="1:13">
      <c r="A166" s="254">
        <v>156</v>
      </c>
      <c r="B166" t="s">
        <v>241</v>
      </c>
      <c r="C166" s="540">
        <v>75.349999999999994</v>
      </c>
      <c r="D166" s="541">
        <v>75.883333333333326</v>
      </c>
      <c r="E166" s="541">
        <v>74.466666666666654</v>
      </c>
      <c r="F166" s="541">
        <v>73.583333333333329</v>
      </c>
      <c r="G166" s="541">
        <v>72.166666666666657</v>
      </c>
      <c r="H166" s="541">
        <v>76.766666666666652</v>
      </c>
      <c r="I166" s="541">
        <v>78.183333333333337</v>
      </c>
      <c r="J166" s="541">
        <v>79.066666666666649</v>
      </c>
      <c r="K166" s="540">
        <v>77.3</v>
      </c>
      <c r="L166" s="540">
        <v>75</v>
      </c>
      <c r="M166" s="540">
        <v>24.081199999999999</v>
      </c>
    </row>
    <row r="167" spans="1:13">
      <c r="A167" s="254">
        <v>157</v>
      </c>
      <c r="B167" t="s">
        <v>99</v>
      </c>
      <c r="C167" s="540">
        <v>143.1</v>
      </c>
      <c r="D167" s="541">
        <v>142.96666666666667</v>
      </c>
      <c r="E167" s="541">
        <v>138.13333333333333</v>
      </c>
      <c r="F167" s="541">
        <v>133.16666666666666</v>
      </c>
      <c r="G167" s="541">
        <v>128.33333333333331</v>
      </c>
      <c r="H167" s="541">
        <v>147.93333333333334</v>
      </c>
      <c r="I167" s="541">
        <v>152.76666666666665</v>
      </c>
      <c r="J167" s="541">
        <v>157.73333333333335</v>
      </c>
      <c r="K167" s="540">
        <v>147.80000000000001</v>
      </c>
      <c r="L167" s="540">
        <v>138</v>
      </c>
      <c r="M167" s="540">
        <v>1147.15328</v>
      </c>
    </row>
    <row r="168" spans="1:13">
      <c r="A168" s="254">
        <v>158</v>
      </c>
      <c r="B168" t="s">
        <v>361</v>
      </c>
      <c r="C168" s="540">
        <v>274.7</v>
      </c>
      <c r="D168" s="541">
        <v>276.2</v>
      </c>
      <c r="E168" s="541">
        <v>272.5</v>
      </c>
      <c r="F168" s="541">
        <v>270.3</v>
      </c>
      <c r="G168" s="541">
        <v>266.60000000000002</v>
      </c>
      <c r="H168" s="541">
        <v>278.39999999999998</v>
      </c>
      <c r="I168" s="541">
        <v>282.09999999999991</v>
      </c>
      <c r="J168" s="541">
        <v>284.29999999999995</v>
      </c>
      <c r="K168" s="540">
        <v>279.89999999999998</v>
      </c>
      <c r="L168" s="540">
        <v>274</v>
      </c>
      <c r="M168" s="540">
        <v>0.90205000000000002</v>
      </c>
    </row>
    <row r="169" spans="1:13">
      <c r="A169" s="254">
        <v>159</v>
      </c>
      <c r="B169" t="s">
        <v>362</v>
      </c>
      <c r="C169" s="540">
        <v>216.5</v>
      </c>
      <c r="D169" s="541">
        <v>215</v>
      </c>
      <c r="E169" s="541">
        <v>212</v>
      </c>
      <c r="F169" s="541">
        <v>207.5</v>
      </c>
      <c r="G169" s="541">
        <v>204.5</v>
      </c>
      <c r="H169" s="541">
        <v>219.5</v>
      </c>
      <c r="I169" s="541">
        <v>222.5</v>
      </c>
      <c r="J169" s="541">
        <v>227</v>
      </c>
      <c r="K169" s="540">
        <v>218</v>
      </c>
      <c r="L169" s="540">
        <v>210.5</v>
      </c>
      <c r="M169" s="540">
        <v>6.0725800000000003</v>
      </c>
    </row>
    <row r="170" spans="1:13">
      <c r="A170" s="254">
        <v>160</v>
      </c>
      <c r="B170" t="s">
        <v>745</v>
      </c>
      <c r="C170" s="540">
        <v>4474.5</v>
      </c>
      <c r="D170" s="541">
        <v>4301.583333333333</v>
      </c>
      <c r="E170" s="541">
        <v>4033.1666666666661</v>
      </c>
      <c r="F170" s="541">
        <v>3591.833333333333</v>
      </c>
      <c r="G170" s="541">
        <v>3323.4166666666661</v>
      </c>
      <c r="H170" s="541">
        <v>4742.9166666666661</v>
      </c>
      <c r="I170" s="541">
        <v>5011.3333333333321</v>
      </c>
      <c r="J170" s="541">
        <v>5452.6666666666661</v>
      </c>
      <c r="K170" s="540">
        <v>4570</v>
      </c>
      <c r="L170" s="540">
        <v>3860.25</v>
      </c>
      <c r="M170" s="540">
        <v>9.58291</v>
      </c>
    </row>
    <row r="171" spans="1:13">
      <c r="A171" s="254">
        <v>161</v>
      </c>
      <c r="B171" t="s">
        <v>102</v>
      </c>
      <c r="C171" s="540">
        <v>25.95</v>
      </c>
      <c r="D171" s="541">
        <v>25.75</v>
      </c>
      <c r="E171" s="541">
        <v>25.05</v>
      </c>
      <c r="F171" s="541">
        <v>24.150000000000002</v>
      </c>
      <c r="G171" s="541">
        <v>23.450000000000003</v>
      </c>
      <c r="H171" s="541">
        <v>26.65</v>
      </c>
      <c r="I171" s="541">
        <v>27.35</v>
      </c>
      <c r="J171" s="541">
        <v>28.249999999999996</v>
      </c>
      <c r="K171" s="540">
        <v>26.45</v>
      </c>
      <c r="L171" s="540">
        <v>24.85</v>
      </c>
      <c r="M171" s="540">
        <v>212.10565</v>
      </c>
    </row>
    <row r="172" spans="1:13">
      <c r="A172" s="254">
        <v>162</v>
      </c>
      <c r="B172" t="s">
        <v>363</v>
      </c>
      <c r="C172" s="540">
        <v>2174.25</v>
      </c>
      <c r="D172" s="541">
        <v>2198.0833333333335</v>
      </c>
      <c r="E172" s="541">
        <v>2141.166666666667</v>
      </c>
      <c r="F172" s="541">
        <v>2108.0833333333335</v>
      </c>
      <c r="G172" s="541">
        <v>2051.166666666667</v>
      </c>
      <c r="H172" s="541">
        <v>2231.166666666667</v>
      </c>
      <c r="I172" s="541">
        <v>2288.0833333333339</v>
      </c>
      <c r="J172" s="541">
        <v>2321.166666666667</v>
      </c>
      <c r="K172" s="540">
        <v>2255</v>
      </c>
      <c r="L172" s="540">
        <v>2165</v>
      </c>
      <c r="M172" s="540">
        <v>0.36620000000000003</v>
      </c>
    </row>
    <row r="173" spans="1:13">
      <c r="A173" s="254">
        <v>163</v>
      </c>
      <c r="B173" t="s">
        <v>746</v>
      </c>
      <c r="C173" s="540">
        <v>203.3</v>
      </c>
      <c r="D173" s="541">
        <v>203</v>
      </c>
      <c r="E173" s="541">
        <v>200.3</v>
      </c>
      <c r="F173" s="541">
        <v>197.3</v>
      </c>
      <c r="G173" s="541">
        <v>194.60000000000002</v>
      </c>
      <c r="H173" s="541">
        <v>206</v>
      </c>
      <c r="I173" s="541">
        <v>208.7</v>
      </c>
      <c r="J173" s="541">
        <v>211.7</v>
      </c>
      <c r="K173" s="540">
        <v>205.7</v>
      </c>
      <c r="L173" s="540">
        <v>200</v>
      </c>
      <c r="M173" s="540">
        <v>4.7804399999999996</v>
      </c>
    </row>
    <row r="174" spans="1:13">
      <c r="A174" s="254">
        <v>164</v>
      </c>
      <c r="B174" t="s">
        <v>364</v>
      </c>
      <c r="C174" s="540">
        <v>2508.6999999999998</v>
      </c>
      <c r="D174" s="541">
        <v>2484.9</v>
      </c>
      <c r="E174" s="541">
        <v>2428.8000000000002</v>
      </c>
      <c r="F174" s="541">
        <v>2348.9</v>
      </c>
      <c r="G174" s="541">
        <v>2292.8000000000002</v>
      </c>
      <c r="H174" s="541">
        <v>2564.8000000000002</v>
      </c>
      <c r="I174" s="541">
        <v>2620.8999999999996</v>
      </c>
      <c r="J174" s="541">
        <v>2700.8</v>
      </c>
      <c r="K174" s="540">
        <v>2541</v>
      </c>
      <c r="L174" s="540">
        <v>2405</v>
      </c>
      <c r="M174" s="540">
        <v>0.29374</v>
      </c>
    </row>
    <row r="175" spans="1:13">
      <c r="A175" s="254">
        <v>165</v>
      </c>
      <c r="B175" t="s">
        <v>242</v>
      </c>
      <c r="C175" s="540">
        <v>170.9</v>
      </c>
      <c r="D175" s="541">
        <v>163.11666666666667</v>
      </c>
      <c r="E175" s="541">
        <v>155.33333333333334</v>
      </c>
      <c r="F175" s="541">
        <v>139.76666666666668</v>
      </c>
      <c r="G175" s="541">
        <v>131.98333333333335</v>
      </c>
      <c r="H175" s="541">
        <v>178.68333333333334</v>
      </c>
      <c r="I175" s="541">
        <v>186.46666666666664</v>
      </c>
      <c r="J175" s="541">
        <v>202.03333333333333</v>
      </c>
      <c r="K175" s="540">
        <v>170.9</v>
      </c>
      <c r="L175" s="540">
        <v>147.55000000000001</v>
      </c>
      <c r="M175" s="540">
        <v>88.08999</v>
      </c>
    </row>
    <row r="176" spans="1:13">
      <c r="A176" s="254">
        <v>166</v>
      </c>
      <c r="B176" t="s">
        <v>365</v>
      </c>
      <c r="C176" s="540">
        <v>5609.4</v>
      </c>
      <c r="D176" s="541">
        <v>5627.2833333333328</v>
      </c>
      <c r="E176" s="541">
        <v>5583.1166666666659</v>
      </c>
      <c r="F176" s="541">
        <v>5556.833333333333</v>
      </c>
      <c r="G176" s="541">
        <v>5512.6666666666661</v>
      </c>
      <c r="H176" s="541">
        <v>5653.5666666666657</v>
      </c>
      <c r="I176" s="541">
        <v>5697.7333333333336</v>
      </c>
      <c r="J176" s="541">
        <v>5724.0166666666655</v>
      </c>
      <c r="K176" s="540">
        <v>5671.45</v>
      </c>
      <c r="L176" s="540">
        <v>5601</v>
      </c>
      <c r="M176" s="540">
        <v>4.6469999999999997E-2</v>
      </c>
    </row>
    <row r="177" spans="1:13">
      <c r="A177" s="254">
        <v>167</v>
      </c>
      <c r="B177" t="s">
        <v>366</v>
      </c>
      <c r="C177" s="540">
        <v>1439.4</v>
      </c>
      <c r="D177" s="541">
        <v>1439.9333333333334</v>
      </c>
      <c r="E177" s="541">
        <v>1428.4666666666667</v>
      </c>
      <c r="F177" s="541">
        <v>1417.5333333333333</v>
      </c>
      <c r="G177" s="541">
        <v>1406.0666666666666</v>
      </c>
      <c r="H177" s="541">
        <v>1450.8666666666668</v>
      </c>
      <c r="I177" s="541">
        <v>1462.3333333333335</v>
      </c>
      <c r="J177" s="541">
        <v>1473.2666666666669</v>
      </c>
      <c r="K177" s="540">
        <v>1451.4</v>
      </c>
      <c r="L177" s="540">
        <v>1429</v>
      </c>
      <c r="M177" s="540">
        <v>0.60189999999999999</v>
      </c>
    </row>
    <row r="178" spans="1:13">
      <c r="A178" s="254">
        <v>168</v>
      </c>
      <c r="B178" t="s">
        <v>100</v>
      </c>
      <c r="C178" s="540">
        <v>493.55</v>
      </c>
      <c r="D178" s="541">
        <v>493.2</v>
      </c>
      <c r="E178" s="541">
        <v>488.95</v>
      </c>
      <c r="F178" s="541">
        <v>484.35</v>
      </c>
      <c r="G178" s="541">
        <v>480.1</v>
      </c>
      <c r="H178" s="541">
        <v>497.79999999999995</v>
      </c>
      <c r="I178" s="541">
        <v>502.04999999999995</v>
      </c>
      <c r="J178" s="541">
        <v>506.64999999999992</v>
      </c>
      <c r="K178" s="540">
        <v>497.45</v>
      </c>
      <c r="L178" s="540">
        <v>488.6</v>
      </c>
      <c r="M178" s="540">
        <v>14.292759999999999</v>
      </c>
    </row>
    <row r="179" spans="1:13">
      <c r="A179" s="254">
        <v>169</v>
      </c>
      <c r="B179" t="s">
        <v>367</v>
      </c>
      <c r="C179" s="540">
        <v>922.6</v>
      </c>
      <c r="D179" s="541">
        <v>923.86666666666667</v>
      </c>
      <c r="E179" s="541">
        <v>919.73333333333335</v>
      </c>
      <c r="F179" s="541">
        <v>916.86666666666667</v>
      </c>
      <c r="G179" s="541">
        <v>912.73333333333335</v>
      </c>
      <c r="H179" s="541">
        <v>926.73333333333335</v>
      </c>
      <c r="I179" s="541">
        <v>930.86666666666679</v>
      </c>
      <c r="J179" s="541">
        <v>933.73333333333335</v>
      </c>
      <c r="K179" s="540">
        <v>928</v>
      </c>
      <c r="L179" s="540">
        <v>921</v>
      </c>
      <c r="M179" s="540">
        <v>0.28219</v>
      </c>
    </row>
    <row r="180" spans="1:13">
      <c r="A180" s="254">
        <v>170</v>
      </c>
      <c r="B180" t="s">
        <v>243</v>
      </c>
      <c r="C180" s="540">
        <v>484.75</v>
      </c>
      <c r="D180" s="541">
        <v>488.0333333333333</v>
      </c>
      <c r="E180" s="541">
        <v>479.71666666666658</v>
      </c>
      <c r="F180" s="541">
        <v>474.68333333333328</v>
      </c>
      <c r="G180" s="541">
        <v>466.36666666666656</v>
      </c>
      <c r="H180" s="541">
        <v>493.06666666666661</v>
      </c>
      <c r="I180" s="541">
        <v>501.38333333333333</v>
      </c>
      <c r="J180" s="541">
        <v>506.41666666666663</v>
      </c>
      <c r="K180" s="540">
        <v>496.35</v>
      </c>
      <c r="L180" s="540">
        <v>483</v>
      </c>
      <c r="M180" s="540">
        <v>1.2373099999999999</v>
      </c>
    </row>
    <row r="181" spans="1:13">
      <c r="A181" s="254">
        <v>171</v>
      </c>
      <c r="B181" t="s">
        <v>103</v>
      </c>
      <c r="C181" s="540">
        <v>718.75</v>
      </c>
      <c r="D181" s="541">
        <v>719.08333333333337</v>
      </c>
      <c r="E181" s="541">
        <v>713.66666666666674</v>
      </c>
      <c r="F181" s="541">
        <v>708.58333333333337</v>
      </c>
      <c r="G181" s="541">
        <v>703.16666666666674</v>
      </c>
      <c r="H181" s="541">
        <v>724.16666666666674</v>
      </c>
      <c r="I181" s="541">
        <v>729.58333333333348</v>
      </c>
      <c r="J181" s="541">
        <v>734.66666666666674</v>
      </c>
      <c r="K181" s="540">
        <v>724.5</v>
      </c>
      <c r="L181" s="540">
        <v>714</v>
      </c>
      <c r="M181" s="540">
        <v>14.68422</v>
      </c>
    </row>
    <row r="182" spans="1:13">
      <c r="A182" s="254">
        <v>172</v>
      </c>
      <c r="B182" t="s">
        <v>244</v>
      </c>
      <c r="C182" s="540">
        <v>439.05</v>
      </c>
      <c r="D182" s="541">
        <v>440.7833333333333</v>
      </c>
      <c r="E182" s="541">
        <v>434.66666666666663</v>
      </c>
      <c r="F182" s="541">
        <v>430.2833333333333</v>
      </c>
      <c r="G182" s="541">
        <v>424.16666666666663</v>
      </c>
      <c r="H182" s="541">
        <v>445.16666666666663</v>
      </c>
      <c r="I182" s="541">
        <v>451.2833333333333</v>
      </c>
      <c r="J182" s="541">
        <v>455.66666666666663</v>
      </c>
      <c r="K182" s="540">
        <v>446.9</v>
      </c>
      <c r="L182" s="540">
        <v>436.4</v>
      </c>
      <c r="M182" s="540">
        <v>0.96196000000000004</v>
      </c>
    </row>
    <row r="183" spans="1:13">
      <c r="A183" s="254">
        <v>173</v>
      </c>
      <c r="B183" t="s">
        <v>245</v>
      </c>
      <c r="C183" s="540">
        <v>1505.3</v>
      </c>
      <c r="D183" s="541">
        <v>1508.1166666666668</v>
      </c>
      <c r="E183" s="541">
        <v>1489.2333333333336</v>
      </c>
      <c r="F183" s="541">
        <v>1473.1666666666667</v>
      </c>
      <c r="G183" s="541">
        <v>1454.2833333333335</v>
      </c>
      <c r="H183" s="541">
        <v>1524.1833333333336</v>
      </c>
      <c r="I183" s="541">
        <v>1543.0666666666668</v>
      </c>
      <c r="J183" s="541">
        <v>1559.1333333333337</v>
      </c>
      <c r="K183" s="540">
        <v>1527</v>
      </c>
      <c r="L183" s="540">
        <v>1492.05</v>
      </c>
      <c r="M183" s="540">
        <v>7.3724299999999996</v>
      </c>
    </row>
    <row r="184" spans="1:13">
      <c r="A184" s="254">
        <v>174</v>
      </c>
      <c r="B184" t="s">
        <v>368</v>
      </c>
      <c r="C184" s="540">
        <v>335.8</v>
      </c>
      <c r="D184" s="541">
        <v>338.26666666666665</v>
      </c>
      <c r="E184" s="541">
        <v>332.5333333333333</v>
      </c>
      <c r="F184" s="541">
        <v>329.26666666666665</v>
      </c>
      <c r="G184" s="541">
        <v>323.5333333333333</v>
      </c>
      <c r="H184" s="541">
        <v>341.5333333333333</v>
      </c>
      <c r="I184" s="541">
        <v>347.26666666666665</v>
      </c>
      <c r="J184" s="541">
        <v>350.5333333333333</v>
      </c>
      <c r="K184" s="540">
        <v>344</v>
      </c>
      <c r="L184" s="540">
        <v>335</v>
      </c>
      <c r="M184" s="540">
        <v>15.547000000000001</v>
      </c>
    </row>
    <row r="185" spans="1:13">
      <c r="A185" s="254">
        <v>175</v>
      </c>
      <c r="B185" t="s">
        <v>246</v>
      </c>
      <c r="C185" s="540">
        <v>472.4</v>
      </c>
      <c r="D185" s="541">
        <v>477.76666666666665</v>
      </c>
      <c r="E185" s="541">
        <v>460.83333333333331</v>
      </c>
      <c r="F185" s="541">
        <v>449.26666666666665</v>
      </c>
      <c r="G185" s="541">
        <v>432.33333333333331</v>
      </c>
      <c r="H185" s="541">
        <v>489.33333333333331</v>
      </c>
      <c r="I185" s="541">
        <v>506.26666666666671</v>
      </c>
      <c r="J185" s="541">
        <v>517.83333333333326</v>
      </c>
      <c r="K185" s="540">
        <v>494.7</v>
      </c>
      <c r="L185" s="540">
        <v>466.2</v>
      </c>
      <c r="M185" s="540">
        <v>15.3573</v>
      </c>
    </row>
    <row r="186" spans="1:13">
      <c r="A186" s="254">
        <v>176</v>
      </c>
      <c r="B186" t="s">
        <v>104</v>
      </c>
      <c r="C186" s="540">
        <v>1229.6500000000001</v>
      </c>
      <c r="D186" s="541">
        <v>1230.1000000000001</v>
      </c>
      <c r="E186" s="541">
        <v>1212.5500000000002</v>
      </c>
      <c r="F186" s="541">
        <v>1195.45</v>
      </c>
      <c r="G186" s="541">
        <v>1177.9000000000001</v>
      </c>
      <c r="H186" s="541">
        <v>1247.2000000000003</v>
      </c>
      <c r="I186" s="541">
        <v>1264.75</v>
      </c>
      <c r="J186" s="541">
        <v>1281.8500000000004</v>
      </c>
      <c r="K186" s="540">
        <v>1247.6500000000001</v>
      </c>
      <c r="L186" s="540">
        <v>1213</v>
      </c>
      <c r="M186" s="540">
        <v>15.36486</v>
      </c>
    </row>
    <row r="187" spans="1:13">
      <c r="A187" s="254">
        <v>177</v>
      </c>
      <c r="B187" t="s">
        <v>369</v>
      </c>
      <c r="C187" s="540">
        <v>274.3</v>
      </c>
      <c r="D187" s="541">
        <v>274.13333333333338</v>
      </c>
      <c r="E187" s="541">
        <v>269.36666666666679</v>
      </c>
      <c r="F187" s="541">
        <v>264.43333333333339</v>
      </c>
      <c r="G187" s="541">
        <v>259.6666666666668</v>
      </c>
      <c r="H187" s="541">
        <v>279.06666666666678</v>
      </c>
      <c r="I187" s="541">
        <v>283.83333333333331</v>
      </c>
      <c r="J187" s="541">
        <v>288.76666666666677</v>
      </c>
      <c r="K187" s="540">
        <v>278.89999999999998</v>
      </c>
      <c r="L187" s="540">
        <v>269.2</v>
      </c>
      <c r="M187" s="540">
        <v>7.2079899999999997</v>
      </c>
    </row>
    <row r="188" spans="1:13">
      <c r="A188" s="254">
        <v>178</v>
      </c>
      <c r="B188" t="s">
        <v>370</v>
      </c>
      <c r="C188" s="540">
        <v>110.1</v>
      </c>
      <c r="D188" s="541">
        <v>111.98333333333333</v>
      </c>
      <c r="E188" s="541">
        <v>106.41666666666667</v>
      </c>
      <c r="F188" s="541">
        <v>102.73333333333333</v>
      </c>
      <c r="G188" s="541">
        <v>97.166666666666671</v>
      </c>
      <c r="H188" s="541">
        <v>115.66666666666667</v>
      </c>
      <c r="I188" s="541">
        <v>121.23333333333333</v>
      </c>
      <c r="J188" s="541">
        <v>124.91666666666667</v>
      </c>
      <c r="K188" s="540">
        <v>117.55</v>
      </c>
      <c r="L188" s="540">
        <v>108.3</v>
      </c>
      <c r="M188" s="540">
        <v>92.883089999999996</v>
      </c>
    </row>
    <row r="189" spans="1:13">
      <c r="A189" s="254">
        <v>179</v>
      </c>
      <c r="B189" t="s">
        <v>371</v>
      </c>
      <c r="C189" s="540">
        <v>834.5</v>
      </c>
      <c r="D189" s="541">
        <v>839.5</v>
      </c>
      <c r="E189" s="541">
        <v>821</v>
      </c>
      <c r="F189" s="541">
        <v>807.5</v>
      </c>
      <c r="G189" s="541">
        <v>789</v>
      </c>
      <c r="H189" s="541">
        <v>853</v>
      </c>
      <c r="I189" s="541">
        <v>871.5</v>
      </c>
      <c r="J189" s="541">
        <v>885</v>
      </c>
      <c r="K189" s="540">
        <v>858</v>
      </c>
      <c r="L189" s="540">
        <v>826</v>
      </c>
      <c r="M189" s="540">
        <v>0.31330999999999998</v>
      </c>
    </row>
    <row r="190" spans="1:13">
      <c r="A190" s="254">
        <v>180</v>
      </c>
      <c r="B190" t="s">
        <v>372</v>
      </c>
      <c r="C190" s="540">
        <v>311.60000000000002</v>
      </c>
      <c r="D190" s="541">
        <v>312.15000000000003</v>
      </c>
      <c r="E190" s="541">
        <v>309.45000000000005</v>
      </c>
      <c r="F190" s="541">
        <v>307.3</v>
      </c>
      <c r="G190" s="541">
        <v>304.60000000000002</v>
      </c>
      <c r="H190" s="541">
        <v>314.30000000000007</v>
      </c>
      <c r="I190" s="541">
        <v>317</v>
      </c>
      <c r="J190" s="541">
        <v>319.15000000000009</v>
      </c>
      <c r="K190" s="540">
        <v>314.85000000000002</v>
      </c>
      <c r="L190" s="540">
        <v>310</v>
      </c>
      <c r="M190" s="540">
        <v>1.0926</v>
      </c>
    </row>
    <row r="191" spans="1:13">
      <c r="A191" s="254">
        <v>181</v>
      </c>
      <c r="B191" t="s">
        <v>744</v>
      </c>
      <c r="C191" s="540">
        <v>134.75</v>
      </c>
      <c r="D191" s="541">
        <v>135.11666666666667</v>
      </c>
      <c r="E191" s="541">
        <v>132.23333333333335</v>
      </c>
      <c r="F191" s="541">
        <v>129.71666666666667</v>
      </c>
      <c r="G191" s="541">
        <v>126.83333333333334</v>
      </c>
      <c r="H191" s="541">
        <v>137.63333333333335</v>
      </c>
      <c r="I191" s="541">
        <v>140.51666666666668</v>
      </c>
      <c r="J191" s="541">
        <v>143.03333333333336</v>
      </c>
      <c r="K191" s="540">
        <v>138</v>
      </c>
      <c r="L191" s="540">
        <v>132.6</v>
      </c>
      <c r="M191" s="540">
        <v>7.1080899999999998</v>
      </c>
    </row>
    <row r="192" spans="1:13">
      <c r="A192" s="254">
        <v>182</v>
      </c>
      <c r="B192" t="s">
        <v>774</v>
      </c>
      <c r="C192" s="540">
        <v>545</v>
      </c>
      <c r="D192" s="541">
        <v>552.01666666666677</v>
      </c>
      <c r="E192" s="541">
        <v>536.38333333333355</v>
      </c>
      <c r="F192" s="541">
        <v>527.76666666666677</v>
      </c>
      <c r="G192" s="541">
        <v>512.13333333333355</v>
      </c>
      <c r="H192" s="541">
        <v>560.63333333333355</v>
      </c>
      <c r="I192" s="541">
        <v>576.26666666666677</v>
      </c>
      <c r="J192" s="541">
        <v>584.88333333333355</v>
      </c>
      <c r="K192" s="540">
        <v>567.65</v>
      </c>
      <c r="L192" s="540">
        <v>543.4</v>
      </c>
      <c r="M192" s="540">
        <v>0.87880000000000003</v>
      </c>
    </row>
    <row r="193" spans="1:13">
      <c r="A193" s="254">
        <v>183</v>
      </c>
      <c r="B193" t="s">
        <v>373</v>
      </c>
      <c r="C193" s="540">
        <v>478.45</v>
      </c>
      <c r="D193" s="541">
        <v>486.41666666666669</v>
      </c>
      <c r="E193" s="541">
        <v>446.03333333333342</v>
      </c>
      <c r="F193" s="541">
        <v>413.61666666666673</v>
      </c>
      <c r="G193" s="541">
        <v>373.23333333333346</v>
      </c>
      <c r="H193" s="541">
        <v>518.83333333333337</v>
      </c>
      <c r="I193" s="541">
        <v>559.2166666666667</v>
      </c>
      <c r="J193" s="541">
        <v>591.63333333333333</v>
      </c>
      <c r="K193" s="540">
        <v>526.79999999999995</v>
      </c>
      <c r="L193" s="540">
        <v>454</v>
      </c>
      <c r="M193" s="540">
        <v>48.991880000000002</v>
      </c>
    </row>
    <row r="194" spans="1:13">
      <c r="A194" s="254">
        <v>184</v>
      </c>
      <c r="B194" t="s">
        <v>374</v>
      </c>
      <c r="C194" s="540">
        <v>58.5</v>
      </c>
      <c r="D194" s="541">
        <v>57.683333333333337</v>
      </c>
      <c r="E194" s="541">
        <v>55.966666666666676</v>
      </c>
      <c r="F194" s="541">
        <v>53.433333333333337</v>
      </c>
      <c r="G194" s="541">
        <v>51.716666666666676</v>
      </c>
      <c r="H194" s="541">
        <v>60.216666666666676</v>
      </c>
      <c r="I194" s="541">
        <v>61.933333333333344</v>
      </c>
      <c r="J194" s="541">
        <v>64.466666666666669</v>
      </c>
      <c r="K194" s="540">
        <v>59.4</v>
      </c>
      <c r="L194" s="540">
        <v>55.15</v>
      </c>
      <c r="M194" s="540">
        <v>37.995040000000003</v>
      </c>
    </row>
    <row r="195" spans="1:13">
      <c r="A195" s="254">
        <v>185</v>
      </c>
      <c r="B195" t="s">
        <v>375</v>
      </c>
      <c r="C195" s="540">
        <v>231.1</v>
      </c>
      <c r="D195" s="541">
        <v>231.16666666666666</v>
      </c>
      <c r="E195" s="541">
        <v>226.23333333333332</v>
      </c>
      <c r="F195" s="541">
        <v>221.36666666666667</v>
      </c>
      <c r="G195" s="541">
        <v>216.43333333333334</v>
      </c>
      <c r="H195" s="541">
        <v>236.0333333333333</v>
      </c>
      <c r="I195" s="541">
        <v>240.96666666666664</v>
      </c>
      <c r="J195" s="541">
        <v>245.83333333333329</v>
      </c>
      <c r="K195" s="540">
        <v>236.1</v>
      </c>
      <c r="L195" s="540">
        <v>226.3</v>
      </c>
      <c r="M195" s="540">
        <v>19.16741</v>
      </c>
    </row>
    <row r="196" spans="1:13">
      <c r="A196" s="254">
        <v>186</v>
      </c>
      <c r="B196" t="s">
        <v>376</v>
      </c>
      <c r="C196" s="540">
        <v>95.5</v>
      </c>
      <c r="D196" s="541">
        <v>95.333333333333329</v>
      </c>
      <c r="E196" s="541">
        <v>94.11666666666666</v>
      </c>
      <c r="F196" s="541">
        <v>92.733333333333334</v>
      </c>
      <c r="G196" s="541">
        <v>91.516666666666666</v>
      </c>
      <c r="H196" s="541">
        <v>96.716666666666654</v>
      </c>
      <c r="I196" s="541">
        <v>97.933333333333323</v>
      </c>
      <c r="J196" s="541">
        <v>99.316666666666649</v>
      </c>
      <c r="K196" s="540">
        <v>96.55</v>
      </c>
      <c r="L196" s="540">
        <v>93.95</v>
      </c>
      <c r="M196" s="540">
        <v>5.3932399999999996</v>
      </c>
    </row>
    <row r="197" spans="1:13">
      <c r="A197" s="254">
        <v>187</v>
      </c>
      <c r="B197" t="s">
        <v>377</v>
      </c>
      <c r="C197" s="540">
        <v>76.349999999999994</v>
      </c>
      <c r="D197" s="541">
        <v>77.61666666666666</v>
      </c>
      <c r="E197" s="541">
        <v>74.833333333333314</v>
      </c>
      <c r="F197" s="541">
        <v>73.316666666666649</v>
      </c>
      <c r="G197" s="541">
        <v>70.533333333333303</v>
      </c>
      <c r="H197" s="541">
        <v>79.133333333333326</v>
      </c>
      <c r="I197" s="541">
        <v>81.916666666666657</v>
      </c>
      <c r="J197" s="541">
        <v>83.433333333333337</v>
      </c>
      <c r="K197" s="540">
        <v>80.400000000000006</v>
      </c>
      <c r="L197" s="540">
        <v>76.099999999999994</v>
      </c>
      <c r="M197" s="540">
        <v>21.716080000000002</v>
      </c>
    </row>
    <row r="198" spans="1:13">
      <c r="A198" s="254">
        <v>188</v>
      </c>
      <c r="B198" t="s">
        <v>247</v>
      </c>
      <c r="C198" s="540">
        <v>259.39999999999998</v>
      </c>
      <c r="D198" s="541">
        <v>259.06666666666666</v>
      </c>
      <c r="E198" s="541">
        <v>241.43333333333334</v>
      </c>
      <c r="F198" s="541">
        <v>223.46666666666667</v>
      </c>
      <c r="G198" s="541">
        <v>205.83333333333334</v>
      </c>
      <c r="H198" s="541">
        <v>277.0333333333333</v>
      </c>
      <c r="I198" s="541">
        <v>294.66666666666663</v>
      </c>
      <c r="J198" s="541">
        <v>312.63333333333333</v>
      </c>
      <c r="K198" s="540">
        <v>276.7</v>
      </c>
      <c r="L198" s="540">
        <v>241.1</v>
      </c>
      <c r="M198" s="540">
        <v>61.322290000000002</v>
      </c>
    </row>
    <row r="199" spans="1:13">
      <c r="A199" s="254">
        <v>189</v>
      </c>
      <c r="B199" t="s">
        <v>378</v>
      </c>
      <c r="C199" s="540">
        <v>745.15</v>
      </c>
      <c r="D199" s="541">
        <v>743.26666666666677</v>
      </c>
      <c r="E199" s="541">
        <v>738.58333333333348</v>
      </c>
      <c r="F199" s="541">
        <v>732.01666666666677</v>
      </c>
      <c r="G199" s="541">
        <v>727.33333333333348</v>
      </c>
      <c r="H199" s="541">
        <v>749.83333333333348</v>
      </c>
      <c r="I199" s="541">
        <v>754.51666666666665</v>
      </c>
      <c r="J199" s="541">
        <v>761.08333333333348</v>
      </c>
      <c r="K199" s="540">
        <v>747.95</v>
      </c>
      <c r="L199" s="540">
        <v>736.7</v>
      </c>
      <c r="M199" s="540">
        <v>5.858E-2</v>
      </c>
    </row>
    <row r="200" spans="1:13">
      <c r="A200" s="254">
        <v>190</v>
      </c>
      <c r="B200" t="s">
        <v>248</v>
      </c>
      <c r="C200" s="540">
        <v>1504.1</v>
      </c>
      <c r="D200" s="541">
        <v>1519.3499999999997</v>
      </c>
      <c r="E200" s="541">
        <v>1469.8999999999994</v>
      </c>
      <c r="F200" s="541">
        <v>1435.6999999999998</v>
      </c>
      <c r="G200" s="541">
        <v>1386.2499999999995</v>
      </c>
      <c r="H200" s="541">
        <v>1553.5499999999993</v>
      </c>
      <c r="I200" s="541">
        <v>1602.9999999999995</v>
      </c>
      <c r="J200" s="541">
        <v>1637.1999999999991</v>
      </c>
      <c r="K200" s="540">
        <v>1568.8</v>
      </c>
      <c r="L200" s="540">
        <v>1485.15</v>
      </c>
      <c r="M200" s="540">
        <v>6.8445600000000004</v>
      </c>
    </row>
    <row r="201" spans="1:13">
      <c r="A201" s="254">
        <v>191</v>
      </c>
      <c r="B201" t="s">
        <v>107</v>
      </c>
      <c r="C201" s="540">
        <v>948.1</v>
      </c>
      <c r="D201" s="541">
        <v>947.73333333333323</v>
      </c>
      <c r="E201" s="541">
        <v>938.71666666666647</v>
      </c>
      <c r="F201" s="541">
        <v>929.33333333333326</v>
      </c>
      <c r="G201" s="541">
        <v>920.31666666666649</v>
      </c>
      <c r="H201" s="541">
        <v>957.11666666666645</v>
      </c>
      <c r="I201" s="541">
        <v>966.1333333333331</v>
      </c>
      <c r="J201" s="541">
        <v>975.51666666666642</v>
      </c>
      <c r="K201" s="540">
        <v>956.75</v>
      </c>
      <c r="L201" s="540">
        <v>938.35</v>
      </c>
      <c r="M201" s="540">
        <v>51.330939999999998</v>
      </c>
    </row>
    <row r="202" spans="1:13">
      <c r="A202" s="254">
        <v>192</v>
      </c>
      <c r="B202" t="s">
        <v>249</v>
      </c>
      <c r="C202" s="540">
        <v>2974.35</v>
      </c>
      <c r="D202" s="541">
        <v>2982.4</v>
      </c>
      <c r="E202" s="541">
        <v>2950.9500000000003</v>
      </c>
      <c r="F202" s="541">
        <v>2927.55</v>
      </c>
      <c r="G202" s="541">
        <v>2896.1000000000004</v>
      </c>
      <c r="H202" s="541">
        <v>3005.8</v>
      </c>
      <c r="I202" s="541">
        <v>3037.25</v>
      </c>
      <c r="J202" s="541">
        <v>3060.65</v>
      </c>
      <c r="K202" s="540">
        <v>3013.85</v>
      </c>
      <c r="L202" s="540">
        <v>2959</v>
      </c>
      <c r="M202" s="540">
        <v>1.8834500000000001</v>
      </c>
    </row>
    <row r="203" spans="1:13">
      <c r="A203" s="254">
        <v>193</v>
      </c>
      <c r="B203" t="s">
        <v>109</v>
      </c>
      <c r="C203" s="540">
        <v>1554.3</v>
      </c>
      <c r="D203" s="541">
        <v>1569.4166666666667</v>
      </c>
      <c r="E203" s="541">
        <v>1532.8833333333334</v>
      </c>
      <c r="F203" s="541">
        <v>1511.4666666666667</v>
      </c>
      <c r="G203" s="541">
        <v>1474.9333333333334</v>
      </c>
      <c r="H203" s="541">
        <v>1590.8333333333335</v>
      </c>
      <c r="I203" s="541">
        <v>1627.3666666666668</v>
      </c>
      <c r="J203" s="541">
        <v>1648.7833333333335</v>
      </c>
      <c r="K203" s="540">
        <v>1605.95</v>
      </c>
      <c r="L203" s="540">
        <v>1548</v>
      </c>
      <c r="M203" s="540">
        <v>73.602800000000002</v>
      </c>
    </row>
    <row r="204" spans="1:13">
      <c r="A204" s="254">
        <v>194</v>
      </c>
      <c r="B204" t="s">
        <v>250</v>
      </c>
      <c r="C204" s="540">
        <v>713.45</v>
      </c>
      <c r="D204" s="541">
        <v>710.4666666666667</v>
      </c>
      <c r="E204" s="541">
        <v>704.98333333333335</v>
      </c>
      <c r="F204" s="541">
        <v>696.51666666666665</v>
      </c>
      <c r="G204" s="541">
        <v>691.0333333333333</v>
      </c>
      <c r="H204" s="541">
        <v>718.93333333333339</v>
      </c>
      <c r="I204" s="541">
        <v>724.41666666666674</v>
      </c>
      <c r="J204" s="541">
        <v>732.88333333333344</v>
      </c>
      <c r="K204" s="540">
        <v>715.95</v>
      </c>
      <c r="L204" s="540">
        <v>702</v>
      </c>
      <c r="M204" s="540">
        <v>29.499179999999999</v>
      </c>
    </row>
    <row r="205" spans="1:13">
      <c r="A205" s="254">
        <v>195</v>
      </c>
      <c r="B205" t="s">
        <v>383</v>
      </c>
      <c r="C205" s="540">
        <v>30.25</v>
      </c>
      <c r="D205" s="541">
        <v>30.55</v>
      </c>
      <c r="E205" s="541">
        <v>29.25</v>
      </c>
      <c r="F205" s="541">
        <v>28.25</v>
      </c>
      <c r="G205" s="541">
        <v>26.95</v>
      </c>
      <c r="H205" s="541">
        <v>31.55</v>
      </c>
      <c r="I205" s="541">
        <v>32.850000000000009</v>
      </c>
      <c r="J205" s="541">
        <v>33.85</v>
      </c>
      <c r="K205" s="540">
        <v>31.85</v>
      </c>
      <c r="L205" s="540">
        <v>29.55</v>
      </c>
      <c r="M205" s="540">
        <v>240.77850000000001</v>
      </c>
    </row>
    <row r="206" spans="1:13">
      <c r="A206" s="254">
        <v>196</v>
      </c>
      <c r="B206" t="s">
        <v>379</v>
      </c>
      <c r="C206" s="540">
        <v>30.2</v>
      </c>
      <c r="D206" s="541">
        <v>30.25</v>
      </c>
      <c r="E206" s="541">
        <v>30</v>
      </c>
      <c r="F206" s="541">
        <v>29.8</v>
      </c>
      <c r="G206" s="541">
        <v>29.55</v>
      </c>
      <c r="H206" s="541">
        <v>30.45</v>
      </c>
      <c r="I206" s="541">
        <v>30.7</v>
      </c>
      <c r="J206" s="541">
        <v>30.9</v>
      </c>
      <c r="K206" s="540">
        <v>30.5</v>
      </c>
      <c r="L206" s="540">
        <v>30.05</v>
      </c>
      <c r="M206" s="540">
        <v>3.0468500000000001</v>
      </c>
    </row>
    <row r="207" spans="1:13">
      <c r="A207" s="254">
        <v>197</v>
      </c>
      <c r="B207" t="s">
        <v>380</v>
      </c>
      <c r="C207" s="540">
        <v>724.95</v>
      </c>
      <c r="D207" s="541">
        <v>727.76666666666677</v>
      </c>
      <c r="E207" s="541">
        <v>707.63333333333355</v>
      </c>
      <c r="F207" s="541">
        <v>690.31666666666683</v>
      </c>
      <c r="G207" s="541">
        <v>670.18333333333362</v>
      </c>
      <c r="H207" s="541">
        <v>745.08333333333348</v>
      </c>
      <c r="I207" s="541">
        <v>765.2166666666667</v>
      </c>
      <c r="J207" s="541">
        <v>782.53333333333342</v>
      </c>
      <c r="K207" s="540">
        <v>747.9</v>
      </c>
      <c r="L207" s="540">
        <v>710.45</v>
      </c>
      <c r="M207" s="540">
        <v>1.25614</v>
      </c>
    </row>
    <row r="208" spans="1:13">
      <c r="A208" s="254">
        <v>198</v>
      </c>
      <c r="B208" t="s">
        <v>105</v>
      </c>
      <c r="C208" s="540">
        <v>1165.9000000000001</v>
      </c>
      <c r="D208" s="541">
        <v>1177.5166666666667</v>
      </c>
      <c r="E208" s="541">
        <v>1148.3833333333332</v>
      </c>
      <c r="F208" s="541">
        <v>1130.8666666666666</v>
      </c>
      <c r="G208" s="541">
        <v>1101.7333333333331</v>
      </c>
      <c r="H208" s="541">
        <v>1195.0333333333333</v>
      </c>
      <c r="I208" s="541">
        <v>1224.166666666667</v>
      </c>
      <c r="J208" s="541">
        <v>1241.6833333333334</v>
      </c>
      <c r="K208" s="540">
        <v>1206.6500000000001</v>
      </c>
      <c r="L208" s="540">
        <v>1160</v>
      </c>
      <c r="M208" s="540">
        <v>18.912510000000001</v>
      </c>
    </row>
    <row r="209" spans="1:13">
      <c r="A209" s="254">
        <v>199</v>
      </c>
      <c r="B209" t="s">
        <v>381</v>
      </c>
      <c r="C209" s="540">
        <v>230.65</v>
      </c>
      <c r="D209" s="541">
        <v>232.56666666666669</v>
      </c>
      <c r="E209" s="541">
        <v>228.18333333333339</v>
      </c>
      <c r="F209" s="541">
        <v>225.7166666666667</v>
      </c>
      <c r="G209" s="541">
        <v>221.3333333333334</v>
      </c>
      <c r="H209" s="541">
        <v>235.03333333333339</v>
      </c>
      <c r="I209" s="541">
        <v>239.41666666666666</v>
      </c>
      <c r="J209" s="541">
        <v>241.88333333333338</v>
      </c>
      <c r="K209" s="540">
        <v>236.95</v>
      </c>
      <c r="L209" s="540">
        <v>230.1</v>
      </c>
      <c r="M209" s="540">
        <v>1.27077</v>
      </c>
    </row>
    <row r="210" spans="1:13">
      <c r="A210" s="254">
        <v>200</v>
      </c>
      <c r="B210" t="s">
        <v>382</v>
      </c>
      <c r="C210" s="540">
        <v>299.5</v>
      </c>
      <c r="D210" s="541">
        <v>302.88333333333333</v>
      </c>
      <c r="E210" s="541">
        <v>294.51666666666665</v>
      </c>
      <c r="F210" s="541">
        <v>289.5333333333333</v>
      </c>
      <c r="G210" s="541">
        <v>281.16666666666663</v>
      </c>
      <c r="H210" s="541">
        <v>307.86666666666667</v>
      </c>
      <c r="I210" s="541">
        <v>316.23333333333335</v>
      </c>
      <c r="J210" s="541">
        <v>321.2166666666667</v>
      </c>
      <c r="K210" s="540">
        <v>311.25</v>
      </c>
      <c r="L210" s="540">
        <v>297.89999999999998</v>
      </c>
      <c r="M210" s="540">
        <v>5.0250199999999996</v>
      </c>
    </row>
    <row r="211" spans="1:13">
      <c r="A211" s="254">
        <v>201</v>
      </c>
      <c r="B211" t="s">
        <v>110</v>
      </c>
      <c r="C211" s="540">
        <v>3522.85</v>
      </c>
      <c r="D211" s="541">
        <v>3552.6333333333332</v>
      </c>
      <c r="E211" s="541">
        <v>3476.2166666666662</v>
      </c>
      <c r="F211" s="541">
        <v>3429.583333333333</v>
      </c>
      <c r="G211" s="541">
        <v>3353.1666666666661</v>
      </c>
      <c r="H211" s="541">
        <v>3599.2666666666664</v>
      </c>
      <c r="I211" s="541">
        <v>3675.6833333333334</v>
      </c>
      <c r="J211" s="541">
        <v>3722.3166666666666</v>
      </c>
      <c r="K211" s="540">
        <v>3629.05</v>
      </c>
      <c r="L211" s="540">
        <v>3506</v>
      </c>
      <c r="M211" s="540">
        <v>17.011569999999999</v>
      </c>
    </row>
    <row r="212" spans="1:13">
      <c r="A212" s="254">
        <v>202</v>
      </c>
      <c r="B212" t="s">
        <v>384</v>
      </c>
      <c r="C212" s="540">
        <v>46.1</v>
      </c>
      <c r="D212" s="541">
        <v>45.85</v>
      </c>
      <c r="E212" s="541">
        <v>45.2</v>
      </c>
      <c r="F212" s="541">
        <v>44.300000000000004</v>
      </c>
      <c r="G212" s="541">
        <v>43.650000000000006</v>
      </c>
      <c r="H212" s="541">
        <v>46.75</v>
      </c>
      <c r="I212" s="541">
        <v>47.399999999999991</v>
      </c>
      <c r="J212" s="541">
        <v>48.3</v>
      </c>
      <c r="K212" s="540">
        <v>46.5</v>
      </c>
      <c r="L212" s="540">
        <v>44.95</v>
      </c>
      <c r="M212" s="540">
        <v>35.644579999999998</v>
      </c>
    </row>
    <row r="213" spans="1:13">
      <c r="A213" s="254">
        <v>203</v>
      </c>
      <c r="B213" t="s">
        <v>112</v>
      </c>
      <c r="C213" s="540">
        <v>309.89999999999998</v>
      </c>
      <c r="D213" s="541">
        <v>309.16666666666669</v>
      </c>
      <c r="E213" s="541">
        <v>305.73333333333335</v>
      </c>
      <c r="F213" s="541">
        <v>301.56666666666666</v>
      </c>
      <c r="G213" s="541">
        <v>298.13333333333333</v>
      </c>
      <c r="H213" s="541">
        <v>313.33333333333337</v>
      </c>
      <c r="I213" s="541">
        <v>316.76666666666665</v>
      </c>
      <c r="J213" s="541">
        <v>320.93333333333339</v>
      </c>
      <c r="K213" s="540">
        <v>312.60000000000002</v>
      </c>
      <c r="L213" s="540">
        <v>305</v>
      </c>
      <c r="M213" s="540">
        <v>162.02053000000001</v>
      </c>
    </row>
    <row r="214" spans="1:13">
      <c r="A214" s="254">
        <v>204</v>
      </c>
      <c r="B214" t="s">
        <v>385</v>
      </c>
      <c r="C214" s="540">
        <v>1053.1500000000001</v>
      </c>
      <c r="D214" s="541">
        <v>1050.8333333333333</v>
      </c>
      <c r="E214" s="541">
        <v>1026.8666666666666</v>
      </c>
      <c r="F214" s="541">
        <v>1000.5833333333333</v>
      </c>
      <c r="G214" s="541">
        <v>976.61666666666656</v>
      </c>
      <c r="H214" s="541">
        <v>1077.1166666666666</v>
      </c>
      <c r="I214" s="541">
        <v>1101.0833333333333</v>
      </c>
      <c r="J214" s="541">
        <v>1127.3666666666666</v>
      </c>
      <c r="K214" s="540">
        <v>1074.8</v>
      </c>
      <c r="L214" s="540">
        <v>1024.55</v>
      </c>
      <c r="M214" s="540">
        <v>7.2854799999999997</v>
      </c>
    </row>
    <row r="215" spans="1:13">
      <c r="A215" s="254">
        <v>205</v>
      </c>
      <c r="B215" t="s">
        <v>386</v>
      </c>
      <c r="C215" s="540">
        <v>88.25</v>
      </c>
      <c r="D215" s="541">
        <v>85.883333333333326</v>
      </c>
      <c r="E215" s="541">
        <v>80.866666666666646</v>
      </c>
      <c r="F215" s="541">
        <v>73.48333333333332</v>
      </c>
      <c r="G215" s="541">
        <v>68.46666666666664</v>
      </c>
      <c r="H215" s="541">
        <v>93.266666666666652</v>
      </c>
      <c r="I215" s="541">
        <v>98.283333333333331</v>
      </c>
      <c r="J215" s="541">
        <v>105.66666666666666</v>
      </c>
      <c r="K215" s="540">
        <v>90.9</v>
      </c>
      <c r="L215" s="540">
        <v>78.5</v>
      </c>
      <c r="M215" s="540">
        <v>139.01143999999999</v>
      </c>
    </row>
    <row r="216" spans="1:13">
      <c r="A216" s="254">
        <v>206</v>
      </c>
      <c r="B216" t="s">
        <v>113</v>
      </c>
      <c r="C216" s="540">
        <v>245.7</v>
      </c>
      <c r="D216" s="541">
        <v>244.28333333333333</v>
      </c>
      <c r="E216" s="541">
        <v>236.56666666666666</v>
      </c>
      <c r="F216" s="541">
        <v>227.43333333333334</v>
      </c>
      <c r="G216" s="541">
        <v>219.71666666666667</v>
      </c>
      <c r="H216" s="541">
        <v>253.41666666666666</v>
      </c>
      <c r="I216" s="541">
        <v>261.13333333333333</v>
      </c>
      <c r="J216" s="541">
        <v>270.26666666666665</v>
      </c>
      <c r="K216" s="540">
        <v>252</v>
      </c>
      <c r="L216" s="540">
        <v>235.15</v>
      </c>
      <c r="M216" s="540">
        <v>252.47214</v>
      </c>
    </row>
    <row r="217" spans="1:13">
      <c r="A217" s="254">
        <v>207</v>
      </c>
      <c r="B217" t="s">
        <v>114</v>
      </c>
      <c r="C217" s="540">
        <v>2146.85</v>
      </c>
      <c r="D217" s="541">
        <v>2152.8666666666663</v>
      </c>
      <c r="E217" s="541">
        <v>2137.1833333333325</v>
      </c>
      <c r="F217" s="541">
        <v>2127.516666666666</v>
      </c>
      <c r="G217" s="541">
        <v>2111.8333333333321</v>
      </c>
      <c r="H217" s="541">
        <v>2162.5333333333328</v>
      </c>
      <c r="I217" s="541">
        <v>2178.2166666666662</v>
      </c>
      <c r="J217" s="541">
        <v>2187.8833333333332</v>
      </c>
      <c r="K217" s="540">
        <v>2168.5500000000002</v>
      </c>
      <c r="L217" s="540">
        <v>2143.1999999999998</v>
      </c>
      <c r="M217" s="540">
        <v>32.058059999999998</v>
      </c>
    </row>
    <row r="218" spans="1:13">
      <c r="A218" s="254">
        <v>208</v>
      </c>
      <c r="B218" t="s">
        <v>251</v>
      </c>
      <c r="C218" s="540">
        <v>300.55</v>
      </c>
      <c r="D218" s="541">
        <v>303.63333333333333</v>
      </c>
      <c r="E218" s="541">
        <v>295.26666666666665</v>
      </c>
      <c r="F218" s="541">
        <v>289.98333333333335</v>
      </c>
      <c r="G218" s="541">
        <v>281.61666666666667</v>
      </c>
      <c r="H218" s="541">
        <v>308.91666666666663</v>
      </c>
      <c r="I218" s="541">
        <v>317.2833333333333</v>
      </c>
      <c r="J218" s="541">
        <v>322.56666666666661</v>
      </c>
      <c r="K218" s="540">
        <v>312</v>
      </c>
      <c r="L218" s="540">
        <v>298.35000000000002</v>
      </c>
      <c r="M218" s="540">
        <v>13.934939999999999</v>
      </c>
    </row>
    <row r="219" spans="1:13">
      <c r="A219" s="254">
        <v>209</v>
      </c>
      <c r="B219" t="s">
        <v>387</v>
      </c>
      <c r="C219" s="540">
        <v>43409.15</v>
      </c>
      <c r="D219" s="541">
        <v>43733.066666666673</v>
      </c>
      <c r="E219" s="541">
        <v>42526.133333333346</v>
      </c>
      <c r="F219" s="541">
        <v>41643.116666666676</v>
      </c>
      <c r="G219" s="541">
        <v>40436.183333333349</v>
      </c>
      <c r="H219" s="541">
        <v>44616.083333333343</v>
      </c>
      <c r="I219" s="541">
        <v>45823.016666666677</v>
      </c>
      <c r="J219" s="541">
        <v>46706.03333333334</v>
      </c>
      <c r="K219" s="540">
        <v>44940</v>
      </c>
      <c r="L219" s="540">
        <v>42850.05</v>
      </c>
      <c r="M219" s="540">
        <v>9.7320000000000004E-2</v>
      </c>
    </row>
    <row r="220" spans="1:13">
      <c r="A220" s="254">
        <v>210</v>
      </c>
      <c r="B220" t="s">
        <v>252</v>
      </c>
      <c r="C220" s="540">
        <v>47.25</v>
      </c>
      <c r="D220" s="541">
        <v>46.716666666666661</v>
      </c>
      <c r="E220" s="541">
        <v>44.833333333333321</v>
      </c>
      <c r="F220" s="541">
        <v>42.416666666666657</v>
      </c>
      <c r="G220" s="541">
        <v>40.533333333333317</v>
      </c>
      <c r="H220" s="541">
        <v>49.133333333333326</v>
      </c>
      <c r="I220" s="541">
        <v>51.016666666666666</v>
      </c>
      <c r="J220" s="541">
        <v>53.43333333333333</v>
      </c>
      <c r="K220" s="540">
        <v>48.6</v>
      </c>
      <c r="L220" s="540">
        <v>44.3</v>
      </c>
      <c r="M220" s="540">
        <v>114.40808</v>
      </c>
    </row>
    <row r="221" spans="1:13">
      <c r="A221" s="254">
        <v>211</v>
      </c>
      <c r="B221" t="s">
        <v>108</v>
      </c>
      <c r="C221" s="540">
        <v>2745.15</v>
      </c>
      <c r="D221" s="541">
        <v>2760.4166666666665</v>
      </c>
      <c r="E221" s="541">
        <v>2714.833333333333</v>
      </c>
      <c r="F221" s="541">
        <v>2684.5166666666664</v>
      </c>
      <c r="G221" s="541">
        <v>2638.9333333333329</v>
      </c>
      <c r="H221" s="541">
        <v>2790.7333333333331</v>
      </c>
      <c r="I221" s="541">
        <v>2836.3166666666662</v>
      </c>
      <c r="J221" s="541">
        <v>2866.6333333333332</v>
      </c>
      <c r="K221" s="540">
        <v>2806</v>
      </c>
      <c r="L221" s="540">
        <v>2730.1</v>
      </c>
      <c r="M221" s="540">
        <v>29.372620000000001</v>
      </c>
    </row>
    <row r="222" spans="1:13">
      <c r="A222" s="254">
        <v>212</v>
      </c>
      <c r="B222" t="s">
        <v>841</v>
      </c>
      <c r="C222" s="540">
        <v>339.5</v>
      </c>
      <c r="D222" s="541">
        <v>338.0333333333333</v>
      </c>
      <c r="E222" s="541">
        <v>323.91666666666663</v>
      </c>
      <c r="F222" s="541">
        <v>308.33333333333331</v>
      </c>
      <c r="G222" s="541">
        <v>294.21666666666664</v>
      </c>
      <c r="H222" s="541">
        <v>353.61666666666662</v>
      </c>
      <c r="I222" s="541">
        <v>367.73333333333329</v>
      </c>
      <c r="J222" s="541">
        <v>383.31666666666661</v>
      </c>
      <c r="K222" s="540">
        <v>352.15</v>
      </c>
      <c r="L222" s="540">
        <v>322.45</v>
      </c>
      <c r="M222" s="540">
        <v>8.3825199999999995</v>
      </c>
    </row>
    <row r="223" spans="1:13">
      <c r="A223" s="254">
        <v>213</v>
      </c>
      <c r="B223" t="s">
        <v>116</v>
      </c>
      <c r="C223" s="540">
        <v>644.65</v>
      </c>
      <c r="D223" s="541">
        <v>644.88333333333333</v>
      </c>
      <c r="E223" s="541">
        <v>637.36666666666667</v>
      </c>
      <c r="F223" s="541">
        <v>630.08333333333337</v>
      </c>
      <c r="G223" s="541">
        <v>622.56666666666672</v>
      </c>
      <c r="H223" s="541">
        <v>652.16666666666663</v>
      </c>
      <c r="I223" s="541">
        <v>659.68333333333328</v>
      </c>
      <c r="J223" s="541">
        <v>666.96666666666658</v>
      </c>
      <c r="K223" s="540">
        <v>652.4</v>
      </c>
      <c r="L223" s="540">
        <v>637.6</v>
      </c>
      <c r="M223" s="540">
        <v>278.45346999999998</v>
      </c>
    </row>
    <row r="224" spans="1:13">
      <c r="A224" s="254">
        <v>214</v>
      </c>
      <c r="B224" t="s">
        <v>253</v>
      </c>
      <c r="C224" s="540">
        <v>1498.2</v>
      </c>
      <c r="D224" s="541">
        <v>1501.4166666666667</v>
      </c>
      <c r="E224" s="541">
        <v>1486.8333333333335</v>
      </c>
      <c r="F224" s="541">
        <v>1475.4666666666667</v>
      </c>
      <c r="G224" s="541">
        <v>1460.8833333333334</v>
      </c>
      <c r="H224" s="541">
        <v>1512.7833333333335</v>
      </c>
      <c r="I224" s="541">
        <v>1527.366666666667</v>
      </c>
      <c r="J224" s="541">
        <v>1538.7333333333336</v>
      </c>
      <c r="K224" s="540">
        <v>1516</v>
      </c>
      <c r="L224" s="540">
        <v>1490.05</v>
      </c>
      <c r="M224" s="540">
        <v>4.98508</v>
      </c>
    </row>
    <row r="225" spans="1:13">
      <c r="A225" s="254">
        <v>215</v>
      </c>
      <c r="B225" t="s">
        <v>117</v>
      </c>
      <c r="C225" s="540">
        <v>486.2</v>
      </c>
      <c r="D225" s="541">
        <v>488.66666666666669</v>
      </c>
      <c r="E225" s="541">
        <v>482.38333333333338</v>
      </c>
      <c r="F225" s="541">
        <v>478.56666666666672</v>
      </c>
      <c r="G225" s="541">
        <v>472.28333333333342</v>
      </c>
      <c r="H225" s="541">
        <v>492.48333333333335</v>
      </c>
      <c r="I225" s="541">
        <v>498.76666666666665</v>
      </c>
      <c r="J225" s="541">
        <v>502.58333333333331</v>
      </c>
      <c r="K225" s="540">
        <v>494.95</v>
      </c>
      <c r="L225" s="540">
        <v>484.85</v>
      </c>
      <c r="M225" s="540">
        <v>21.249790000000001</v>
      </c>
    </row>
    <row r="226" spans="1:13">
      <c r="A226" s="254">
        <v>216</v>
      </c>
      <c r="B226" t="s">
        <v>388</v>
      </c>
      <c r="C226" s="540">
        <v>414.1</v>
      </c>
      <c r="D226" s="541">
        <v>414.2833333333333</v>
      </c>
      <c r="E226" s="541">
        <v>408.81666666666661</v>
      </c>
      <c r="F226" s="541">
        <v>403.5333333333333</v>
      </c>
      <c r="G226" s="541">
        <v>398.06666666666661</v>
      </c>
      <c r="H226" s="541">
        <v>419.56666666666661</v>
      </c>
      <c r="I226" s="541">
        <v>425.0333333333333</v>
      </c>
      <c r="J226" s="541">
        <v>430.31666666666661</v>
      </c>
      <c r="K226" s="540">
        <v>419.75</v>
      </c>
      <c r="L226" s="540">
        <v>409</v>
      </c>
      <c r="M226" s="540">
        <v>5.2548300000000001</v>
      </c>
    </row>
    <row r="227" spans="1:13">
      <c r="A227" s="254">
        <v>217</v>
      </c>
      <c r="B227" t="s">
        <v>389</v>
      </c>
      <c r="C227" s="540">
        <v>2820.1</v>
      </c>
      <c r="D227" s="541">
        <v>2827.2666666666664</v>
      </c>
      <c r="E227" s="541">
        <v>2803.9333333333329</v>
      </c>
      <c r="F227" s="541">
        <v>2787.7666666666664</v>
      </c>
      <c r="G227" s="541">
        <v>2764.4333333333329</v>
      </c>
      <c r="H227" s="541">
        <v>2843.4333333333329</v>
      </c>
      <c r="I227" s="541">
        <v>2866.7666666666669</v>
      </c>
      <c r="J227" s="541">
        <v>2882.9333333333329</v>
      </c>
      <c r="K227" s="540">
        <v>2850.6</v>
      </c>
      <c r="L227" s="540">
        <v>2811.1</v>
      </c>
      <c r="M227" s="540">
        <v>6.8199999999999997E-3</v>
      </c>
    </row>
    <row r="228" spans="1:13">
      <c r="A228" s="254">
        <v>218</v>
      </c>
      <c r="B228" t="s">
        <v>254</v>
      </c>
      <c r="C228" s="540">
        <v>32.35</v>
      </c>
      <c r="D228" s="541">
        <v>32.116666666666667</v>
      </c>
      <c r="E228" s="541">
        <v>31.233333333333334</v>
      </c>
      <c r="F228" s="541">
        <v>30.116666666666667</v>
      </c>
      <c r="G228" s="541">
        <v>29.233333333333334</v>
      </c>
      <c r="H228" s="541">
        <v>33.233333333333334</v>
      </c>
      <c r="I228" s="541">
        <v>34.116666666666674</v>
      </c>
      <c r="J228" s="541">
        <v>35.233333333333334</v>
      </c>
      <c r="K228" s="540">
        <v>33</v>
      </c>
      <c r="L228" s="540">
        <v>31</v>
      </c>
      <c r="M228" s="540">
        <v>618.90096000000005</v>
      </c>
    </row>
    <row r="229" spans="1:13">
      <c r="A229" s="254">
        <v>219</v>
      </c>
      <c r="B229" t="s">
        <v>119</v>
      </c>
      <c r="C229" s="540">
        <v>58.1</v>
      </c>
      <c r="D229" s="541">
        <v>57.633333333333333</v>
      </c>
      <c r="E229" s="541">
        <v>56.366666666666667</v>
      </c>
      <c r="F229" s="541">
        <v>54.633333333333333</v>
      </c>
      <c r="G229" s="541">
        <v>53.366666666666667</v>
      </c>
      <c r="H229" s="541">
        <v>59.366666666666667</v>
      </c>
      <c r="I229" s="541">
        <v>60.633333333333333</v>
      </c>
      <c r="J229" s="541">
        <v>62.366666666666667</v>
      </c>
      <c r="K229" s="540">
        <v>58.9</v>
      </c>
      <c r="L229" s="540">
        <v>55.9</v>
      </c>
      <c r="M229" s="540">
        <v>649.60497999999995</v>
      </c>
    </row>
    <row r="230" spans="1:13">
      <c r="A230" s="254">
        <v>220</v>
      </c>
      <c r="B230" t="s">
        <v>390</v>
      </c>
      <c r="C230" s="540">
        <v>49.85</v>
      </c>
      <c r="D230" s="541">
        <v>49.916666666666664</v>
      </c>
      <c r="E230" s="541">
        <v>49.133333333333326</v>
      </c>
      <c r="F230" s="541">
        <v>48.416666666666664</v>
      </c>
      <c r="G230" s="541">
        <v>47.633333333333326</v>
      </c>
      <c r="H230" s="541">
        <v>50.633333333333326</v>
      </c>
      <c r="I230" s="541">
        <v>51.416666666666671</v>
      </c>
      <c r="J230" s="541">
        <v>52.133333333333326</v>
      </c>
      <c r="K230" s="540">
        <v>50.7</v>
      </c>
      <c r="L230" s="540">
        <v>49.2</v>
      </c>
      <c r="M230" s="540">
        <v>154.10416000000001</v>
      </c>
    </row>
    <row r="231" spans="1:13">
      <c r="A231" s="254">
        <v>221</v>
      </c>
      <c r="B231" t="s">
        <v>391</v>
      </c>
      <c r="C231" s="540">
        <v>1296.55</v>
      </c>
      <c r="D231" s="541">
        <v>1303.5333333333333</v>
      </c>
      <c r="E231" s="541">
        <v>1280.2666666666667</v>
      </c>
      <c r="F231" s="541">
        <v>1263.9833333333333</v>
      </c>
      <c r="G231" s="541">
        <v>1240.7166666666667</v>
      </c>
      <c r="H231" s="541">
        <v>1319.8166666666666</v>
      </c>
      <c r="I231" s="541">
        <v>1343.083333333333</v>
      </c>
      <c r="J231" s="541">
        <v>1359.3666666666666</v>
      </c>
      <c r="K231" s="540">
        <v>1326.8</v>
      </c>
      <c r="L231" s="540">
        <v>1287.25</v>
      </c>
      <c r="M231" s="540">
        <v>0.35210000000000002</v>
      </c>
    </row>
    <row r="232" spans="1:13">
      <c r="A232" s="254">
        <v>222</v>
      </c>
      <c r="B232" t="s">
        <v>392</v>
      </c>
      <c r="C232" s="540">
        <v>225.35</v>
      </c>
      <c r="D232" s="541">
        <v>228.2833333333333</v>
      </c>
      <c r="E232" s="541">
        <v>220.01666666666659</v>
      </c>
      <c r="F232" s="541">
        <v>214.68333333333328</v>
      </c>
      <c r="G232" s="541">
        <v>206.41666666666657</v>
      </c>
      <c r="H232" s="541">
        <v>233.61666666666662</v>
      </c>
      <c r="I232" s="541">
        <v>241.88333333333333</v>
      </c>
      <c r="J232" s="541">
        <v>247.21666666666664</v>
      </c>
      <c r="K232" s="540">
        <v>236.55</v>
      </c>
      <c r="L232" s="540">
        <v>222.95</v>
      </c>
      <c r="M232" s="540">
        <v>5.1265000000000001</v>
      </c>
    </row>
    <row r="233" spans="1:13">
      <c r="A233" s="254">
        <v>223</v>
      </c>
      <c r="B233" t="s">
        <v>747</v>
      </c>
      <c r="C233" s="540">
        <v>1202.45</v>
      </c>
      <c r="D233" s="541">
        <v>1206.45</v>
      </c>
      <c r="E233" s="541">
        <v>1182.95</v>
      </c>
      <c r="F233" s="541">
        <v>1163.45</v>
      </c>
      <c r="G233" s="541">
        <v>1139.95</v>
      </c>
      <c r="H233" s="541">
        <v>1225.95</v>
      </c>
      <c r="I233" s="541">
        <v>1249.45</v>
      </c>
      <c r="J233" s="541">
        <v>1268.95</v>
      </c>
      <c r="K233" s="540">
        <v>1229.95</v>
      </c>
      <c r="L233" s="540">
        <v>1186.95</v>
      </c>
      <c r="M233" s="540">
        <v>0.19255</v>
      </c>
    </row>
    <row r="234" spans="1:13">
      <c r="A234" s="254">
        <v>224</v>
      </c>
      <c r="B234" t="s">
        <v>751</v>
      </c>
      <c r="C234" s="540">
        <v>633</v>
      </c>
      <c r="D234" s="541">
        <v>641.31666666666672</v>
      </c>
      <c r="E234" s="541">
        <v>621.73333333333346</v>
      </c>
      <c r="F234" s="541">
        <v>610.4666666666667</v>
      </c>
      <c r="G234" s="541">
        <v>590.88333333333344</v>
      </c>
      <c r="H234" s="541">
        <v>652.58333333333348</v>
      </c>
      <c r="I234" s="541">
        <v>672.16666666666674</v>
      </c>
      <c r="J234" s="541">
        <v>683.43333333333351</v>
      </c>
      <c r="K234" s="540">
        <v>660.9</v>
      </c>
      <c r="L234" s="540">
        <v>630.04999999999995</v>
      </c>
      <c r="M234" s="540">
        <v>5.3282699999999998</v>
      </c>
    </row>
    <row r="235" spans="1:13">
      <c r="A235" s="254">
        <v>225</v>
      </c>
      <c r="B235" t="s">
        <v>393</v>
      </c>
      <c r="C235" s="540">
        <v>108.05</v>
      </c>
      <c r="D235" s="541">
        <v>108.63333333333333</v>
      </c>
      <c r="E235" s="541">
        <v>106.61666666666665</v>
      </c>
      <c r="F235" s="541">
        <v>105.18333333333332</v>
      </c>
      <c r="G235" s="541">
        <v>103.16666666666664</v>
      </c>
      <c r="H235" s="541">
        <v>110.06666666666665</v>
      </c>
      <c r="I235" s="541">
        <v>112.08333333333333</v>
      </c>
      <c r="J235" s="541">
        <v>113.51666666666665</v>
      </c>
      <c r="K235" s="540">
        <v>110.65</v>
      </c>
      <c r="L235" s="540">
        <v>107.2</v>
      </c>
      <c r="M235" s="540">
        <v>16.941030000000001</v>
      </c>
    </row>
    <row r="236" spans="1:13">
      <c r="A236" s="254">
        <v>226</v>
      </c>
      <c r="B236" t="s">
        <v>394</v>
      </c>
      <c r="C236" s="540">
        <v>96.9</v>
      </c>
      <c r="D236" s="541">
        <v>97.066666666666677</v>
      </c>
      <c r="E236" s="541">
        <v>95.433333333333351</v>
      </c>
      <c r="F236" s="541">
        <v>93.966666666666669</v>
      </c>
      <c r="G236" s="541">
        <v>92.333333333333343</v>
      </c>
      <c r="H236" s="541">
        <v>98.53333333333336</v>
      </c>
      <c r="I236" s="541">
        <v>100.16666666666669</v>
      </c>
      <c r="J236" s="541">
        <v>101.63333333333337</v>
      </c>
      <c r="K236" s="540">
        <v>98.7</v>
      </c>
      <c r="L236" s="540">
        <v>95.6</v>
      </c>
      <c r="M236" s="540">
        <v>14.53589</v>
      </c>
    </row>
    <row r="237" spans="1:13">
      <c r="A237" s="254">
        <v>227</v>
      </c>
      <c r="B237" t="s">
        <v>126</v>
      </c>
      <c r="C237" s="540">
        <v>218.85</v>
      </c>
      <c r="D237" s="541">
        <v>219.11666666666667</v>
      </c>
      <c r="E237" s="541">
        <v>217.63333333333335</v>
      </c>
      <c r="F237" s="541">
        <v>216.41666666666669</v>
      </c>
      <c r="G237" s="541">
        <v>214.93333333333337</v>
      </c>
      <c r="H237" s="541">
        <v>220.33333333333334</v>
      </c>
      <c r="I237" s="541">
        <v>221.81666666666669</v>
      </c>
      <c r="J237" s="541">
        <v>223.03333333333333</v>
      </c>
      <c r="K237" s="540">
        <v>220.6</v>
      </c>
      <c r="L237" s="540">
        <v>217.9</v>
      </c>
      <c r="M237" s="540">
        <v>240.70563000000001</v>
      </c>
    </row>
    <row r="238" spans="1:13">
      <c r="A238" s="254">
        <v>228</v>
      </c>
      <c r="B238" t="s">
        <v>396</v>
      </c>
      <c r="C238" s="540">
        <v>128.5</v>
      </c>
      <c r="D238" s="541">
        <v>130.28333333333333</v>
      </c>
      <c r="E238" s="541">
        <v>125.56666666666666</v>
      </c>
      <c r="F238" s="541">
        <v>122.63333333333333</v>
      </c>
      <c r="G238" s="541">
        <v>117.91666666666666</v>
      </c>
      <c r="H238" s="541">
        <v>133.21666666666667</v>
      </c>
      <c r="I238" s="541">
        <v>137.93333333333331</v>
      </c>
      <c r="J238" s="541">
        <v>140.86666666666667</v>
      </c>
      <c r="K238" s="540">
        <v>135</v>
      </c>
      <c r="L238" s="540">
        <v>127.35</v>
      </c>
      <c r="M238" s="540">
        <v>20.62124</v>
      </c>
    </row>
    <row r="239" spans="1:13">
      <c r="A239" s="254">
        <v>229</v>
      </c>
      <c r="B239" t="s">
        <v>397</v>
      </c>
      <c r="C239" s="540">
        <v>166.7</v>
      </c>
      <c r="D239" s="541">
        <v>167.65</v>
      </c>
      <c r="E239" s="541">
        <v>165.3</v>
      </c>
      <c r="F239" s="541">
        <v>163.9</v>
      </c>
      <c r="G239" s="541">
        <v>161.55000000000001</v>
      </c>
      <c r="H239" s="541">
        <v>169.05</v>
      </c>
      <c r="I239" s="541">
        <v>171.39999999999998</v>
      </c>
      <c r="J239" s="541">
        <v>172.8</v>
      </c>
      <c r="K239" s="540">
        <v>170</v>
      </c>
      <c r="L239" s="540">
        <v>166.25</v>
      </c>
      <c r="M239" s="540">
        <v>9.9881399999999996</v>
      </c>
    </row>
    <row r="240" spans="1:13">
      <c r="A240" s="254">
        <v>230</v>
      </c>
      <c r="B240" t="s">
        <v>115</v>
      </c>
      <c r="C240" s="540">
        <v>231.25</v>
      </c>
      <c r="D240" s="541">
        <v>228.9</v>
      </c>
      <c r="E240" s="541">
        <v>223.9</v>
      </c>
      <c r="F240" s="541">
        <v>216.55</v>
      </c>
      <c r="G240" s="541">
        <v>211.55</v>
      </c>
      <c r="H240" s="541">
        <v>236.25</v>
      </c>
      <c r="I240" s="541">
        <v>241.25</v>
      </c>
      <c r="J240" s="541">
        <v>248.6</v>
      </c>
      <c r="K240" s="540">
        <v>233.9</v>
      </c>
      <c r="L240" s="540">
        <v>221.55</v>
      </c>
      <c r="M240" s="540">
        <v>233.59321</v>
      </c>
    </row>
    <row r="241" spans="1:13">
      <c r="A241" s="254">
        <v>231</v>
      </c>
      <c r="B241" t="s">
        <v>398</v>
      </c>
      <c r="C241" s="540">
        <v>83.75</v>
      </c>
      <c r="D241" s="541">
        <v>83.75</v>
      </c>
      <c r="E241" s="541">
        <v>82.15</v>
      </c>
      <c r="F241" s="541">
        <v>80.550000000000011</v>
      </c>
      <c r="G241" s="541">
        <v>78.950000000000017</v>
      </c>
      <c r="H241" s="541">
        <v>85.35</v>
      </c>
      <c r="I241" s="541">
        <v>86.949999999999989</v>
      </c>
      <c r="J241" s="541">
        <v>88.549999999999983</v>
      </c>
      <c r="K241" s="540">
        <v>85.35</v>
      </c>
      <c r="L241" s="540">
        <v>82.15</v>
      </c>
      <c r="M241" s="540">
        <v>45.07246</v>
      </c>
    </row>
    <row r="242" spans="1:13">
      <c r="A242" s="254">
        <v>232</v>
      </c>
      <c r="B242" t="s">
        <v>748</v>
      </c>
      <c r="C242" s="540">
        <v>9058.4</v>
      </c>
      <c r="D242" s="541">
        <v>9035.8333333333339</v>
      </c>
      <c r="E242" s="541">
        <v>8751.6666666666679</v>
      </c>
      <c r="F242" s="541">
        <v>8444.9333333333343</v>
      </c>
      <c r="G242" s="541">
        <v>8160.7666666666682</v>
      </c>
      <c r="H242" s="541">
        <v>9342.5666666666675</v>
      </c>
      <c r="I242" s="541">
        <v>9626.7333333333354</v>
      </c>
      <c r="J242" s="541">
        <v>9933.4666666666672</v>
      </c>
      <c r="K242" s="540">
        <v>9320</v>
      </c>
      <c r="L242" s="540">
        <v>8729.1</v>
      </c>
      <c r="M242" s="540">
        <v>2.31515</v>
      </c>
    </row>
    <row r="243" spans="1:13">
      <c r="A243" s="254">
        <v>233</v>
      </c>
      <c r="B243" t="s">
        <v>255</v>
      </c>
      <c r="C243" s="540">
        <v>149.9</v>
      </c>
      <c r="D243" s="541">
        <v>150.73333333333332</v>
      </c>
      <c r="E243" s="541">
        <v>144.46666666666664</v>
      </c>
      <c r="F243" s="541">
        <v>139.03333333333333</v>
      </c>
      <c r="G243" s="541">
        <v>132.76666666666665</v>
      </c>
      <c r="H243" s="541">
        <v>156.16666666666663</v>
      </c>
      <c r="I243" s="541">
        <v>162.43333333333334</v>
      </c>
      <c r="J243" s="541">
        <v>167.86666666666662</v>
      </c>
      <c r="K243" s="540">
        <v>157</v>
      </c>
      <c r="L243" s="540">
        <v>145.30000000000001</v>
      </c>
      <c r="M243" s="540">
        <v>182.15508</v>
      </c>
    </row>
    <row r="244" spans="1:13">
      <c r="A244" s="254">
        <v>234</v>
      </c>
      <c r="B244" t="s">
        <v>399</v>
      </c>
      <c r="C244" s="540">
        <v>297.85000000000002</v>
      </c>
      <c r="D244" s="541">
        <v>294.93333333333334</v>
      </c>
      <c r="E244" s="541">
        <v>287.61666666666667</v>
      </c>
      <c r="F244" s="541">
        <v>277.38333333333333</v>
      </c>
      <c r="G244" s="541">
        <v>270.06666666666666</v>
      </c>
      <c r="H244" s="541">
        <v>305.16666666666669</v>
      </c>
      <c r="I244" s="541">
        <v>312.48333333333341</v>
      </c>
      <c r="J244" s="541">
        <v>322.7166666666667</v>
      </c>
      <c r="K244" s="540">
        <v>302.25</v>
      </c>
      <c r="L244" s="540">
        <v>284.7</v>
      </c>
      <c r="M244" s="540">
        <v>26.483509999999999</v>
      </c>
    </row>
    <row r="245" spans="1:13">
      <c r="A245" s="254">
        <v>235</v>
      </c>
      <c r="B245" t="s">
        <v>256</v>
      </c>
      <c r="C245" s="540">
        <v>125.8</v>
      </c>
      <c r="D245" s="541">
        <v>125.43333333333334</v>
      </c>
      <c r="E245" s="541">
        <v>124.06666666666668</v>
      </c>
      <c r="F245" s="541">
        <v>122.33333333333334</v>
      </c>
      <c r="G245" s="541">
        <v>120.96666666666668</v>
      </c>
      <c r="H245" s="541">
        <v>127.16666666666667</v>
      </c>
      <c r="I245" s="541">
        <v>128.53333333333336</v>
      </c>
      <c r="J245" s="541">
        <v>130.26666666666665</v>
      </c>
      <c r="K245" s="540">
        <v>126.8</v>
      </c>
      <c r="L245" s="540">
        <v>123.7</v>
      </c>
      <c r="M245" s="540">
        <v>18.842410000000001</v>
      </c>
    </row>
    <row r="246" spans="1:13">
      <c r="A246" s="254">
        <v>236</v>
      </c>
      <c r="B246" t="s">
        <v>125</v>
      </c>
      <c r="C246" s="540">
        <v>99</v>
      </c>
      <c r="D246" s="541">
        <v>98.05</v>
      </c>
      <c r="E246" s="541">
        <v>96.25</v>
      </c>
      <c r="F246" s="541">
        <v>93.5</v>
      </c>
      <c r="G246" s="541">
        <v>91.7</v>
      </c>
      <c r="H246" s="541">
        <v>100.8</v>
      </c>
      <c r="I246" s="541">
        <v>102.59999999999998</v>
      </c>
      <c r="J246" s="541">
        <v>105.35</v>
      </c>
      <c r="K246" s="540">
        <v>99.85</v>
      </c>
      <c r="L246" s="540">
        <v>95.3</v>
      </c>
      <c r="M246" s="540">
        <v>540.5539</v>
      </c>
    </row>
    <row r="247" spans="1:13">
      <c r="A247" s="254">
        <v>237</v>
      </c>
      <c r="B247" t="s">
        <v>400</v>
      </c>
      <c r="C247" s="540">
        <v>18.8</v>
      </c>
      <c r="D247" s="541">
        <v>18.483333333333334</v>
      </c>
      <c r="E247" s="541">
        <v>18.166666666666668</v>
      </c>
      <c r="F247" s="541">
        <v>17.533333333333335</v>
      </c>
      <c r="G247" s="541">
        <v>17.216666666666669</v>
      </c>
      <c r="H247" s="541">
        <v>19.116666666666667</v>
      </c>
      <c r="I247" s="541">
        <v>19.43333333333333</v>
      </c>
      <c r="J247" s="541">
        <v>20.066666666666666</v>
      </c>
      <c r="K247" s="540">
        <v>18.8</v>
      </c>
      <c r="L247" s="540">
        <v>17.850000000000001</v>
      </c>
      <c r="M247" s="540">
        <v>340.51747</v>
      </c>
    </row>
    <row r="248" spans="1:13">
      <c r="A248" s="254">
        <v>238</v>
      </c>
      <c r="B248" t="s">
        <v>773</v>
      </c>
      <c r="C248" s="540">
        <v>1701.2</v>
      </c>
      <c r="D248" s="541">
        <v>1704.4166666666667</v>
      </c>
      <c r="E248" s="541">
        <v>1682.8333333333335</v>
      </c>
      <c r="F248" s="541">
        <v>1664.4666666666667</v>
      </c>
      <c r="G248" s="541">
        <v>1642.8833333333334</v>
      </c>
      <c r="H248" s="541">
        <v>1722.7833333333335</v>
      </c>
      <c r="I248" s="541">
        <v>1744.366666666667</v>
      </c>
      <c r="J248" s="541">
        <v>1762.7333333333336</v>
      </c>
      <c r="K248" s="540">
        <v>1726</v>
      </c>
      <c r="L248" s="540">
        <v>1686.05</v>
      </c>
      <c r="M248" s="540">
        <v>9.3610399999999991</v>
      </c>
    </row>
    <row r="249" spans="1:13">
      <c r="A249" s="254">
        <v>239</v>
      </c>
      <c r="B249" t="s">
        <v>749</v>
      </c>
      <c r="C249" s="540">
        <v>305.89999999999998</v>
      </c>
      <c r="D249" s="541">
        <v>302.56666666666666</v>
      </c>
      <c r="E249" s="541">
        <v>296.38333333333333</v>
      </c>
      <c r="F249" s="541">
        <v>286.86666666666667</v>
      </c>
      <c r="G249" s="541">
        <v>280.68333333333334</v>
      </c>
      <c r="H249" s="541">
        <v>312.08333333333331</v>
      </c>
      <c r="I249" s="541">
        <v>318.26666666666659</v>
      </c>
      <c r="J249" s="541">
        <v>327.7833333333333</v>
      </c>
      <c r="K249" s="540">
        <v>308.75</v>
      </c>
      <c r="L249" s="540">
        <v>293.05</v>
      </c>
      <c r="M249" s="540">
        <v>1.84171</v>
      </c>
    </row>
    <row r="250" spans="1:13">
      <c r="A250" s="254">
        <v>240</v>
      </c>
      <c r="B250" t="s">
        <v>120</v>
      </c>
      <c r="C250" s="540">
        <v>567.79999999999995</v>
      </c>
      <c r="D250" s="541">
        <v>571.36666666666667</v>
      </c>
      <c r="E250" s="541">
        <v>547.88333333333333</v>
      </c>
      <c r="F250" s="541">
        <v>527.9666666666667</v>
      </c>
      <c r="G250" s="541">
        <v>504.48333333333335</v>
      </c>
      <c r="H250" s="541">
        <v>591.2833333333333</v>
      </c>
      <c r="I250" s="541">
        <v>614.76666666666665</v>
      </c>
      <c r="J250" s="541">
        <v>634.68333333333328</v>
      </c>
      <c r="K250" s="540">
        <v>594.85</v>
      </c>
      <c r="L250" s="540">
        <v>551.45000000000005</v>
      </c>
      <c r="M250" s="540">
        <v>174.72205</v>
      </c>
    </row>
    <row r="251" spans="1:13">
      <c r="A251" s="254">
        <v>241</v>
      </c>
      <c r="B251" t="s">
        <v>831</v>
      </c>
      <c r="C251" s="540">
        <v>259.64999999999998</v>
      </c>
      <c r="D251" s="541">
        <v>258.35000000000002</v>
      </c>
      <c r="E251" s="541">
        <v>251.90000000000003</v>
      </c>
      <c r="F251" s="541">
        <v>244.15</v>
      </c>
      <c r="G251" s="541">
        <v>237.70000000000002</v>
      </c>
      <c r="H251" s="541">
        <v>266.10000000000002</v>
      </c>
      <c r="I251" s="541">
        <v>272.55000000000007</v>
      </c>
      <c r="J251" s="541">
        <v>280.30000000000007</v>
      </c>
      <c r="K251" s="540">
        <v>264.8</v>
      </c>
      <c r="L251" s="540">
        <v>250.6</v>
      </c>
      <c r="M251" s="540">
        <v>84.399249999999995</v>
      </c>
    </row>
    <row r="252" spans="1:13">
      <c r="A252" s="254">
        <v>242</v>
      </c>
      <c r="B252" t="s">
        <v>122</v>
      </c>
      <c r="C252" s="540">
        <v>1046.05</v>
      </c>
      <c r="D252" s="541">
        <v>1044.95</v>
      </c>
      <c r="E252" s="541">
        <v>1034.5</v>
      </c>
      <c r="F252" s="541">
        <v>1022.95</v>
      </c>
      <c r="G252" s="541">
        <v>1012.5</v>
      </c>
      <c r="H252" s="541">
        <v>1056.5</v>
      </c>
      <c r="I252" s="541">
        <v>1066.9500000000003</v>
      </c>
      <c r="J252" s="541">
        <v>1078.5</v>
      </c>
      <c r="K252" s="540">
        <v>1055.4000000000001</v>
      </c>
      <c r="L252" s="540">
        <v>1033.4000000000001</v>
      </c>
      <c r="M252" s="540">
        <v>89.111199999999997</v>
      </c>
    </row>
    <row r="253" spans="1:13">
      <c r="A253" s="254">
        <v>243</v>
      </c>
      <c r="B253" t="s">
        <v>257</v>
      </c>
      <c r="C253" s="540">
        <v>5306.9</v>
      </c>
      <c r="D253" s="541">
        <v>5206.0333333333338</v>
      </c>
      <c r="E253" s="541">
        <v>5053.4666666666672</v>
      </c>
      <c r="F253" s="541">
        <v>4800.0333333333338</v>
      </c>
      <c r="G253" s="541">
        <v>4647.4666666666672</v>
      </c>
      <c r="H253" s="541">
        <v>5459.4666666666672</v>
      </c>
      <c r="I253" s="541">
        <v>5612.0333333333347</v>
      </c>
      <c r="J253" s="541">
        <v>5865.4666666666672</v>
      </c>
      <c r="K253" s="540">
        <v>5358.6</v>
      </c>
      <c r="L253" s="540">
        <v>4952.6000000000004</v>
      </c>
      <c r="M253" s="540">
        <v>21.002189999999999</v>
      </c>
    </row>
    <row r="254" spans="1:13">
      <c r="A254" s="254">
        <v>244</v>
      </c>
      <c r="B254" t="s">
        <v>124</v>
      </c>
      <c r="C254" s="540">
        <v>1292.45</v>
      </c>
      <c r="D254" s="541">
        <v>1291.1499999999999</v>
      </c>
      <c r="E254" s="541">
        <v>1276.2999999999997</v>
      </c>
      <c r="F254" s="541">
        <v>1260.1499999999999</v>
      </c>
      <c r="G254" s="541">
        <v>1245.2999999999997</v>
      </c>
      <c r="H254" s="541">
        <v>1307.2999999999997</v>
      </c>
      <c r="I254" s="541">
        <v>1322.1499999999996</v>
      </c>
      <c r="J254" s="541">
        <v>1338.2999999999997</v>
      </c>
      <c r="K254" s="540">
        <v>1306</v>
      </c>
      <c r="L254" s="540">
        <v>1275</v>
      </c>
      <c r="M254" s="540">
        <v>64.375510000000006</v>
      </c>
    </row>
    <row r="255" spans="1:13">
      <c r="A255" s="254">
        <v>245</v>
      </c>
      <c r="B255" t="s">
        <v>750</v>
      </c>
      <c r="C255" s="540">
        <v>767.9</v>
      </c>
      <c r="D255" s="541">
        <v>771.01666666666677</v>
      </c>
      <c r="E255" s="541">
        <v>752.18333333333351</v>
      </c>
      <c r="F255" s="541">
        <v>736.4666666666667</v>
      </c>
      <c r="G255" s="541">
        <v>717.63333333333344</v>
      </c>
      <c r="H255" s="541">
        <v>786.73333333333358</v>
      </c>
      <c r="I255" s="541">
        <v>805.56666666666683</v>
      </c>
      <c r="J255" s="541">
        <v>821.28333333333364</v>
      </c>
      <c r="K255" s="540">
        <v>789.85</v>
      </c>
      <c r="L255" s="540">
        <v>755.3</v>
      </c>
      <c r="M255" s="540">
        <v>0.59011000000000002</v>
      </c>
    </row>
    <row r="256" spans="1:13">
      <c r="A256" s="254">
        <v>246</v>
      </c>
      <c r="B256" t="s">
        <v>401</v>
      </c>
      <c r="C256" s="540">
        <v>322.25</v>
      </c>
      <c r="D256" s="541">
        <v>323.68333333333334</v>
      </c>
      <c r="E256" s="541">
        <v>319.36666666666667</v>
      </c>
      <c r="F256" s="541">
        <v>316.48333333333335</v>
      </c>
      <c r="G256" s="541">
        <v>312.16666666666669</v>
      </c>
      <c r="H256" s="541">
        <v>326.56666666666666</v>
      </c>
      <c r="I256" s="541">
        <v>330.88333333333338</v>
      </c>
      <c r="J256" s="541">
        <v>333.76666666666665</v>
      </c>
      <c r="K256" s="540">
        <v>328</v>
      </c>
      <c r="L256" s="540">
        <v>320.8</v>
      </c>
      <c r="M256" s="540">
        <v>4.66275</v>
      </c>
    </row>
    <row r="257" spans="1:13">
      <c r="A257" s="254">
        <v>247</v>
      </c>
      <c r="B257" t="s">
        <v>121</v>
      </c>
      <c r="C257" s="540">
        <v>1592.4</v>
      </c>
      <c r="D257" s="541">
        <v>1597.6500000000003</v>
      </c>
      <c r="E257" s="541">
        <v>1573.3500000000006</v>
      </c>
      <c r="F257" s="541">
        <v>1554.3000000000002</v>
      </c>
      <c r="G257" s="541">
        <v>1530.0000000000005</v>
      </c>
      <c r="H257" s="541">
        <v>1616.7000000000007</v>
      </c>
      <c r="I257" s="541">
        <v>1641.0000000000005</v>
      </c>
      <c r="J257" s="541">
        <v>1660.0500000000009</v>
      </c>
      <c r="K257" s="540">
        <v>1621.95</v>
      </c>
      <c r="L257" s="540">
        <v>1578.6</v>
      </c>
      <c r="M257" s="540">
        <v>11.086169999999999</v>
      </c>
    </row>
    <row r="258" spans="1:13">
      <c r="A258" s="254">
        <v>248</v>
      </c>
      <c r="B258" t="s">
        <v>258</v>
      </c>
      <c r="C258" s="540">
        <v>1867.75</v>
      </c>
      <c r="D258" s="541">
        <v>1880.8833333333332</v>
      </c>
      <c r="E258" s="541">
        <v>1847.9666666666665</v>
      </c>
      <c r="F258" s="541">
        <v>1828.1833333333332</v>
      </c>
      <c r="G258" s="541">
        <v>1795.2666666666664</v>
      </c>
      <c r="H258" s="541">
        <v>1900.6666666666665</v>
      </c>
      <c r="I258" s="541">
        <v>1933.5833333333335</v>
      </c>
      <c r="J258" s="541">
        <v>1953.3666666666666</v>
      </c>
      <c r="K258" s="540">
        <v>1913.8</v>
      </c>
      <c r="L258" s="540">
        <v>1861.1</v>
      </c>
      <c r="M258" s="540">
        <v>1.7142200000000001</v>
      </c>
    </row>
    <row r="259" spans="1:13">
      <c r="A259" s="254">
        <v>249</v>
      </c>
      <c r="B259" t="s">
        <v>402</v>
      </c>
      <c r="C259" s="540">
        <v>1154.6500000000001</v>
      </c>
      <c r="D259" s="541">
        <v>1159.3999999999999</v>
      </c>
      <c r="E259" s="541">
        <v>1125.2499999999998</v>
      </c>
      <c r="F259" s="541">
        <v>1095.8499999999999</v>
      </c>
      <c r="G259" s="541">
        <v>1061.6999999999998</v>
      </c>
      <c r="H259" s="541">
        <v>1188.7999999999997</v>
      </c>
      <c r="I259" s="541">
        <v>1222.9499999999998</v>
      </c>
      <c r="J259" s="541">
        <v>1252.3499999999997</v>
      </c>
      <c r="K259" s="540">
        <v>1193.55</v>
      </c>
      <c r="L259" s="540">
        <v>1130</v>
      </c>
      <c r="M259" s="540">
        <v>1.79484</v>
      </c>
    </row>
    <row r="260" spans="1:13">
      <c r="A260" s="254">
        <v>250</v>
      </c>
      <c r="B260" t="s">
        <v>403</v>
      </c>
      <c r="C260" s="540">
        <v>2687.2</v>
      </c>
      <c r="D260" s="541">
        <v>2705.7333333333331</v>
      </c>
      <c r="E260" s="541">
        <v>2642.4666666666662</v>
      </c>
      <c r="F260" s="541">
        <v>2597.7333333333331</v>
      </c>
      <c r="G260" s="541">
        <v>2534.4666666666662</v>
      </c>
      <c r="H260" s="541">
        <v>2750.4666666666662</v>
      </c>
      <c r="I260" s="541">
        <v>2813.7333333333336</v>
      </c>
      <c r="J260" s="541">
        <v>2858.4666666666662</v>
      </c>
      <c r="K260" s="540">
        <v>2769</v>
      </c>
      <c r="L260" s="540">
        <v>2661</v>
      </c>
      <c r="M260" s="540">
        <v>0.62234</v>
      </c>
    </row>
    <row r="261" spans="1:13">
      <c r="A261" s="254">
        <v>251</v>
      </c>
      <c r="B261" t="s">
        <v>404</v>
      </c>
      <c r="C261" s="540">
        <v>382.2</v>
      </c>
      <c r="D261" s="541">
        <v>379.2</v>
      </c>
      <c r="E261" s="541">
        <v>372.45</v>
      </c>
      <c r="F261" s="541">
        <v>362.7</v>
      </c>
      <c r="G261" s="541">
        <v>355.95</v>
      </c>
      <c r="H261" s="541">
        <v>388.95</v>
      </c>
      <c r="I261" s="541">
        <v>395.7</v>
      </c>
      <c r="J261" s="541">
        <v>405.45</v>
      </c>
      <c r="K261" s="540">
        <v>385.95</v>
      </c>
      <c r="L261" s="540">
        <v>369.45</v>
      </c>
      <c r="M261" s="540">
        <v>3.05803</v>
      </c>
    </row>
    <row r="262" spans="1:13">
      <c r="A262" s="254">
        <v>252</v>
      </c>
      <c r="B262" t="s">
        <v>405</v>
      </c>
      <c r="C262" s="540">
        <v>145.9</v>
      </c>
      <c r="D262" s="541">
        <v>145.18333333333334</v>
      </c>
      <c r="E262" s="541">
        <v>142.96666666666667</v>
      </c>
      <c r="F262" s="541">
        <v>140.03333333333333</v>
      </c>
      <c r="G262" s="541">
        <v>137.81666666666666</v>
      </c>
      <c r="H262" s="541">
        <v>148.11666666666667</v>
      </c>
      <c r="I262" s="541">
        <v>150.33333333333337</v>
      </c>
      <c r="J262" s="541">
        <v>153.26666666666668</v>
      </c>
      <c r="K262" s="540">
        <v>147.4</v>
      </c>
      <c r="L262" s="540">
        <v>142.25</v>
      </c>
      <c r="M262" s="540">
        <v>20.16751</v>
      </c>
    </row>
    <row r="263" spans="1:13">
      <c r="A263" s="254">
        <v>253</v>
      </c>
      <c r="B263" t="s">
        <v>406</v>
      </c>
      <c r="C263" s="540">
        <v>123.2</v>
      </c>
      <c r="D263" s="541">
        <v>124.53333333333335</v>
      </c>
      <c r="E263" s="541">
        <v>120.16666666666669</v>
      </c>
      <c r="F263" s="541">
        <v>117.13333333333334</v>
      </c>
      <c r="G263" s="541">
        <v>112.76666666666668</v>
      </c>
      <c r="H263" s="541">
        <v>127.56666666666669</v>
      </c>
      <c r="I263" s="541">
        <v>131.93333333333334</v>
      </c>
      <c r="J263" s="541">
        <v>134.9666666666667</v>
      </c>
      <c r="K263" s="540">
        <v>128.9</v>
      </c>
      <c r="L263" s="540">
        <v>121.5</v>
      </c>
      <c r="M263" s="540">
        <v>38.179220000000001</v>
      </c>
    </row>
    <row r="264" spans="1:13">
      <c r="A264" s="254">
        <v>254</v>
      </c>
      <c r="B264" t="s">
        <v>407</v>
      </c>
      <c r="C264" s="540">
        <v>89.4</v>
      </c>
      <c r="D264" s="541">
        <v>90.466666666666654</v>
      </c>
      <c r="E264" s="541">
        <v>87.433333333333309</v>
      </c>
      <c r="F264" s="541">
        <v>85.466666666666654</v>
      </c>
      <c r="G264" s="541">
        <v>82.433333333333309</v>
      </c>
      <c r="H264" s="541">
        <v>92.433333333333309</v>
      </c>
      <c r="I264" s="541">
        <v>95.46666666666664</v>
      </c>
      <c r="J264" s="541">
        <v>97.433333333333309</v>
      </c>
      <c r="K264" s="540">
        <v>93.5</v>
      </c>
      <c r="L264" s="540">
        <v>88.5</v>
      </c>
      <c r="M264" s="540">
        <v>11.561870000000001</v>
      </c>
    </row>
    <row r="265" spans="1:13">
      <c r="A265" s="254">
        <v>255</v>
      </c>
      <c r="B265" t="s">
        <v>259</v>
      </c>
      <c r="C265" s="540">
        <v>75.400000000000006</v>
      </c>
      <c r="D265" s="541">
        <v>74.833333333333329</v>
      </c>
      <c r="E265" s="541">
        <v>72.666666666666657</v>
      </c>
      <c r="F265" s="541">
        <v>69.933333333333323</v>
      </c>
      <c r="G265" s="541">
        <v>67.766666666666652</v>
      </c>
      <c r="H265" s="541">
        <v>77.566666666666663</v>
      </c>
      <c r="I265" s="541">
        <v>79.73333333333332</v>
      </c>
      <c r="J265" s="541">
        <v>82.466666666666669</v>
      </c>
      <c r="K265" s="540">
        <v>77</v>
      </c>
      <c r="L265" s="540">
        <v>72.099999999999994</v>
      </c>
      <c r="M265" s="540">
        <v>57.516539999999999</v>
      </c>
    </row>
    <row r="266" spans="1:13">
      <c r="A266" s="254">
        <v>256</v>
      </c>
      <c r="B266" t="s">
        <v>128</v>
      </c>
      <c r="C266" s="540">
        <v>407.65</v>
      </c>
      <c r="D266" s="541">
        <v>409.4666666666667</v>
      </c>
      <c r="E266" s="541">
        <v>404.18333333333339</v>
      </c>
      <c r="F266" s="541">
        <v>400.7166666666667</v>
      </c>
      <c r="G266" s="541">
        <v>395.43333333333339</v>
      </c>
      <c r="H266" s="541">
        <v>412.93333333333339</v>
      </c>
      <c r="I266" s="541">
        <v>418.2166666666667</v>
      </c>
      <c r="J266" s="541">
        <v>421.68333333333339</v>
      </c>
      <c r="K266" s="540">
        <v>414.75</v>
      </c>
      <c r="L266" s="540">
        <v>406</v>
      </c>
      <c r="M266" s="540">
        <v>58.899830000000001</v>
      </c>
    </row>
    <row r="267" spans="1:13">
      <c r="A267" s="254">
        <v>257</v>
      </c>
      <c r="B267" t="s">
        <v>752</v>
      </c>
      <c r="C267" s="540">
        <v>87.65</v>
      </c>
      <c r="D267" s="541">
        <v>88.283333333333346</v>
      </c>
      <c r="E267" s="541">
        <v>86.566666666666691</v>
      </c>
      <c r="F267" s="541">
        <v>85.483333333333348</v>
      </c>
      <c r="G267" s="541">
        <v>83.766666666666694</v>
      </c>
      <c r="H267" s="541">
        <v>89.366666666666688</v>
      </c>
      <c r="I267" s="541">
        <v>91.083333333333357</v>
      </c>
      <c r="J267" s="541">
        <v>92.166666666666686</v>
      </c>
      <c r="K267" s="540">
        <v>90</v>
      </c>
      <c r="L267" s="540">
        <v>87.2</v>
      </c>
      <c r="M267" s="540">
        <v>3.8565999999999998</v>
      </c>
    </row>
    <row r="268" spans="1:13">
      <c r="A268" s="254">
        <v>258</v>
      </c>
      <c r="B268" t="s">
        <v>408</v>
      </c>
      <c r="C268" s="540">
        <v>46.5</v>
      </c>
      <c r="D268" s="541">
        <v>46.983333333333327</v>
      </c>
      <c r="E268" s="541">
        <v>45.216666666666654</v>
      </c>
      <c r="F268" s="541">
        <v>43.93333333333333</v>
      </c>
      <c r="G268" s="541">
        <v>42.166666666666657</v>
      </c>
      <c r="H268" s="541">
        <v>48.266666666666652</v>
      </c>
      <c r="I268" s="541">
        <v>50.033333333333317</v>
      </c>
      <c r="J268" s="541">
        <v>51.316666666666649</v>
      </c>
      <c r="K268" s="540">
        <v>48.75</v>
      </c>
      <c r="L268" s="540">
        <v>45.7</v>
      </c>
      <c r="M268" s="540">
        <v>13.80678</v>
      </c>
    </row>
    <row r="269" spans="1:13">
      <c r="A269" s="254">
        <v>259</v>
      </c>
      <c r="B269" t="s">
        <v>409</v>
      </c>
      <c r="C269" s="540">
        <v>92.2</v>
      </c>
      <c r="D269" s="541">
        <v>93.100000000000009</v>
      </c>
      <c r="E269" s="541">
        <v>90.600000000000023</v>
      </c>
      <c r="F269" s="541">
        <v>89.000000000000014</v>
      </c>
      <c r="G269" s="541">
        <v>86.500000000000028</v>
      </c>
      <c r="H269" s="541">
        <v>94.700000000000017</v>
      </c>
      <c r="I269" s="541">
        <v>97.199999999999989</v>
      </c>
      <c r="J269" s="541">
        <v>98.800000000000011</v>
      </c>
      <c r="K269" s="540">
        <v>95.6</v>
      </c>
      <c r="L269" s="540">
        <v>91.5</v>
      </c>
      <c r="M269" s="540">
        <v>15.5311</v>
      </c>
    </row>
    <row r="270" spans="1:13">
      <c r="A270" s="254">
        <v>260</v>
      </c>
      <c r="B270" t="s">
        <v>410</v>
      </c>
      <c r="C270" s="540">
        <v>30.25</v>
      </c>
      <c r="D270" s="541">
        <v>31.116666666666664</v>
      </c>
      <c r="E270" s="541">
        <v>29.233333333333327</v>
      </c>
      <c r="F270" s="541">
        <v>28.216666666666665</v>
      </c>
      <c r="G270" s="541">
        <v>26.333333333333329</v>
      </c>
      <c r="H270" s="541">
        <v>32.133333333333326</v>
      </c>
      <c r="I270" s="541">
        <v>34.016666666666659</v>
      </c>
      <c r="J270" s="541">
        <v>35.033333333333324</v>
      </c>
      <c r="K270" s="540">
        <v>33</v>
      </c>
      <c r="L270" s="540">
        <v>30.1</v>
      </c>
      <c r="M270" s="540">
        <v>356.99588</v>
      </c>
    </row>
    <row r="271" spans="1:13">
      <c r="A271" s="254">
        <v>261</v>
      </c>
      <c r="B271" t="s">
        <v>411</v>
      </c>
      <c r="C271" s="540">
        <v>69.900000000000006</v>
      </c>
      <c r="D271" s="541">
        <v>70.050000000000011</v>
      </c>
      <c r="E271" s="541">
        <v>69.40000000000002</v>
      </c>
      <c r="F271" s="541">
        <v>68.900000000000006</v>
      </c>
      <c r="G271" s="541">
        <v>68.250000000000014</v>
      </c>
      <c r="H271" s="541">
        <v>70.550000000000026</v>
      </c>
      <c r="I271" s="541">
        <v>71.2</v>
      </c>
      <c r="J271" s="541">
        <v>71.700000000000031</v>
      </c>
      <c r="K271" s="540">
        <v>70.7</v>
      </c>
      <c r="L271" s="540">
        <v>69.55</v>
      </c>
      <c r="M271" s="540">
        <v>8.1507299999999994</v>
      </c>
    </row>
    <row r="272" spans="1:13">
      <c r="A272" s="254">
        <v>262</v>
      </c>
      <c r="B272" t="s">
        <v>412</v>
      </c>
      <c r="C272" s="540">
        <v>73.099999999999994</v>
      </c>
      <c r="D272" s="541">
        <v>72.899999999999991</v>
      </c>
      <c r="E272" s="541">
        <v>70.799999999999983</v>
      </c>
      <c r="F272" s="541">
        <v>68.499999999999986</v>
      </c>
      <c r="G272" s="541">
        <v>66.399999999999977</v>
      </c>
      <c r="H272" s="541">
        <v>75.199999999999989</v>
      </c>
      <c r="I272" s="541">
        <v>77.299999999999983</v>
      </c>
      <c r="J272" s="541">
        <v>79.599999999999994</v>
      </c>
      <c r="K272" s="540">
        <v>75</v>
      </c>
      <c r="L272" s="540">
        <v>70.599999999999994</v>
      </c>
      <c r="M272" s="540">
        <v>34.391750000000002</v>
      </c>
    </row>
    <row r="273" spans="1:13">
      <c r="A273" s="254">
        <v>263</v>
      </c>
      <c r="B273" t="s">
        <v>413</v>
      </c>
      <c r="C273" s="540">
        <v>115.6</v>
      </c>
      <c r="D273" s="541">
        <v>117.25</v>
      </c>
      <c r="E273" s="541">
        <v>113</v>
      </c>
      <c r="F273" s="541">
        <v>110.4</v>
      </c>
      <c r="G273" s="541">
        <v>106.15</v>
      </c>
      <c r="H273" s="541">
        <v>119.85</v>
      </c>
      <c r="I273" s="541">
        <v>124.1</v>
      </c>
      <c r="J273" s="541">
        <v>126.69999999999999</v>
      </c>
      <c r="K273" s="540">
        <v>121.5</v>
      </c>
      <c r="L273" s="540">
        <v>114.65</v>
      </c>
      <c r="M273" s="540">
        <v>11.220649999999999</v>
      </c>
    </row>
    <row r="274" spans="1:13">
      <c r="A274" s="254">
        <v>264</v>
      </c>
      <c r="B274" t="s">
        <v>414</v>
      </c>
      <c r="C274" s="540">
        <v>69.95</v>
      </c>
      <c r="D274" s="541">
        <v>70.600000000000009</v>
      </c>
      <c r="E274" s="541">
        <v>68.850000000000023</v>
      </c>
      <c r="F274" s="541">
        <v>67.750000000000014</v>
      </c>
      <c r="G274" s="541">
        <v>66.000000000000028</v>
      </c>
      <c r="H274" s="541">
        <v>71.700000000000017</v>
      </c>
      <c r="I274" s="541">
        <v>73.449999999999989</v>
      </c>
      <c r="J274" s="541">
        <v>74.550000000000011</v>
      </c>
      <c r="K274" s="540">
        <v>72.349999999999994</v>
      </c>
      <c r="L274" s="540">
        <v>69.5</v>
      </c>
      <c r="M274" s="540">
        <v>9.8146400000000007</v>
      </c>
    </row>
    <row r="275" spans="1:13">
      <c r="A275" s="254">
        <v>265</v>
      </c>
      <c r="B275" t="s">
        <v>127</v>
      </c>
      <c r="C275" s="540">
        <v>327.85</v>
      </c>
      <c r="D275" s="541">
        <v>328.75</v>
      </c>
      <c r="E275" s="541">
        <v>324.60000000000002</v>
      </c>
      <c r="F275" s="541">
        <v>321.35000000000002</v>
      </c>
      <c r="G275" s="541">
        <v>317.20000000000005</v>
      </c>
      <c r="H275" s="541">
        <v>332</v>
      </c>
      <c r="I275" s="541">
        <v>336.15</v>
      </c>
      <c r="J275" s="541">
        <v>339.4</v>
      </c>
      <c r="K275" s="540">
        <v>332.9</v>
      </c>
      <c r="L275" s="540">
        <v>325.5</v>
      </c>
      <c r="M275" s="540">
        <v>82.61985</v>
      </c>
    </row>
    <row r="276" spans="1:13">
      <c r="A276" s="254">
        <v>266</v>
      </c>
      <c r="B276" t="s">
        <v>415</v>
      </c>
      <c r="C276" s="540">
        <v>2449.1</v>
      </c>
      <c r="D276" s="541">
        <v>2456.1833333333329</v>
      </c>
      <c r="E276" s="541">
        <v>2429.1666666666661</v>
      </c>
      <c r="F276" s="541">
        <v>2409.2333333333331</v>
      </c>
      <c r="G276" s="541">
        <v>2382.2166666666662</v>
      </c>
      <c r="H276" s="541">
        <v>2476.1166666666659</v>
      </c>
      <c r="I276" s="541">
        <v>2503.1333333333332</v>
      </c>
      <c r="J276" s="541">
        <v>2523.0666666666657</v>
      </c>
      <c r="K276" s="540">
        <v>2483.1999999999998</v>
      </c>
      <c r="L276" s="540">
        <v>2436.25</v>
      </c>
      <c r="M276" s="540">
        <v>0.13577</v>
      </c>
    </row>
    <row r="277" spans="1:13">
      <c r="A277" s="254">
        <v>267</v>
      </c>
      <c r="B277" t="s">
        <v>129</v>
      </c>
      <c r="C277" s="540">
        <v>2902.5</v>
      </c>
      <c r="D277" s="541">
        <v>2915.2333333333336</v>
      </c>
      <c r="E277" s="541">
        <v>2863.2666666666673</v>
      </c>
      <c r="F277" s="541">
        <v>2824.0333333333338</v>
      </c>
      <c r="G277" s="541">
        <v>2772.0666666666675</v>
      </c>
      <c r="H277" s="541">
        <v>2954.4666666666672</v>
      </c>
      <c r="I277" s="541">
        <v>3006.4333333333334</v>
      </c>
      <c r="J277" s="541">
        <v>3045.666666666667</v>
      </c>
      <c r="K277" s="540">
        <v>2967.2</v>
      </c>
      <c r="L277" s="540">
        <v>2876</v>
      </c>
      <c r="M277" s="540">
        <v>8.2474000000000007</v>
      </c>
    </row>
    <row r="278" spans="1:13">
      <c r="A278" s="254">
        <v>268</v>
      </c>
      <c r="B278" t="s">
        <v>130</v>
      </c>
      <c r="C278" s="540">
        <v>653.5</v>
      </c>
      <c r="D278" s="541">
        <v>658.2833333333333</v>
      </c>
      <c r="E278" s="541">
        <v>646.31666666666661</v>
      </c>
      <c r="F278" s="541">
        <v>639.13333333333333</v>
      </c>
      <c r="G278" s="541">
        <v>627.16666666666663</v>
      </c>
      <c r="H278" s="541">
        <v>665.46666666666658</v>
      </c>
      <c r="I278" s="541">
        <v>677.43333333333328</v>
      </c>
      <c r="J278" s="541">
        <v>684.61666666666656</v>
      </c>
      <c r="K278" s="540">
        <v>670.25</v>
      </c>
      <c r="L278" s="540">
        <v>651.1</v>
      </c>
      <c r="M278" s="540">
        <v>6.7901400000000001</v>
      </c>
    </row>
    <row r="279" spans="1:13">
      <c r="A279" s="254">
        <v>269</v>
      </c>
      <c r="B279" t="s">
        <v>416</v>
      </c>
      <c r="C279" s="540">
        <v>152</v>
      </c>
      <c r="D279" s="541">
        <v>151.71666666666667</v>
      </c>
      <c r="E279" s="541">
        <v>149.93333333333334</v>
      </c>
      <c r="F279" s="541">
        <v>147.86666666666667</v>
      </c>
      <c r="G279" s="541">
        <v>146.08333333333334</v>
      </c>
      <c r="H279" s="541">
        <v>153.78333333333333</v>
      </c>
      <c r="I279" s="541">
        <v>155.56666666666669</v>
      </c>
      <c r="J279" s="541">
        <v>157.63333333333333</v>
      </c>
      <c r="K279" s="540">
        <v>153.5</v>
      </c>
      <c r="L279" s="540">
        <v>149.65</v>
      </c>
      <c r="M279" s="540">
        <v>6.2823200000000003</v>
      </c>
    </row>
    <row r="280" spans="1:13">
      <c r="A280" s="254">
        <v>270</v>
      </c>
      <c r="B280" t="s">
        <v>418</v>
      </c>
      <c r="C280" s="540">
        <v>502.85</v>
      </c>
      <c r="D280" s="541">
        <v>500.56666666666666</v>
      </c>
      <c r="E280" s="541">
        <v>495.48333333333335</v>
      </c>
      <c r="F280" s="541">
        <v>488.11666666666667</v>
      </c>
      <c r="G280" s="541">
        <v>483.03333333333336</v>
      </c>
      <c r="H280" s="541">
        <v>507.93333333333334</v>
      </c>
      <c r="I280" s="541">
        <v>513.01666666666665</v>
      </c>
      <c r="J280" s="541">
        <v>520.38333333333333</v>
      </c>
      <c r="K280" s="540">
        <v>505.65</v>
      </c>
      <c r="L280" s="540">
        <v>493.2</v>
      </c>
      <c r="M280" s="540">
        <v>5.2766400000000004</v>
      </c>
    </row>
    <row r="281" spans="1:13">
      <c r="A281" s="254">
        <v>271</v>
      </c>
      <c r="B281" t="s">
        <v>419</v>
      </c>
      <c r="C281" s="540">
        <v>217.15</v>
      </c>
      <c r="D281" s="541">
        <v>217.81666666666669</v>
      </c>
      <c r="E281" s="541">
        <v>214.53333333333339</v>
      </c>
      <c r="F281" s="541">
        <v>211.91666666666669</v>
      </c>
      <c r="G281" s="541">
        <v>208.63333333333338</v>
      </c>
      <c r="H281" s="541">
        <v>220.43333333333339</v>
      </c>
      <c r="I281" s="541">
        <v>223.7166666666667</v>
      </c>
      <c r="J281" s="541">
        <v>226.3333333333334</v>
      </c>
      <c r="K281" s="540">
        <v>221.1</v>
      </c>
      <c r="L281" s="540">
        <v>215.2</v>
      </c>
      <c r="M281" s="540">
        <v>7.9524999999999997</v>
      </c>
    </row>
    <row r="282" spans="1:13">
      <c r="A282" s="254">
        <v>272</v>
      </c>
      <c r="B282" t="s">
        <v>420</v>
      </c>
      <c r="C282" s="540">
        <v>194.9</v>
      </c>
      <c r="D282" s="541">
        <v>195.91666666666666</v>
      </c>
      <c r="E282" s="541">
        <v>193.48333333333332</v>
      </c>
      <c r="F282" s="541">
        <v>192.06666666666666</v>
      </c>
      <c r="G282" s="541">
        <v>189.63333333333333</v>
      </c>
      <c r="H282" s="541">
        <v>197.33333333333331</v>
      </c>
      <c r="I282" s="541">
        <v>199.76666666666665</v>
      </c>
      <c r="J282" s="541">
        <v>201.18333333333331</v>
      </c>
      <c r="K282" s="540">
        <v>198.35</v>
      </c>
      <c r="L282" s="540">
        <v>194.5</v>
      </c>
      <c r="M282" s="540">
        <v>2.8050700000000002</v>
      </c>
    </row>
    <row r="283" spans="1:13">
      <c r="A283" s="254">
        <v>273</v>
      </c>
      <c r="B283" t="s">
        <v>753</v>
      </c>
      <c r="C283" s="540">
        <v>679.05</v>
      </c>
      <c r="D283" s="541">
        <v>678.7833333333333</v>
      </c>
      <c r="E283" s="541">
        <v>671.56666666666661</v>
      </c>
      <c r="F283" s="541">
        <v>664.08333333333326</v>
      </c>
      <c r="G283" s="541">
        <v>656.86666666666656</v>
      </c>
      <c r="H283" s="541">
        <v>686.26666666666665</v>
      </c>
      <c r="I283" s="541">
        <v>693.48333333333335</v>
      </c>
      <c r="J283" s="541">
        <v>700.9666666666667</v>
      </c>
      <c r="K283" s="540">
        <v>686</v>
      </c>
      <c r="L283" s="540">
        <v>671.3</v>
      </c>
      <c r="M283" s="540">
        <v>0.15672</v>
      </c>
    </row>
    <row r="284" spans="1:13">
      <c r="A284" s="254">
        <v>274</v>
      </c>
      <c r="B284" t="s">
        <v>421</v>
      </c>
      <c r="C284" s="540">
        <v>966.7</v>
      </c>
      <c r="D284" s="541">
        <v>974.61666666666667</v>
      </c>
      <c r="E284" s="541">
        <v>952.23333333333335</v>
      </c>
      <c r="F284" s="541">
        <v>937.76666666666665</v>
      </c>
      <c r="G284" s="541">
        <v>915.38333333333333</v>
      </c>
      <c r="H284" s="541">
        <v>989.08333333333337</v>
      </c>
      <c r="I284" s="541">
        <v>1011.4666666666668</v>
      </c>
      <c r="J284" s="541">
        <v>1025.9333333333334</v>
      </c>
      <c r="K284" s="540">
        <v>997</v>
      </c>
      <c r="L284" s="540">
        <v>960.15</v>
      </c>
      <c r="M284" s="540">
        <v>1.33382</v>
      </c>
    </row>
    <row r="285" spans="1:13">
      <c r="A285" s="254">
        <v>275</v>
      </c>
      <c r="B285" t="s">
        <v>422</v>
      </c>
      <c r="C285" s="540">
        <v>379.65</v>
      </c>
      <c r="D285" s="541">
        <v>380.56666666666666</v>
      </c>
      <c r="E285" s="541">
        <v>377.13333333333333</v>
      </c>
      <c r="F285" s="541">
        <v>374.61666666666667</v>
      </c>
      <c r="G285" s="541">
        <v>371.18333333333334</v>
      </c>
      <c r="H285" s="541">
        <v>383.08333333333331</v>
      </c>
      <c r="I285" s="541">
        <v>386.51666666666659</v>
      </c>
      <c r="J285" s="541">
        <v>389.0333333333333</v>
      </c>
      <c r="K285" s="540">
        <v>384</v>
      </c>
      <c r="L285" s="540">
        <v>378.05</v>
      </c>
      <c r="M285" s="540">
        <v>2.84328</v>
      </c>
    </row>
    <row r="286" spans="1:13">
      <c r="A286" s="254">
        <v>276</v>
      </c>
      <c r="B286" t="s">
        <v>423</v>
      </c>
      <c r="C286" s="540">
        <v>586.45000000000005</v>
      </c>
      <c r="D286" s="541">
        <v>585.65</v>
      </c>
      <c r="E286" s="541">
        <v>582.29999999999995</v>
      </c>
      <c r="F286" s="541">
        <v>578.15</v>
      </c>
      <c r="G286" s="541">
        <v>574.79999999999995</v>
      </c>
      <c r="H286" s="541">
        <v>589.79999999999995</v>
      </c>
      <c r="I286" s="541">
        <v>593.15000000000009</v>
      </c>
      <c r="J286" s="541">
        <v>597.29999999999995</v>
      </c>
      <c r="K286" s="540">
        <v>589</v>
      </c>
      <c r="L286" s="540">
        <v>581.5</v>
      </c>
      <c r="M286" s="540">
        <v>0.93264000000000002</v>
      </c>
    </row>
    <row r="287" spans="1:13">
      <c r="A287" s="254">
        <v>277</v>
      </c>
      <c r="B287" t="s">
        <v>424</v>
      </c>
      <c r="C287" s="540">
        <v>69.95</v>
      </c>
      <c r="D287" s="541">
        <v>70</v>
      </c>
      <c r="E287" s="541">
        <v>67.2</v>
      </c>
      <c r="F287" s="541">
        <v>64.45</v>
      </c>
      <c r="G287" s="541">
        <v>61.650000000000006</v>
      </c>
      <c r="H287" s="541">
        <v>72.75</v>
      </c>
      <c r="I287" s="541">
        <v>75.550000000000011</v>
      </c>
      <c r="J287" s="541">
        <v>78.3</v>
      </c>
      <c r="K287" s="540">
        <v>72.8</v>
      </c>
      <c r="L287" s="540">
        <v>67.25</v>
      </c>
      <c r="M287" s="540">
        <v>158.17377999999999</v>
      </c>
    </row>
    <row r="288" spans="1:13">
      <c r="A288" s="254">
        <v>278</v>
      </c>
      <c r="B288" t="s">
        <v>425</v>
      </c>
      <c r="C288" s="540">
        <v>58.25</v>
      </c>
      <c r="D288" s="541">
        <v>58.300000000000004</v>
      </c>
      <c r="E288" s="541">
        <v>56.900000000000006</v>
      </c>
      <c r="F288" s="541">
        <v>55.550000000000004</v>
      </c>
      <c r="G288" s="541">
        <v>54.150000000000006</v>
      </c>
      <c r="H288" s="541">
        <v>59.650000000000006</v>
      </c>
      <c r="I288" s="541">
        <v>61.05</v>
      </c>
      <c r="J288" s="541">
        <v>62.400000000000006</v>
      </c>
      <c r="K288" s="540">
        <v>59.7</v>
      </c>
      <c r="L288" s="540">
        <v>56.95</v>
      </c>
      <c r="M288" s="540">
        <v>45.788020000000003</v>
      </c>
    </row>
    <row r="289" spans="1:13">
      <c r="A289" s="254">
        <v>279</v>
      </c>
      <c r="B289" t="s">
        <v>426</v>
      </c>
      <c r="C289" s="540">
        <v>514.79999999999995</v>
      </c>
      <c r="D289" s="541">
        <v>515.73333333333323</v>
      </c>
      <c r="E289" s="541">
        <v>511.06666666666649</v>
      </c>
      <c r="F289" s="541">
        <v>507.33333333333326</v>
      </c>
      <c r="G289" s="541">
        <v>502.66666666666652</v>
      </c>
      <c r="H289" s="541">
        <v>519.46666666666647</v>
      </c>
      <c r="I289" s="541">
        <v>524.13333333333321</v>
      </c>
      <c r="J289" s="541">
        <v>527.86666666666645</v>
      </c>
      <c r="K289" s="540">
        <v>520.4</v>
      </c>
      <c r="L289" s="540">
        <v>512</v>
      </c>
      <c r="M289" s="540">
        <v>1.1482000000000001</v>
      </c>
    </row>
    <row r="290" spans="1:13">
      <c r="A290" s="254">
        <v>280</v>
      </c>
      <c r="B290" t="s">
        <v>427</v>
      </c>
      <c r="C290" s="540">
        <v>432.3</v>
      </c>
      <c r="D290" s="541">
        <v>433.7833333333333</v>
      </c>
      <c r="E290" s="541">
        <v>428.76666666666659</v>
      </c>
      <c r="F290" s="541">
        <v>425.23333333333329</v>
      </c>
      <c r="G290" s="541">
        <v>420.21666666666658</v>
      </c>
      <c r="H290" s="541">
        <v>437.31666666666661</v>
      </c>
      <c r="I290" s="541">
        <v>442.33333333333326</v>
      </c>
      <c r="J290" s="541">
        <v>445.86666666666662</v>
      </c>
      <c r="K290" s="540">
        <v>438.8</v>
      </c>
      <c r="L290" s="540">
        <v>430.25</v>
      </c>
      <c r="M290" s="540">
        <v>1.22298</v>
      </c>
    </row>
    <row r="291" spans="1:13">
      <c r="A291" s="254">
        <v>281</v>
      </c>
      <c r="B291" t="s">
        <v>428</v>
      </c>
      <c r="C291" s="540">
        <v>249.55</v>
      </c>
      <c r="D291" s="541">
        <v>250.54999999999998</v>
      </c>
      <c r="E291" s="541">
        <v>246.99999999999997</v>
      </c>
      <c r="F291" s="541">
        <v>244.45</v>
      </c>
      <c r="G291" s="541">
        <v>240.89999999999998</v>
      </c>
      <c r="H291" s="541">
        <v>253.09999999999997</v>
      </c>
      <c r="I291" s="541">
        <v>256.64999999999998</v>
      </c>
      <c r="J291" s="541">
        <v>259.19999999999993</v>
      </c>
      <c r="K291" s="540">
        <v>254.1</v>
      </c>
      <c r="L291" s="540">
        <v>248</v>
      </c>
      <c r="M291" s="540">
        <v>0.70267000000000002</v>
      </c>
    </row>
    <row r="292" spans="1:13">
      <c r="A292" s="254">
        <v>282</v>
      </c>
      <c r="B292" t="s">
        <v>131</v>
      </c>
      <c r="C292" s="540">
        <v>1945.45</v>
      </c>
      <c r="D292" s="541">
        <v>1956.1333333333332</v>
      </c>
      <c r="E292" s="541">
        <v>1927.4166666666665</v>
      </c>
      <c r="F292" s="541">
        <v>1909.3833333333332</v>
      </c>
      <c r="G292" s="541">
        <v>1880.6666666666665</v>
      </c>
      <c r="H292" s="541">
        <v>1974.1666666666665</v>
      </c>
      <c r="I292" s="541">
        <v>2002.8833333333332</v>
      </c>
      <c r="J292" s="541">
        <v>2020.9166666666665</v>
      </c>
      <c r="K292" s="540">
        <v>1984.85</v>
      </c>
      <c r="L292" s="540">
        <v>1938.1</v>
      </c>
      <c r="M292" s="540">
        <v>35.382080000000002</v>
      </c>
    </row>
    <row r="293" spans="1:13">
      <c r="A293" s="254">
        <v>283</v>
      </c>
      <c r="B293" t="s">
        <v>132</v>
      </c>
      <c r="C293" s="540">
        <v>101.95</v>
      </c>
      <c r="D293" s="541">
        <v>100.86666666666667</v>
      </c>
      <c r="E293" s="541">
        <v>99.083333333333343</v>
      </c>
      <c r="F293" s="541">
        <v>96.216666666666669</v>
      </c>
      <c r="G293" s="541">
        <v>94.433333333333337</v>
      </c>
      <c r="H293" s="541">
        <v>103.73333333333335</v>
      </c>
      <c r="I293" s="541">
        <v>105.51666666666668</v>
      </c>
      <c r="J293" s="541">
        <v>108.38333333333335</v>
      </c>
      <c r="K293" s="540">
        <v>102.65</v>
      </c>
      <c r="L293" s="540">
        <v>98</v>
      </c>
      <c r="M293" s="540">
        <v>217.95447999999999</v>
      </c>
    </row>
    <row r="294" spans="1:13">
      <c r="A294" s="254">
        <v>284</v>
      </c>
      <c r="B294" t="s">
        <v>260</v>
      </c>
      <c r="C294" s="540">
        <v>2658.65</v>
      </c>
      <c r="D294" s="541">
        <v>2652.9166666666665</v>
      </c>
      <c r="E294" s="541">
        <v>2625.833333333333</v>
      </c>
      <c r="F294" s="541">
        <v>2593.0166666666664</v>
      </c>
      <c r="G294" s="541">
        <v>2565.9333333333329</v>
      </c>
      <c r="H294" s="541">
        <v>2685.7333333333331</v>
      </c>
      <c r="I294" s="541">
        <v>2712.8166666666662</v>
      </c>
      <c r="J294" s="541">
        <v>2745.6333333333332</v>
      </c>
      <c r="K294" s="540">
        <v>2680</v>
      </c>
      <c r="L294" s="540">
        <v>2620.1</v>
      </c>
      <c r="M294" s="540">
        <v>1.13384</v>
      </c>
    </row>
    <row r="295" spans="1:13">
      <c r="A295" s="254">
        <v>285</v>
      </c>
      <c r="B295" t="s">
        <v>133</v>
      </c>
      <c r="C295" s="540">
        <v>478.85</v>
      </c>
      <c r="D295" s="541">
        <v>478.61666666666662</v>
      </c>
      <c r="E295" s="541">
        <v>469.83333333333326</v>
      </c>
      <c r="F295" s="541">
        <v>460.81666666666666</v>
      </c>
      <c r="G295" s="541">
        <v>452.0333333333333</v>
      </c>
      <c r="H295" s="541">
        <v>487.63333333333321</v>
      </c>
      <c r="I295" s="541">
        <v>496.41666666666663</v>
      </c>
      <c r="J295" s="541">
        <v>505.43333333333317</v>
      </c>
      <c r="K295" s="540">
        <v>487.4</v>
      </c>
      <c r="L295" s="540">
        <v>469.6</v>
      </c>
      <c r="M295" s="540">
        <v>74.149349999999998</v>
      </c>
    </row>
    <row r="296" spans="1:13">
      <c r="A296" s="254">
        <v>286</v>
      </c>
      <c r="B296" t="s">
        <v>754</v>
      </c>
      <c r="C296" s="540">
        <v>218.5</v>
      </c>
      <c r="D296" s="541">
        <v>217.86666666666667</v>
      </c>
      <c r="E296" s="541">
        <v>212.63333333333335</v>
      </c>
      <c r="F296" s="541">
        <v>206.76666666666668</v>
      </c>
      <c r="G296" s="541">
        <v>201.53333333333336</v>
      </c>
      <c r="H296" s="541">
        <v>223.73333333333335</v>
      </c>
      <c r="I296" s="541">
        <v>228.9666666666667</v>
      </c>
      <c r="J296" s="541">
        <v>234.83333333333334</v>
      </c>
      <c r="K296" s="540">
        <v>223.1</v>
      </c>
      <c r="L296" s="540">
        <v>212</v>
      </c>
      <c r="M296" s="540">
        <v>3.8418199999999998</v>
      </c>
    </row>
    <row r="297" spans="1:13">
      <c r="A297" s="254">
        <v>287</v>
      </c>
      <c r="B297" t="s">
        <v>429</v>
      </c>
      <c r="C297" s="540">
        <v>6097.3</v>
      </c>
      <c r="D297" s="541">
        <v>6112.55</v>
      </c>
      <c r="E297" s="541">
        <v>6034.75</v>
      </c>
      <c r="F297" s="541">
        <v>5972.2</v>
      </c>
      <c r="G297" s="541">
        <v>5894.4</v>
      </c>
      <c r="H297" s="541">
        <v>6175.1</v>
      </c>
      <c r="I297" s="541">
        <v>6252.9000000000015</v>
      </c>
      <c r="J297" s="541">
        <v>6315.4500000000007</v>
      </c>
      <c r="K297" s="540">
        <v>6190.35</v>
      </c>
      <c r="L297" s="540">
        <v>6050</v>
      </c>
      <c r="M297" s="540">
        <v>3.134E-2</v>
      </c>
    </row>
    <row r="298" spans="1:13">
      <c r="A298" s="254">
        <v>288</v>
      </c>
      <c r="B298" t="s">
        <v>261</v>
      </c>
      <c r="C298" s="540">
        <v>3871.3</v>
      </c>
      <c r="D298" s="541">
        <v>3894.9</v>
      </c>
      <c r="E298" s="541">
        <v>3812.4500000000003</v>
      </c>
      <c r="F298" s="541">
        <v>3753.6000000000004</v>
      </c>
      <c r="G298" s="541">
        <v>3671.1500000000005</v>
      </c>
      <c r="H298" s="541">
        <v>3953.75</v>
      </c>
      <c r="I298" s="541">
        <v>4036.2</v>
      </c>
      <c r="J298" s="541">
        <v>4095.0499999999997</v>
      </c>
      <c r="K298" s="540">
        <v>3977.35</v>
      </c>
      <c r="L298" s="540">
        <v>3836.05</v>
      </c>
      <c r="M298" s="540">
        <v>1.4704200000000001</v>
      </c>
    </row>
    <row r="299" spans="1:13">
      <c r="A299" s="254">
        <v>289</v>
      </c>
      <c r="B299" t="s">
        <v>134</v>
      </c>
      <c r="C299" s="540">
        <v>1524.6</v>
      </c>
      <c r="D299" s="541">
        <v>1530.3166666666668</v>
      </c>
      <c r="E299" s="541">
        <v>1509.4333333333336</v>
      </c>
      <c r="F299" s="541">
        <v>1494.2666666666669</v>
      </c>
      <c r="G299" s="541">
        <v>1473.3833333333337</v>
      </c>
      <c r="H299" s="541">
        <v>1545.4833333333336</v>
      </c>
      <c r="I299" s="541">
        <v>1566.3666666666668</v>
      </c>
      <c r="J299" s="541">
        <v>1581.5333333333335</v>
      </c>
      <c r="K299" s="540">
        <v>1551.2</v>
      </c>
      <c r="L299" s="540">
        <v>1515.15</v>
      </c>
      <c r="M299" s="540">
        <v>24.468430000000001</v>
      </c>
    </row>
    <row r="300" spans="1:13">
      <c r="A300" s="254">
        <v>290</v>
      </c>
      <c r="B300" t="s">
        <v>430</v>
      </c>
      <c r="C300" s="540">
        <v>369.25</v>
      </c>
      <c r="D300" s="541">
        <v>370.11666666666662</v>
      </c>
      <c r="E300" s="541">
        <v>365.23333333333323</v>
      </c>
      <c r="F300" s="541">
        <v>361.21666666666664</v>
      </c>
      <c r="G300" s="541">
        <v>356.33333333333326</v>
      </c>
      <c r="H300" s="541">
        <v>374.13333333333321</v>
      </c>
      <c r="I300" s="541">
        <v>379.01666666666654</v>
      </c>
      <c r="J300" s="541">
        <v>383.03333333333319</v>
      </c>
      <c r="K300" s="540">
        <v>375</v>
      </c>
      <c r="L300" s="540">
        <v>366.1</v>
      </c>
      <c r="M300" s="540">
        <v>21.045190000000002</v>
      </c>
    </row>
    <row r="301" spans="1:13">
      <c r="A301" s="254">
        <v>291</v>
      </c>
      <c r="B301" t="s">
        <v>431</v>
      </c>
      <c r="C301" s="540">
        <v>42.55</v>
      </c>
      <c r="D301" s="541">
        <v>42.883333333333333</v>
      </c>
      <c r="E301" s="541">
        <v>42.166666666666664</v>
      </c>
      <c r="F301" s="541">
        <v>41.783333333333331</v>
      </c>
      <c r="G301" s="541">
        <v>41.066666666666663</v>
      </c>
      <c r="H301" s="541">
        <v>43.266666666666666</v>
      </c>
      <c r="I301" s="541">
        <v>43.983333333333334</v>
      </c>
      <c r="J301" s="541">
        <v>44.366666666666667</v>
      </c>
      <c r="K301" s="540">
        <v>43.6</v>
      </c>
      <c r="L301" s="540">
        <v>42.5</v>
      </c>
      <c r="M301" s="540">
        <v>8.6299200000000003</v>
      </c>
    </row>
    <row r="302" spans="1:13">
      <c r="A302" s="254">
        <v>292</v>
      </c>
      <c r="B302" t="s">
        <v>432</v>
      </c>
      <c r="C302" s="540">
        <v>1409.05</v>
      </c>
      <c r="D302" s="541">
        <v>1417.1166666666668</v>
      </c>
      <c r="E302" s="541">
        <v>1357.2333333333336</v>
      </c>
      <c r="F302" s="541">
        <v>1305.4166666666667</v>
      </c>
      <c r="G302" s="541">
        <v>1245.5333333333335</v>
      </c>
      <c r="H302" s="541">
        <v>1468.9333333333336</v>
      </c>
      <c r="I302" s="541">
        <v>1528.8166666666668</v>
      </c>
      <c r="J302" s="541">
        <v>1580.6333333333337</v>
      </c>
      <c r="K302" s="540">
        <v>1477</v>
      </c>
      <c r="L302" s="540">
        <v>1365.3</v>
      </c>
      <c r="M302" s="540">
        <v>2.85304</v>
      </c>
    </row>
    <row r="303" spans="1:13">
      <c r="A303" s="254">
        <v>293</v>
      </c>
      <c r="B303" t="s">
        <v>135</v>
      </c>
      <c r="C303" s="540">
        <v>1049.2</v>
      </c>
      <c r="D303" s="541">
        <v>1055.9666666666665</v>
      </c>
      <c r="E303" s="541">
        <v>1039.4333333333329</v>
      </c>
      <c r="F303" s="541">
        <v>1029.6666666666665</v>
      </c>
      <c r="G303" s="541">
        <v>1013.133333333333</v>
      </c>
      <c r="H303" s="541">
        <v>1065.7333333333329</v>
      </c>
      <c r="I303" s="541">
        <v>1082.2666666666662</v>
      </c>
      <c r="J303" s="541">
        <v>1092.0333333333328</v>
      </c>
      <c r="K303" s="540">
        <v>1072.5</v>
      </c>
      <c r="L303" s="540">
        <v>1046.2</v>
      </c>
      <c r="M303" s="540">
        <v>27.708939999999998</v>
      </c>
    </row>
    <row r="304" spans="1:13">
      <c r="A304" s="254">
        <v>294</v>
      </c>
      <c r="B304" t="s">
        <v>433</v>
      </c>
      <c r="C304" s="540">
        <v>1829.2</v>
      </c>
      <c r="D304" s="541">
        <v>1824.8</v>
      </c>
      <c r="E304" s="541">
        <v>1807.6</v>
      </c>
      <c r="F304" s="541">
        <v>1786</v>
      </c>
      <c r="G304" s="541">
        <v>1768.8</v>
      </c>
      <c r="H304" s="541">
        <v>1846.3999999999999</v>
      </c>
      <c r="I304" s="541">
        <v>1863.6000000000001</v>
      </c>
      <c r="J304" s="541">
        <v>1885.1999999999998</v>
      </c>
      <c r="K304" s="540">
        <v>1842</v>
      </c>
      <c r="L304" s="540">
        <v>1803.2</v>
      </c>
      <c r="M304" s="540">
        <v>0.45985999999999999</v>
      </c>
    </row>
    <row r="305" spans="1:13">
      <c r="A305" s="254">
        <v>295</v>
      </c>
      <c r="B305" t="s">
        <v>434</v>
      </c>
      <c r="C305" s="540">
        <v>861.85</v>
      </c>
      <c r="D305" s="541">
        <v>856.94999999999993</v>
      </c>
      <c r="E305" s="541">
        <v>840.89999999999986</v>
      </c>
      <c r="F305" s="541">
        <v>819.94999999999993</v>
      </c>
      <c r="G305" s="541">
        <v>803.89999999999986</v>
      </c>
      <c r="H305" s="541">
        <v>877.89999999999986</v>
      </c>
      <c r="I305" s="541">
        <v>893.94999999999982</v>
      </c>
      <c r="J305" s="541">
        <v>914.89999999999986</v>
      </c>
      <c r="K305" s="540">
        <v>873</v>
      </c>
      <c r="L305" s="540">
        <v>836</v>
      </c>
      <c r="M305" s="540">
        <v>0.58025000000000004</v>
      </c>
    </row>
    <row r="306" spans="1:13">
      <c r="A306" s="254">
        <v>296</v>
      </c>
      <c r="B306" t="s">
        <v>435</v>
      </c>
      <c r="C306" s="540">
        <v>30.2</v>
      </c>
      <c r="D306" s="541">
        <v>29.916666666666668</v>
      </c>
      <c r="E306" s="541">
        <v>28.633333333333336</v>
      </c>
      <c r="F306" s="541">
        <v>27.06666666666667</v>
      </c>
      <c r="G306" s="541">
        <v>25.783333333333339</v>
      </c>
      <c r="H306" s="541">
        <v>31.483333333333334</v>
      </c>
      <c r="I306" s="541">
        <v>32.766666666666666</v>
      </c>
      <c r="J306" s="541">
        <v>34.333333333333329</v>
      </c>
      <c r="K306" s="540">
        <v>31.2</v>
      </c>
      <c r="L306" s="540">
        <v>28.35</v>
      </c>
      <c r="M306" s="540">
        <v>97.002759999999995</v>
      </c>
    </row>
    <row r="307" spans="1:13">
      <c r="A307" s="254">
        <v>297</v>
      </c>
      <c r="B307" t="s">
        <v>436</v>
      </c>
      <c r="C307" s="540">
        <v>143.80000000000001</v>
      </c>
      <c r="D307" s="541">
        <v>142.5</v>
      </c>
      <c r="E307" s="541">
        <v>139.5</v>
      </c>
      <c r="F307" s="541">
        <v>135.19999999999999</v>
      </c>
      <c r="G307" s="541">
        <v>132.19999999999999</v>
      </c>
      <c r="H307" s="541">
        <v>146.80000000000001</v>
      </c>
      <c r="I307" s="541">
        <v>149.80000000000001</v>
      </c>
      <c r="J307" s="541">
        <v>154.10000000000002</v>
      </c>
      <c r="K307" s="540">
        <v>145.5</v>
      </c>
      <c r="L307" s="540">
        <v>138.19999999999999</v>
      </c>
      <c r="M307" s="540">
        <v>6.78179</v>
      </c>
    </row>
    <row r="308" spans="1:13">
      <c r="A308" s="254">
        <v>298</v>
      </c>
      <c r="B308" t="s">
        <v>146</v>
      </c>
      <c r="C308" s="540">
        <v>88881.35</v>
      </c>
      <c r="D308" s="541">
        <v>89077.116666666654</v>
      </c>
      <c r="E308" s="541">
        <v>88154.233333333308</v>
      </c>
      <c r="F308" s="541">
        <v>87427.116666666654</v>
      </c>
      <c r="G308" s="541">
        <v>86504.233333333308</v>
      </c>
      <c r="H308" s="541">
        <v>89804.233333333308</v>
      </c>
      <c r="I308" s="541">
        <v>90727.11666666664</v>
      </c>
      <c r="J308" s="541">
        <v>91454.233333333308</v>
      </c>
      <c r="K308" s="540">
        <v>90000</v>
      </c>
      <c r="L308" s="540">
        <v>88350</v>
      </c>
      <c r="M308" s="540">
        <v>0.36398000000000003</v>
      </c>
    </row>
    <row r="309" spans="1:13">
      <c r="A309" s="254">
        <v>299</v>
      </c>
      <c r="B309" t="s">
        <v>143</v>
      </c>
      <c r="C309" s="540">
        <v>1164.7</v>
      </c>
      <c r="D309" s="541">
        <v>1182.3166666666666</v>
      </c>
      <c r="E309" s="541">
        <v>1130.6333333333332</v>
      </c>
      <c r="F309" s="541">
        <v>1096.5666666666666</v>
      </c>
      <c r="G309" s="541">
        <v>1044.8833333333332</v>
      </c>
      <c r="H309" s="541">
        <v>1216.3833333333332</v>
      </c>
      <c r="I309" s="541">
        <v>1268.0666666666666</v>
      </c>
      <c r="J309" s="541">
        <v>1302.1333333333332</v>
      </c>
      <c r="K309" s="540">
        <v>1234</v>
      </c>
      <c r="L309" s="540">
        <v>1148.25</v>
      </c>
      <c r="M309" s="540">
        <v>40.963520000000003</v>
      </c>
    </row>
    <row r="310" spans="1:13">
      <c r="A310" s="254">
        <v>300</v>
      </c>
      <c r="B310" t="s">
        <v>437</v>
      </c>
      <c r="C310" s="540">
        <v>3838.45</v>
      </c>
      <c r="D310" s="541">
        <v>3851.1666666666665</v>
      </c>
      <c r="E310" s="541">
        <v>3802.333333333333</v>
      </c>
      <c r="F310" s="541">
        <v>3766.2166666666667</v>
      </c>
      <c r="G310" s="541">
        <v>3717.3833333333332</v>
      </c>
      <c r="H310" s="541">
        <v>3887.2833333333328</v>
      </c>
      <c r="I310" s="541">
        <v>3936.1166666666659</v>
      </c>
      <c r="J310" s="541">
        <v>3972.2333333333327</v>
      </c>
      <c r="K310" s="540">
        <v>3900</v>
      </c>
      <c r="L310" s="540">
        <v>3815.05</v>
      </c>
      <c r="M310" s="540">
        <v>2.1659999999999999E-2</v>
      </c>
    </row>
    <row r="311" spans="1:13">
      <c r="A311" s="254">
        <v>301</v>
      </c>
      <c r="B311" t="s">
        <v>438</v>
      </c>
      <c r="C311" s="540">
        <v>286.8</v>
      </c>
      <c r="D311" s="541">
        <v>286.31666666666666</v>
      </c>
      <c r="E311" s="541">
        <v>283.73333333333335</v>
      </c>
      <c r="F311" s="541">
        <v>280.66666666666669</v>
      </c>
      <c r="G311" s="541">
        <v>278.08333333333337</v>
      </c>
      <c r="H311" s="541">
        <v>289.38333333333333</v>
      </c>
      <c r="I311" s="541">
        <v>291.9666666666667</v>
      </c>
      <c r="J311" s="541">
        <v>295.0333333333333</v>
      </c>
      <c r="K311" s="540">
        <v>288.89999999999998</v>
      </c>
      <c r="L311" s="540">
        <v>283.25</v>
      </c>
      <c r="M311" s="540">
        <v>0.21898999999999999</v>
      </c>
    </row>
    <row r="312" spans="1:13">
      <c r="A312" s="254">
        <v>302</v>
      </c>
      <c r="B312" t="s">
        <v>137</v>
      </c>
      <c r="C312" s="540">
        <v>218.6</v>
      </c>
      <c r="D312" s="541">
        <v>219.44999999999996</v>
      </c>
      <c r="E312" s="541">
        <v>215.34999999999991</v>
      </c>
      <c r="F312" s="541">
        <v>212.09999999999994</v>
      </c>
      <c r="G312" s="541">
        <v>207.99999999999989</v>
      </c>
      <c r="H312" s="541">
        <v>222.69999999999993</v>
      </c>
      <c r="I312" s="541">
        <v>226.8</v>
      </c>
      <c r="J312" s="541">
        <v>230.04999999999995</v>
      </c>
      <c r="K312" s="540">
        <v>223.55</v>
      </c>
      <c r="L312" s="540">
        <v>216.2</v>
      </c>
      <c r="M312" s="540">
        <v>96.476600000000005</v>
      </c>
    </row>
    <row r="313" spans="1:13">
      <c r="A313" s="254">
        <v>303</v>
      </c>
      <c r="B313" t="s">
        <v>136</v>
      </c>
      <c r="C313" s="540">
        <v>894.45</v>
      </c>
      <c r="D313" s="541">
        <v>900.35</v>
      </c>
      <c r="E313" s="541">
        <v>885.75</v>
      </c>
      <c r="F313" s="541">
        <v>877.05</v>
      </c>
      <c r="G313" s="541">
        <v>862.44999999999993</v>
      </c>
      <c r="H313" s="541">
        <v>909.05000000000007</v>
      </c>
      <c r="I313" s="541">
        <v>923.6500000000002</v>
      </c>
      <c r="J313" s="541">
        <v>932.35000000000014</v>
      </c>
      <c r="K313" s="540">
        <v>914.95</v>
      </c>
      <c r="L313" s="540">
        <v>891.65</v>
      </c>
      <c r="M313" s="540">
        <v>46.162050000000001</v>
      </c>
    </row>
    <row r="314" spans="1:13">
      <c r="A314" s="254">
        <v>304</v>
      </c>
      <c r="B314" t="s">
        <v>439</v>
      </c>
      <c r="C314" s="540">
        <v>195.9</v>
      </c>
      <c r="D314" s="541">
        <v>198.2166666666667</v>
      </c>
      <c r="E314" s="541">
        <v>189.88333333333338</v>
      </c>
      <c r="F314" s="541">
        <v>183.86666666666667</v>
      </c>
      <c r="G314" s="541">
        <v>175.53333333333336</v>
      </c>
      <c r="H314" s="541">
        <v>204.23333333333341</v>
      </c>
      <c r="I314" s="541">
        <v>212.56666666666672</v>
      </c>
      <c r="J314" s="541">
        <v>218.58333333333343</v>
      </c>
      <c r="K314" s="540">
        <v>206.55</v>
      </c>
      <c r="L314" s="540">
        <v>192.2</v>
      </c>
      <c r="M314" s="540">
        <v>9.2921700000000005</v>
      </c>
    </row>
    <row r="315" spans="1:13">
      <c r="A315" s="254">
        <v>305</v>
      </c>
      <c r="B315" t="s">
        <v>440</v>
      </c>
      <c r="C315" s="540">
        <v>233.65</v>
      </c>
      <c r="D315" s="541">
        <v>231.21666666666667</v>
      </c>
      <c r="E315" s="541">
        <v>222.43333333333334</v>
      </c>
      <c r="F315" s="541">
        <v>211.21666666666667</v>
      </c>
      <c r="G315" s="541">
        <v>202.43333333333334</v>
      </c>
      <c r="H315" s="541">
        <v>242.43333333333334</v>
      </c>
      <c r="I315" s="541">
        <v>251.2166666666667</v>
      </c>
      <c r="J315" s="541">
        <v>262.43333333333334</v>
      </c>
      <c r="K315" s="540">
        <v>240</v>
      </c>
      <c r="L315" s="540">
        <v>220</v>
      </c>
      <c r="M315" s="540">
        <v>1.1894</v>
      </c>
    </row>
    <row r="316" spans="1:13">
      <c r="A316" s="254">
        <v>306</v>
      </c>
      <c r="B316" t="s">
        <v>441</v>
      </c>
      <c r="C316" s="540">
        <v>492.4</v>
      </c>
      <c r="D316" s="541">
        <v>491.93333333333334</v>
      </c>
      <c r="E316" s="541">
        <v>485.4666666666667</v>
      </c>
      <c r="F316" s="541">
        <v>478.53333333333336</v>
      </c>
      <c r="G316" s="541">
        <v>472.06666666666672</v>
      </c>
      <c r="H316" s="541">
        <v>498.86666666666667</v>
      </c>
      <c r="I316" s="541">
        <v>505.33333333333326</v>
      </c>
      <c r="J316" s="541">
        <v>512.26666666666665</v>
      </c>
      <c r="K316" s="540">
        <v>498.4</v>
      </c>
      <c r="L316" s="540">
        <v>485</v>
      </c>
      <c r="M316" s="540">
        <v>0.29868</v>
      </c>
    </row>
    <row r="317" spans="1:13">
      <c r="A317" s="254">
        <v>307</v>
      </c>
      <c r="B317" t="s">
        <v>138</v>
      </c>
      <c r="C317" s="540">
        <v>176.55</v>
      </c>
      <c r="D317" s="541">
        <v>176.58333333333334</v>
      </c>
      <c r="E317" s="541">
        <v>174.7166666666667</v>
      </c>
      <c r="F317" s="541">
        <v>172.88333333333335</v>
      </c>
      <c r="G317" s="541">
        <v>171.01666666666671</v>
      </c>
      <c r="H317" s="541">
        <v>178.41666666666669</v>
      </c>
      <c r="I317" s="541">
        <v>180.2833333333333</v>
      </c>
      <c r="J317" s="541">
        <v>182.11666666666667</v>
      </c>
      <c r="K317" s="540">
        <v>178.45</v>
      </c>
      <c r="L317" s="540">
        <v>174.75</v>
      </c>
      <c r="M317" s="540">
        <v>25.84665</v>
      </c>
    </row>
    <row r="318" spans="1:13">
      <c r="A318" s="254">
        <v>308</v>
      </c>
      <c r="B318" t="s">
        <v>262</v>
      </c>
      <c r="C318" s="540">
        <v>39.200000000000003</v>
      </c>
      <c r="D318" s="541">
        <v>39.466666666666661</v>
      </c>
      <c r="E318" s="541">
        <v>38.533333333333324</v>
      </c>
      <c r="F318" s="541">
        <v>37.86666666666666</v>
      </c>
      <c r="G318" s="541">
        <v>36.933333333333323</v>
      </c>
      <c r="H318" s="541">
        <v>40.133333333333326</v>
      </c>
      <c r="I318" s="541">
        <v>41.066666666666663</v>
      </c>
      <c r="J318" s="541">
        <v>41.733333333333327</v>
      </c>
      <c r="K318" s="540">
        <v>40.4</v>
      </c>
      <c r="L318" s="540">
        <v>38.799999999999997</v>
      </c>
      <c r="M318" s="540">
        <v>51.145910000000001</v>
      </c>
    </row>
    <row r="319" spans="1:13">
      <c r="A319" s="254">
        <v>309</v>
      </c>
      <c r="B319" t="s">
        <v>139</v>
      </c>
      <c r="C319" s="540">
        <v>417.4</v>
      </c>
      <c r="D319" s="541">
        <v>417.90000000000003</v>
      </c>
      <c r="E319" s="541">
        <v>414.80000000000007</v>
      </c>
      <c r="F319" s="541">
        <v>412.20000000000005</v>
      </c>
      <c r="G319" s="541">
        <v>409.10000000000008</v>
      </c>
      <c r="H319" s="541">
        <v>420.50000000000006</v>
      </c>
      <c r="I319" s="541">
        <v>423.60000000000008</v>
      </c>
      <c r="J319" s="541">
        <v>426.20000000000005</v>
      </c>
      <c r="K319" s="540">
        <v>421</v>
      </c>
      <c r="L319" s="540">
        <v>415.3</v>
      </c>
      <c r="M319" s="540">
        <v>25.693549999999998</v>
      </c>
    </row>
    <row r="320" spans="1:13">
      <c r="A320" s="254">
        <v>310</v>
      </c>
      <c r="B320" t="s">
        <v>140</v>
      </c>
      <c r="C320" s="540">
        <v>7497.55</v>
      </c>
      <c r="D320" s="541">
        <v>7512.2</v>
      </c>
      <c r="E320" s="541">
        <v>7445.3499999999995</v>
      </c>
      <c r="F320" s="541">
        <v>7393.15</v>
      </c>
      <c r="G320" s="541">
        <v>7326.2999999999993</v>
      </c>
      <c r="H320" s="541">
        <v>7564.4</v>
      </c>
      <c r="I320" s="541">
        <v>7631.25</v>
      </c>
      <c r="J320" s="541">
        <v>7683.45</v>
      </c>
      <c r="K320" s="540">
        <v>7579.05</v>
      </c>
      <c r="L320" s="540">
        <v>7460</v>
      </c>
      <c r="M320" s="540">
        <v>8.21462</v>
      </c>
    </row>
    <row r="321" spans="1:13">
      <c r="A321" s="254">
        <v>311</v>
      </c>
      <c r="B321" t="s">
        <v>142</v>
      </c>
      <c r="C321" s="540">
        <v>869.55</v>
      </c>
      <c r="D321" s="541">
        <v>869.19999999999993</v>
      </c>
      <c r="E321" s="541">
        <v>858.69999999999982</v>
      </c>
      <c r="F321" s="541">
        <v>847.84999999999991</v>
      </c>
      <c r="G321" s="541">
        <v>837.3499999999998</v>
      </c>
      <c r="H321" s="541">
        <v>880.04999999999984</v>
      </c>
      <c r="I321" s="541">
        <v>890.55000000000007</v>
      </c>
      <c r="J321" s="541">
        <v>901.39999999999986</v>
      </c>
      <c r="K321" s="540">
        <v>879.7</v>
      </c>
      <c r="L321" s="540">
        <v>858.35</v>
      </c>
      <c r="M321" s="540">
        <v>14.027060000000001</v>
      </c>
    </row>
    <row r="322" spans="1:13">
      <c r="A322" s="254">
        <v>312</v>
      </c>
      <c r="B322" t="s">
        <v>442</v>
      </c>
      <c r="C322" s="540">
        <v>2009.35</v>
      </c>
      <c r="D322" s="541">
        <v>2021.6833333333332</v>
      </c>
      <c r="E322" s="541">
        <v>1968.6666666666665</v>
      </c>
      <c r="F322" s="541">
        <v>1927.9833333333333</v>
      </c>
      <c r="G322" s="541">
        <v>1874.9666666666667</v>
      </c>
      <c r="H322" s="541">
        <v>2062.3666666666663</v>
      </c>
      <c r="I322" s="541">
        <v>2115.3833333333332</v>
      </c>
      <c r="J322" s="541">
        <v>2156.0666666666662</v>
      </c>
      <c r="K322" s="540">
        <v>2074.6999999999998</v>
      </c>
      <c r="L322" s="540">
        <v>1981</v>
      </c>
      <c r="M322" s="540">
        <v>1.33778</v>
      </c>
    </row>
    <row r="323" spans="1:13">
      <c r="A323" s="254">
        <v>313</v>
      </c>
      <c r="B323" t="s">
        <v>144</v>
      </c>
      <c r="C323" s="540">
        <v>1704.35</v>
      </c>
      <c r="D323" s="541">
        <v>1698.1166666666668</v>
      </c>
      <c r="E323" s="541">
        <v>1684.3833333333337</v>
      </c>
      <c r="F323" s="541">
        <v>1664.416666666667</v>
      </c>
      <c r="G323" s="541">
        <v>1650.6833333333338</v>
      </c>
      <c r="H323" s="541">
        <v>1718.0833333333335</v>
      </c>
      <c r="I323" s="541">
        <v>1731.8166666666666</v>
      </c>
      <c r="J323" s="541">
        <v>1751.7833333333333</v>
      </c>
      <c r="K323" s="540">
        <v>1711.85</v>
      </c>
      <c r="L323" s="540">
        <v>1678.15</v>
      </c>
      <c r="M323" s="540">
        <v>4.9959300000000004</v>
      </c>
    </row>
    <row r="324" spans="1:13">
      <c r="A324" s="254">
        <v>314</v>
      </c>
      <c r="B324" t="s">
        <v>443</v>
      </c>
      <c r="C324" s="540">
        <v>96.05</v>
      </c>
      <c r="D324" s="541">
        <v>96.066666666666677</v>
      </c>
      <c r="E324" s="541">
        <v>94.383333333333354</v>
      </c>
      <c r="F324" s="541">
        <v>92.716666666666683</v>
      </c>
      <c r="G324" s="541">
        <v>91.03333333333336</v>
      </c>
      <c r="H324" s="541">
        <v>97.733333333333348</v>
      </c>
      <c r="I324" s="541">
        <v>99.416666666666657</v>
      </c>
      <c r="J324" s="541">
        <v>101.08333333333334</v>
      </c>
      <c r="K324" s="540">
        <v>97.75</v>
      </c>
      <c r="L324" s="540">
        <v>94.4</v>
      </c>
      <c r="M324" s="540">
        <v>4.7288100000000002</v>
      </c>
    </row>
    <row r="325" spans="1:13">
      <c r="A325" s="254">
        <v>315</v>
      </c>
      <c r="B325" t="s">
        <v>444</v>
      </c>
      <c r="C325" s="540">
        <v>573.20000000000005</v>
      </c>
      <c r="D325" s="541">
        <v>575.66666666666663</v>
      </c>
      <c r="E325" s="541">
        <v>566.38333333333321</v>
      </c>
      <c r="F325" s="541">
        <v>559.56666666666661</v>
      </c>
      <c r="G325" s="541">
        <v>550.28333333333319</v>
      </c>
      <c r="H325" s="541">
        <v>582.48333333333323</v>
      </c>
      <c r="I325" s="541">
        <v>591.76666666666677</v>
      </c>
      <c r="J325" s="541">
        <v>598.58333333333326</v>
      </c>
      <c r="K325" s="540">
        <v>584.95000000000005</v>
      </c>
      <c r="L325" s="540">
        <v>568.85</v>
      </c>
      <c r="M325" s="540">
        <v>1.10941</v>
      </c>
    </row>
    <row r="326" spans="1:13">
      <c r="A326" s="254">
        <v>316</v>
      </c>
      <c r="B326" t="s">
        <v>755</v>
      </c>
      <c r="C326" s="540">
        <v>191.85</v>
      </c>
      <c r="D326" s="541">
        <v>190.6</v>
      </c>
      <c r="E326" s="541">
        <v>188.29999999999998</v>
      </c>
      <c r="F326" s="541">
        <v>184.75</v>
      </c>
      <c r="G326" s="541">
        <v>182.45</v>
      </c>
      <c r="H326" s="541">
        <v>194.14999999999998</v>
      </c>
      <c r="I326" s="541">
        <v>196.45</v>
      </c>
      <c r="J326" s="541">
        <v>199.99999999999997</v>
      </c>
      <c r="K326" s="540">
        <v>192.9</v>
      </c>
      <c r="L326" s="540">
        <v>187.05</v>
      </c>
      <c r="M326" s="540">
        <v>9.0844199999999997</v>
      </c>
    </row>
    <row r="327" spans="1:13">
      <c r="A327" s="254">
        <v>317</v>
      </c>
      <c r="B327" t="s">
        <v>145</v>
      </c>
      <c r="C327" s="540">
        <v>220.7</v>
      </c>
      <c r="D327" s="541">
        <v>223.04999999999998</v>
      </c>
      <c r="E327" s="541">
        <v>215.59999999999997</v>
      </c>
      <c r="F327" s="541">
        <v>210.49999999999997</v>
      </c>
      <c r="G327" s="541">
        <v>203.04999999999995</v>
      </c>
      <c r="H327" s="541">
        <v>228.14999999999998</v>
      </c>
      <c r="I327" s="541">
        <v>235.59999999999997</v>
      </c>
      <c r="J327" s="541">
        <v>240.7</v>
      </c>
      <c r="K327" s="540">
        <v>230.5</v>
      </c>
      <c r="L327" s="540">
        <v>217.95</v>
      </c>
      <c r="M327" s="540">
        <v>294.8553</v>
      </c>
    </row>
    <row r="328" spans="1:13">
      <c r="A328" s="254">
        <v>318</v>
      </c>
      <c r="B328" t="s">
        <v>445</v>
      </c>
      <c r="C328" s="540">
        <v>610.75</v>
      </c>
      <c r="D328" s="541">
        <v>613.88333333333333</v>
      </c>
      <c r="E328" s="541">
        <v>603.86666666666667</v>
      </c>
      <c r="F328" s="541">
        <v>596.98333333333335</v>
      </c>
      <c r="G328" s="541">
        <v>586.9666666666667</v>
      </c>
      <c r="H328" s="541">
        <v>620.76666666666665</v>
      </c>
      <c r="I328" s="541">
        <v>630.7833333333333</v>
      </c>
      <c r="J328" s="541">
        <v>637.66666666666663</v>
      </c>
      <c r="K328" s="540">
        <v>623.9</v>
      </c>
      <c r="L328" s="540">
        <v>607</v>
      </c>
      <c r="M328" s="540">
        <v>1.8653</v>
      </c>
    </row>
    <row r="329" spans="1:13">
      <c r="A329" s="254">
        <v>319</v>
      </c>
      <c r="B329" t="s">
        <v>263</v>
      </c>
      <c r="C329" s="540">
        <v>1694.1</v>
      </c>
      <c r="D329" s="541">
        <v>1684.7</v>
      </c>
      <c r="E329" s="541">
        <v>1659.4</v>
      </c>
      <c r="F329" s="541">
        <v>1624.7</v>
      </c>
      <c r="G329" s="541">
        <v>1599.4</v>
      </c>
      <c r="H329" s="541">
        <v>1719.4</v>
      </c>
      <c r="I329" s="541">
        <v>1744.6999999999998</v>
      </c>
      <c r="J329" s="541">
        <v>1779.4</v>
      </c>
      <c r="K329" s="540">
        <v>1710</v>
      </c>
      <c r="L329" s="540">
        <v>1650</v>
      </c>
      <c r="M329" s="540">
        <v>3.02746</v>
      </c>
    </row>
    <row r="330" spans="1:13">
      <c r="A330" s="254">
        <v>320</v>
      </c>
      <c r="B330" t="s">
        <v>446</v>
      </c>
      <c r="C330" s="540">
        <v>1501.15</v>
      </c>
      <c r="D330" s="541">
        <v>1503.4666666666665</v>
      </c>
      <c r="E330" s="541">
        <v>1488.083333333333</v>
      </c>
      <c r="F330" s="541">
        <v>1475.0166666666667</v>
      </c>
      <c r="G330" s="541">
        <v>1459.6333333333332</v>
      </c>
      <c r="H330" s="541">
        <v>1516.5333333333328</v>
      </c>
      <c r="I330" s="541">
        <v>1531.9166666666665</v>
      </c>
      <c r="J330" s="541">
        <v>1544.9833333333327</v>
      </c>
      <c r="K330" s="540">
        <v>1518.85</v>
      </c>
      <c r="L330" s="540">
        <v>1490.4</v>
      </c>
      <c r="M330" s="540">
        <v>2.2051400000000001</v>
      </c>
    </row>
    <row r="331" spans="1:13">
      <c r="A331" s="254">
        <v>321</v>
      </c>
      <c r="B331" t="s">
        <v>147</v>
      </c>
      <c r="C331" s="540">
        <v>1293.25</v>
      </c>
      <c r="D331" s="541">
        <v>1305.6333333333334</v>
      </c>
      <c r="E331" s="541">
        <v>1272.8666666666668</v>
      </c>
      <c r="F331" s="541">
        <v>1252.4833333333333</v>
      </c>
      <c r="G331" s="541">
        <v>1219.7166666666667</v>
      </c>
      <c r="H331" s="541">
        <v>1326.0166666666669</v>
      </c>
      <c r="I331" s="541">
        <v>1358.7833333333338</v>
      </c>
      <c r="J331" s="541">
        <v>1379.166666666667</v>
      </c>
      <c r="K331" s="540">
        <v>1338.4</v>
      </c>
      <c r="L331" s="540">
        <v>1285.25</v>
      </c>
      <c r="M331" s="540">
        <v>20.474319999999999</v>
      </c>
    </row>
    <row r="332" spans="1:13">
      <c r="A332" s="254">
        <v>322</v>
      </c>
      <c r="B332" t="s">
        <v>264</v>
      </c>
      <c r="C332" s="540">
        <v>790.4</v>
      </c>
      <c r="D332" s="541">
        <v>796.48333333333323</v>
      </c>
      <c r="E332" s="541">
        <v>781.96666666666647</v>
      </c>
      <c r="F332" s="541">
        <v>773.53333333333319</v>
      </c>
      <c r="G332" s="541">
        <v>759.01666666666642</v>
      </c>
      <c r="H332" s="541">
        <v>804.91666666666652</v>
      </c>
      <c r="I332" s="541">
        <v>819.43333333333317</v>
      </c>
      <c r="J332" s="541">
        <v>827.86666666666656</v>
      </c>
      <c r="K332" s="540">
        <v>811</v>
      </c>
      <c r="L332" s="540">
        <v>788.05</v>
      </c>
      <c r="M332" s="540">
        <v>6.8811400000000003</v>
      </c>
    </row>
    <row r="333" spans="1:13">
      <c r="A333" s="254">
        <v>323</v>
      </c>
      <c r="B333" t="s">
        <v>149</v>
      </c>
      <c r="C333" s="540">
        <v>36.65</v>
      </c>
      <c r="D333" s="541">
        <v>35.533333333333331</v>
      </c>
      <c r="E333" s="541">
        <v>33.36666666666666</v>
      </c>
      <c r="F333" s="541">
        <v>30.083333333333329</v>
      </c>
      <c r="G333" s="541">
        <v>27.916666666666657</v>
      </c>
      <c r="H333" s="541">
        <v>38.816666666666663</v>
      </c>
      <c r="I333" s="541">
        <v>40.983333333333334</v>
      </c>
      <c r="J333" s="541">
        <v>44.266666666666666</v>
      </c>
      <c r="K333" s="540">
        <v>37.700000000000003</v>
      </c>
      <c r="L333" s="540">
        <v>32.25</v>
      </c>
      <c r="M333" s="540">
        <v>1023.6706799999999</v>
      </c>
    </row>
    <row r="334" spans="1:13">
      <c r="A334" s="254">
        <v>324</v>
      </c>
      <c r="B334" t="s">
        <v>150</v>
      </c>
      <c r="C334" s="540">
        <v>88.75</v>
      </c>
      <c r="D334" s="541">
        <v>90.45</v>
      </c>
      <c r="E334" s="541">
        <v>86.350000000000009</v>
      </c>
      <c r="F334" s="541">
        <v>83.95</v>
      </c>
      <c r="G334" s="541">
        <v>79.850000000000009</v>
      </c>
      <c r="H334" s="541">
        <v>92.850000000000009</v>
      </c>
      <c r="I334" s="541">
        <v>96.95</v>
      </c>
      <c r="J334" s="541">
        <v>99.350000000000009</v>
      </c>
      <c r="K334" s="540">
        <v>94.55</v>
      </c>
      <c r="L334" s="540">
        <v>88.05</v>
      </c>
      <c r="M334" s="540">
        <v>108.12723</v>
      </c>
    </row>
    <row r="335" spans="1:13">
      <c r="A335" s="254">
        <v>325</v>
      </c>
      <c r="B335" t="s">
        <v>447</v>
      </c>
      <c r="C335" s="540">
        <v>603.35</v>
      </c>
      <c r="D335" s="541">
        <v>604.56666666666672</v>
      </c>
      <c r="E335" s="541">
        <v>599.08333333333348</v>
      </c>
      <c r="F335" s="541">
        <v>594.81666666666672</v>
      </c>
      <c r="G335" s="541">
        <v>589.33333333333348</v>
      </c>
      <c r="H335" s="541">
        <v>608.83333333333348</v>
      </c>
      <c r="I335" s="541">
        <v>614.31666666666683</v>
      </c>
      <c r="J335" s="541">
        <v>618.58333333333348</v>
      </c>
      <c r="K335" s="540">
        <v>610.04999999999995</v>
      </c>
      <c r="L335" s="540">
        <v>600.29999999999995</v>
      </c>
      <c r="M335" s="540">
        <v>0.37397999999999998</v>
      </c>
    </row>
    <row r="336" spans="1:13">
      <c r="A336" s="254">
        <v>326</v>
      </c>
      <c r="B336" t="s">
        <v>265</v>
      </c>
      <c r="C336" s="540">
        <v>25.7</v>
      </c>
      <c r="D336" s="541">
        <v>25.650000000000002</v>
      </c>
      <c r="E336" s="541">
        <v>25.300000000000004</v>
      </c>
      <c r="F336" s="541">
        <v>24.900000000000002</v>
      </c>
      <c r="G336" s="541">
        <v>24.550000000000004</v>
      </c>
      <c r="H336" s="541">
        <v>26.050000000000004</v>
      </c>
      <c r="I336" s="541">
        <v>26.400000000000006</v>
      </c>
      <c r="J336" s="541">
        <v>26.800000000000004</v>
      </c>
      <c r="K336" s="540">
        <v>26</v>
      </c>
      <c r="L336" s="540">
        <v>25.25</v>
      </c>
      <c r="M336" s="540">
        <v>152.22866999999999</v>
      </c>
    </row>
    <row r="337" spans="1:13">
      <c r="A337" s="254">
        <v>327</v>
      </c>
      <c r="B337" t="s">
        <v>448</v>
      </c>
      <c r="C337" s="540">
        <v>53.3</v>
      </c>
      <c r="D337" s="541">
        <v>52.966666666666669</v>
      </c>
      <c r="E337" s="541">
        <v>51.333333333333336</v>
      </c>
      <c r="F337" s="541">
        <v>49.366666666666667</v>
      </c>
      <c r="G337" s="541">
        <v>47.733333333333334</v>
      </c>
      <c r="H337" s="541">
        <v>54.933333333333337</v>
      </c>
      <c r="I337" s="541">
        <v>56.566666666666663</v>
      </c>
      <c r="J337" s="541">
        <v>58.533333333333339</v>
      </c>
      <c r="K337" s="540">
        <v>54.6</v>
      </c>
      <c r="L337" s="540">
        <v>51</v>
      </c>
      <c r="M337" s="540">
        <v>49.79374</v>
      </c>
    </row>
    <row r="338" spans="1:13">
      <c r="A338" s="254">
        <v>328</v>
      </c>
      <c r="B338" t="s">
        <v>152</v>
      </c>
      <c r="C338" s="540">
        <v>120</v>
      </c>
      <c r="D338" s="541">
        <v>118.98333333333333</v>
      </c>
      <c r="E338" s="541">
        <v>117.21666666666667</v>
      </c>
      <c r="F338" s="541">
        <v>114.43333333333334</v>
      </c>
      <c r="G338" s="541">
        <v>112.66666666666667</v>
      </c>
      <c r="H338" s="541">
        <v>121.76666666666667</v>
      </c>
      <c r="I338" s="541">
        <v>123.53333333333335</v>
      </c>
      <c r="J338" s="541">
        <v>126.31666666666666</v>
      </c>
      <c r="K338" s="540">
        <v>120.75</v>
      </c>
      <c r="L338" s="540">
        <v>116.2</v>
      </c>
      <c r="M338" s="540">
        <v>125.13804</v>
      </c>
    </row>
    <row r="339" spans="1:13">
      <c r="A339" s="254">
        <v>329</v>
      </c>
      <c r="B339" t="s">
        <v>695</v>
      </c>
      <c r="C339" s="540">
        <v>179</v>
      </c>
      <c r="D339" s="541">
        <v>177.83333333333334</v>
      </c>
      <c r="E339" s="541">
        <v>173.36666666666667</v>
      </c>
      <c r="F339" s="541">
        <v>167.73333333333332</v>
      </c>
      <c r="G339" s="541">
        <v>163.26666666666665</v>
      </c>
      <c r="H339" s="541">
        <v>183.4666666666667</v>
      </c>
      <c r="I339" s="541">
        <v>187.93333333333334</v>
      </c>
      <c r="J339" s="541">
        <v>193.56666666666672</v>
      </c>
      <c r="K339" s="540">
        <v>182.3</v>
      </c>
      <c r="L339" s="540">
        <v>172.2</v>
      </c>
      <c r="M339" s="540">
        <v>28.248570000000001</v>
      </c>
    </row>
    <row r="340" spans="1:13">
      <c r="A340" s="254">
        <v>330</v>
      </c>
      <c r="B340" t="s">
        <v>153</v>
      </c>
      <c r="C340" s="540">
        <v>103.4</v>
      </c>
      <c r="D340" s="541">
        <v>102.39999999999999</v>
      </c>
      <c r="E340" s="541">
        <v>100.54999999999998</v>
      </c>
      <c r="F340" s="541">
        <v>97.699999999999989</v>
      </c>
      <c r="G340" s="541">
        <v>95.84999999999998</v>
      </c>
      <c r="H340" s="541">
        <v>105.24999999999999</v>
      </c>
      <c r="I340" s="541">
        <v>107.09999999999998</v>
      </c>
      <c r="J340" s="541">
        <v>109.94999999999999</v>
      </c>
      <c r="K340" s="540">
        <v>104.25</v>
      </c>
      <c r="L340" s="540">
        <v>99.55</v>
      </c>
      <c r="M340" s="540">
        <v>507.05279999999999</v>
      </c>
    </row>
    <row r="341" spans="1:13">
      <c r="A341" s="254">
        <v>331</v>
      </c>
      <c r="B341" t="s">
        <v>449</v>
      </c>
      <c r="C341" s="540">
        <v>461.65</v>
      </c>
      <c r="D341" s="541">
        <v>461.93333333333334</v>
      </c>
      <c r="E341" s="541">
        <v>456.86666666666667</v>
      </c>
      <c r="F341" s="541">
        <v>452.08333333333331</v>
      </c>
      <c r="G341" s="541">
        <v>447.01666666666665</v>
      </c>
      <c r="H341" s="541">
        <v>466.7166666666667</v>
      </c>
      <c r="I341" s="541">
        <v>471.78333333333342</v>
      </c>
      <c r="J341" s="541">
        <v>476.56666666666672</v>
      </c>
      <c r="K341" s="540">
        <v>467</v>
      </c>
      <c r="L341" s="540">
        <v>457.15</v>
      </c>
      <c r="M341" s="540">
        <v>0.44651999999999997</v>
      </c>
    </row>
    <row r="342" spans="1:13">
      <c r="A342" s="254">
        <v>332</v>
      </c>
      <c r="B342" t="s">
        <v>148</v>
      </c>
      <c r="C342" s="540">
        <v>52.05</v>
      </c>
      <c r="D342" s="541">
        <v>51.866666666666667</v>
      </c>
      <c r="E342" s="541">
        <v>51.233333333333334</v>
      </c>
      <c r="F342" s="541">
        <v>50.416666666666664</v>
      </c>
      <c r="G342" s="541">
        <v>49.783333333333331</v>
      </c>
      <c r="H342" s="541">
        <v>52.683333333333337</v>
      </c>
      <c r="I342" s="541">
        <v>53.316666666666677</v>
      </c>
      <c r="J342" s="541">
        <v>54.13333333333334</v>
      </c>
      <c r="K342" s="540">
        <v>52.5</v>
      </c>
      <c r="L342" s="540">
        <v>51.05</v>
      </c>
      <c r="M342" s="540">
        <v>251.19073</v>
      </c>
    </row>
    <row r="343" spans="1:13">
      <c r="A343" s="254">
        <v>333</v>
      </c>
      <c r="B343" t="s">
        <v>450</v>
      </c>
      <c r="C343" s="540">
        <v>39.9</v>
      </c>
      <c r="D343" s="541">
        <v>39.933333333333337</v>
      </c>
      <c r="E343" s="541">
        <v>38.616666666666674</v>
      </c>
      <c r="F343" s="541">
        <v>37.333333333333336</v>
      </c>
      <c r="G343" s="541">
        <v>36.016666666666673</v>
      </c>
      <c r="H343" s="541">
        <v>41.216666666666676</v>
      </c>
      <c r="I343" s="541">
        <v>42.533333333333339</v>
      </c>
      <c r="J343" s="541">
        <v>43.816666666666677</v>
      </c>
      <c r="K343" s="540">
        <v>41.25</v>
      </c>
      <c r="L343" s="540">
        <v>38.65</v>
      </c>
      <c r="M343" s="540">
        <v>21.2532</v>
      </c>
    </row>
    <row r="344" spans="1:13">
      <c r="A344" s="254">
        <v>334</v>
      </c>
      <c r="B344" t="s">
        <v>451</v>
      </c>
      <c r="C344" s="540">
        <v>2523.5</v>
      </c>
      <c r="D344" s="541">
        <v>2529.5666666666666</v>
      </c>
      <c r="E344" s="541">
        <v>2484.1333333333332</v>
      </c>
      <c r="F344" s="541">
        <v>2444.7666666666664</v>
      </c>
      <c r="G344" s="541">
        <v>2399.333333333333</v>
      </c>
      <c r="H344" s="541">
        <v>2568.9333333333334</v>
      </c>
      <c r="I344" s="541">
        <v>2614.3666666666668</v>
      </c>
      <c r="J344" s="541">
        <v>2653.7333333333336</v>
      </c>
      <c r="K344" s="540">
        <v>2575</v>
      </c>
      <c r="L344" s="540">
        <v>2490.1999999999998</v>
      </c>
      <c r="M344" s="540">
        <v>1.1434800000000001</v>
      </c>
    </row>
    <row r="345" spans="1:13">
      <c r="A345" s="254">
        <v>335</v>
      </c>
      <c r="B345" t="s">
        <v>756</v>
      </c>
      <c r="C345" s="540">
        <v>87.3</v>
      </c>
      <c r="D345" s="541">
        <v>86.066666666666677</v>
      </c>
      <c r="E345" s="541">
        <v>84.133333333333354</v>
      </c>
      <c r="F345" s="541">
        <v>80.966666666666683</v>
      </c>
      <c r="G345" s="541">
        <v>79.03333333333336</v>
      </c>
      <c r="H345" s="541">
        <v>89.233333333333348</v>
      </c>
      <c r="I345" s="541">
        <v>91.166666666666657</v>
      </c>
      <c r="J345" s="541">
        <v>94.333333333333343</v>
      </c>
      <c r="K345" s="540">
        <v>88</v>
      </c>
      <c r="L345" s="540">
        <v>82.9</v>
      </c>
      <c r="M345" s="540">
        <v>3.42109</v>
      </c>
    </row>
    <row r="346" spans="1:13">
      <c r="A346" s="254">
        <v>336</v>
      </c>
      <c r="B346" t="s">
        <v>151</v>
      </c>
      <c r="C346" s="540">
        <v>16364.7</v>
      </c>
      <c r="D346" s="541">
        <v>16521.566666666666</v>
      </c>
      <c r="E346" s="541">
        <v>16143.133333333331</v>
      </c>
      <c r="F346" s="541">
        <v>15921.566666666666</v>
      </c>
      <c r="G346" s="541">
        <v>15543.133333333331</v>
      </c>
      <c r="H346" s="541">
        <v>16743.133333333331</v>
      </c>
      <c r="I346" s="541">
        <v>17121.566666666666</v>
      </c>
      <c r="J346" s="541">
        <v>17343.133333333331</v>
      </c>
      <c r="K346" s="540">
        <v>16900</v>
      </c>
      <c r="L346" s="540">
        <v>16300</v>
      </c>
      <c r="M346" s="540">
        <v>2.5106600000000001</v>
      </c>
    </row>
    <row r="347" spans="1:13">
      <c r="A347" s="254">
        <v>337</v>
      </c>
      <c r="B347" t="s">
        <v>793</v>
      </c>
      <c r="C347" s="540">
        <v>37.049999999999997</v>
      </c>
      <c r="D347" s="541">
        <v>37.166666666666664</v>
      </c>
      <c r="E347" s="541">
        <v>36.333333333333329</v>
      </c>
      <c r="F347" s="541">
        <v>35.616666666666667</v>
      </c>
      <c r="G347" s="541">
        <v>34.783333333333331</v>
      </c>
      <c r="H347" s="541">
        <v>37.883333333333326</v>
      </c>
      <c r="I347" s="541">
        <v>38.716666666666654</v>
      </c>
      <c r="J347" s="541">
        <v>39.433333333333323</v>
      </c>
      <c r="K347" s="540">
        <v>38</v>
      </c>
      <c r="L347" s="540">
        <v>36.450000000000003</v>
      </c>
      <c r="M347" s="540">
        <v>16.315280000000001</v>
      </c>
    </row>
    <row r="348" spans="1:13">
      <c r="A348" s="254">
        <v>338</v>
      </c>
      <c r="B348" t="s">
        <v>452</v>
      </c>
      <c r="C348" s="540">
        <v>1861.05</v>
      </c>
      <c r="D348" s="541">
        <v>1858.7833333333335</v>
      </c>
      <c r="E348" s="541">
        <v>1819.0166666666671</v>
      </c>
      <c r="F348" s="541">
        <v>1776.9833333333336</v>
      </c>
      <c r="G348" s="541">
        <v>1737.2166666666672</v>
      </c>
      <c r="H348" s="541">
        <v>1900.8166666666671</v>
      </c>
      <c r="I348" s="541">
        <v>1940.5833333333335</v>
      </c>
      <c r="J348" s="541">
        <v>1982.616666666667</v>
      </c>
      <c r="K348" s="540">
        <v>1898.55</v>
      </c>
      <c r="L348" s="540">
        <v>1816.75</v>
      </c>
      <c r="M348" s="540">
        <v>0.33335999999999999</v>
      </c>
    </row>
    <row r="349" spans="1:13">
      <c r="A349" s="254">
        <v>339</v>
      </c>
      <c r="B349" t="s">
        <v>792</v>
      </c>
      <c r="C349" s="540">
        <v>345.45</v>
      </c>
      <c r="D349" s="541">
        <v>345.35000000000008</v>
      </c>
      <c r="E349" s="541">
        <v>342.20000000000016</v>
      </c>
      <c r="F349" s="541">
        <v>338.9500000000001</v>
      </c>
      <c r="G349" s="541">
        <v>335.80000000000018</v>
      </c>
      <c r="H349" s="541">
        <v>348.60000000000014</v>
      </c>
      <c r="I349" s="541">
        <v>351.75000000000011</v>
      </c>
      <c r="J349" s="541">
        <v>355.00000000000011</v>
      </c>
      <c r="K349" s="540">
        <v>348.5</v>
      </c>
      <c r="L349" s="540">
        <v>342.1</v>
      </c>
      <c r="M349" s="540">
        <v>4.6804399999999999</v>
      </c>
    </row>
    <row r="350" spans="1:13">
      <c r="A350" s="254">
        <v>340</v>
      </c>
      <c r="B350" t="s">
        <v>266</v>
      </c>
      <c r="C350" s="540">
        <v>571.54999999999995</v>
      </c>
      <c r="D350" s="541">
        <v>568.03333333333342</v>
      </c>
      <c r="E350" s="541">
        <v>560.21666666666681</v>
      </c>
      <c r="F350" s="541">
        <v>548.88333333333344</v>
      </c>
      <c r="G350" s="541">
        <v>541.06666666666683</v>
      </c>
      <c r="H350" s="541">
        <v>579.36666666666679</v>
      </c>
      <c r="I350" s="541">
        <v>587.18333333333339</v>
      </c>
      <c r="J350" s="541">
        <v>598.51666666666677</v>
      </c>
      <c r="K350" s="540">
        <v>575.85</v>
      </c>
      <c r="L350" s="540">
        <v>556.70000000000005</v>
      </c>
      <c r="M350" s="540">
        <v>2.44943</v>
      </c>
    </row>
    <row r="351" spans="1:13">
      <c r="A351" s="254">
        <v>341</v>
      </c>
      <c r="B351" t="s">
        <v>155</v>
      </c>
      <c r="C351" s="540">
        <v>110.7</v>
      </c>
      <c r="D351" s="541">
        <v>109.84999999999998</v>
      </c>
      <c r="E351" s="541">
        <v>104.19999999999996</v>
      </c>
      <c r="F351" s="541">
        <v>97.699999999999974</v>
      </c>
      <c r="G351" s="541">
        <v>92.049999999999955</v>
      </c>
      <c r="H351" s="541">
        <v>116.34999999999997</v>
      </c>
      <c r="I351" s="541">
        <v>121.99999999999997</v>
      </c>
      <c r="J351" s="541">
        <v>128.49999999999997</v>
      </c>
      <c r="K351" s="540">
        <v>115.5</v>
      </c>
      <c r="L351" s="540">
        <v>103.35</v>
      </c>
      <c r="M351" s="540">
        <v>1100.00964</v>
      </c>
    </row>
    <row r="352" spans="1:13">
      <c r="A352" s="254">
        <v>342</v>
      </c>
      <c r="B352" t="s">
        <v>154</v>
      </c>
      <c r="C352" s="540">
        <v>121.8</v>
      </c>
      <c r="D352" s="541">
        <v>122.21666666666665</v>
      </c>
      <c r="E352" s="541">
        <v>119.73333333333331</v>
      </c>
      <c r="F352" s="541">
        <v>117.66666666666666</v>
      </c>
      <c r="G352" s="541">
        <v>115.18333333333331</v>
      </c>
      <c r="H352" s="541">
        <v>124.2833333333333</v>
      </c>
      <c r="I352" s="541">
        <v>126.76666666666665</v>
      </c>
      <c r="J352" s="541">
        <v>128.83333333333331</v>
      </c>
      <c r="K352" s="540">
        <v>124.7</v>
      </c>
      <c r="L352" s="540">
        <v>120.15</v>
      </c>
      <c r="M352" s="540">
        <v>56.430929999999996</v>
      </c>
    </row>
    <row r="353" spans="1:13">
      <c r="A353" s="254">
        <v>343</v>
      </c>
      <c r="B353" t="s">
        <v>453</v>
      </c>
      <c r="C353" s="540">
        <v>71.650000000000006</v>
      </c>
      <c r="D353" s="541">
        <v>71.366666666666674</v>
      </c>
      <c r="E353" s="541">
        <v>70.333333333333343</v>
      </c>
      <c r="F353" s="541">
        <v>69.016666666666666</v>
      </c>
      <c r="G353" s="541">
        <v>67.983333333333334</v>
      </c>
      <c r="H353" s="541">
        <v>72.683333333333351</v>
      </c>
      <c r="I353" s="541">
        <v>73.716666666666683</v>
      </c>
      <c r="J353" s="541">
        <v>75.03333333333336</v>
      </c>
      <c r="K353" s="540">
        <v>72.400000000000006</v>
      </c>
      <c r="L353" s="540">
        <v>70.05</v>
      </c>
      <c r="M353" s="540">
        <v>0.26445999999999997</v>
      </c>
    </row>
    <row r="354" spans="1:13">
      <c r="A354" s="254">
        <v>344</v>
      </c>
      <c r="B354" t="s">
        <v>267</v>
      </c>
      <c r="C354" s="540">
        <v>3069.7</v>
      </c>
      <c r="D354" s="541">
        <v>3079.9</v>
      </c>
      <c r="E354" s="541">
        <v>3039.8</v>
      </c>
      <c r="F354" s="541">
        <v>3009.9</v>
      </c>
      <c r="G354" s="541">
        <v>2969.8</v>
      </c>
      <c r="H354" s="541">
        <v>3109.8</v>
      </c>
      <c r="I354" s="541">
        <v>3149.8999999999996</v>
      </c>
      <c r="J354" s="541">
        <v>3179.8</v>
      </c>
      <c r="K354" s="540">
        <v>3120</v>
      </c>
      <c r="L354" s="540">
        <v>3050</v>
      </c>
      <c r="M354" s="540">
        <v>0.78656000000000004</v>
      </c>
    </row>
    <row r="355" spans="1:13">
      <c r="A355" s="254">
        <v>345</v>
      </c>
      <c r="B355" t="s">
        <v>454</v>
      </c>
      <c r="C355" s="540">
        <v>93.5</v>
      </c>
      <c r="D355" s="541">
        <v>94.066666666666663</v>
      </c>
      <c r="E355" s="541">
        <v>91.73333333333332</v>
      </c>
      <c r="F355" s="541">
        <v>89.966666666666654</v>
      </c>
      <c r="G355" s="541">
        <v>87.633333333333312</v>
      </c>
      <c r="H355" s="541">
        <v>95.833333333333329</v>
      </c>
      <c r="I355" s="541">
        <v>98.166666666666671</v>
      </c>
      <c r="J355" s="541">
        <v>99.933333333333337</v>
      </c>
      <c r="K355" s="540">
        <v>96.4</v>
      </c>
      <c r="L355" s="540">
        <v>92.3</v>
      </c>
      <c r="M355" s="540">
        <v>7.2552700000000003</v>
      </c>
    </row>
    <row r="356" spans="1:13">
      <c r="A356" s="254">
        <v>346</v>
      </c>
      <c r="B356" t="s">
        <v>455</v>
      </c>
      <c r="C356" s="540">
        <v>267.45</v>
      </c>
      <c r="D356" s="541">
        <v>270.46666666666664</v>
      </c>
      <c r="E356" s="541">
        <v>261.0333333333333</v>
      </c>
      <c r="F356" s="541">
        <v>254.61666666666667</v>
      </c>
      <c r="G356" s="541">
        <v>245.18333333333334</v>
      </c>
      <c r="H356" s="541">
        <v>276.88333333333327</v>
      </c>
      <c r="I356" s="541">
        <v>286.31666666666655</v>
      </c>
      <c r="J356" s="541">
        <v>292.73333333333323</v>
      </c>
      <c r="K356" s="540">
        <v>279.89999999999998</v>
      </c>
      <c r="L356" s="540">
        <v>264.05</v>
      </c>
      <c r="M356" s="540">
        <v>5.49505</v>
      </c>
    </row>
    <row r="357" spans="1:13">
      <c r="A357" s="254">
        <v>347</v>
      </c>
      <c r="B357" t="s">
        <v>456</v>
      </c>
      <c r="C357" s="540">
        <v>239</v>
      </c>
      <c r="D357" s="541">
        <v>238.41666666666666</v>
      </c>
      <c r="E357" s="541">
        <v>235.83333333333331</v>
      </c>
      <c r="F357" s="541">
        <v>232.66666666666666</v>
      </c>
      <c r="G357" s="541">
        <v>230.08333333333331</v>
      </c>
      <c r="H357" s="541">
        <v>241.58333333333331</v>
      </c>
      <c r="I357" s="541">
        <v>244.16666666666663</v>
      </c>
      <c r="J357" s="541">
        <v>247.33333333333331</v>
      </c>
      <c r="K357" s="540">
        <v>241</v>
      </c>
      <c r="L357" s="540">
        <v>235.25</v>
      </c>
      <c r="M357" s="540">
        <v>0.81366000000000005</v>
      </c>
    </row>
    <row r="358" spans="1:13">
      <c r="A358" s="254">
        <v>348</v>
      </c>
      <c r="B358" t="s">
        <v>268</v>
      </c>
      <c r="C358" s="540">
        <v>2267.5</v>
      </c>
      <c r="D358" s="541">
        <v>2259.6666666666665</v>
      </c>
      <c r="E358" s="541">
        <v>2224.9833333333331</v>
      </c>
      <c r="F358" s="541">
        <v>2182.4666666666667</v>
      </c>
      <c r="G358" s="541">
        <v>2147.7833333333333</v>
      </c>
      <c r="H358" s="541">
        <v>2302.1833333333329</v>
      </c>
      <c r="I358" s="541">
        <v>2336.8666666666663</v>
      </c>
      <c r="J358" s="541">
        <v>2379.3833333333328</v>
      </c>
      <c r="K358" s="540">
        <v>2294.35</v>
      </c>
      <c r="L358" s="540">
        <v>2217.15</v>
      </c>
      <c r="M358" s="540">
        <v>3.9125000000000001</v>
      </c>
    </row>
    <row r="359" spans="1:13">
      <c r="A359" s="254">
        <v>349</v>
      </c>
      <c r="B359" t="s">
        <v>269</v>
      </c>
      <c r="C359" s="540">
        <v>451.45</v>
      </c>
      <c r="D359" s="541">
        <v>454.01666666666671</v>
      </c>
      <c r="E359" s="541">
        <v>433.03333333333342</v>
      </c>
      <c r="F359" s="541">
        <v>414.61666666666673</v>
      </c>
      <c r="G359" s="541">
        <v>393.63333333333344</v>
      </c>
      <c r="H359" s="541">
        <v>472.43333333333339</v>
      </c>
      <c r="I359" s="541">
        <v>493.41666666666663</v>
      </c>
      <c r="J359" s="541">
        <v>511.83333333333337</v>
      </c>
      <c r="K359" s="540">
        <v>475</v>
      </c>
      <c r="L359" s="540">
        <v>435.6</v>
      </c>
      <c r="M359" s="540">
        <v>39.534599999999998</v>
      </c>
    </row>
    <row r="360" spans="1:13">
      <c r="A360" s="254">
        <v>350</v>
      </c>
      <c r="B360" t="s">
        <v>457</v>
      </c>
      <c r="C360" s="540">
        <v>266.8</v>
      </c>
      <c r="D360" s="541">
        <v>269.90000000000003</v>
      </c>
      <c r="E360" s="541">
        <v>262.90000000000009</v>
      </c>
      <c r="F360" s="541">
        <v>259.00000000000006</v>
      </c>
      <c r="G360" s="541">
        <v>252.00000000000011</v>
      </c>
      <c r="H360" s="541">
        <v>273.80000000000007</v>
      </c>
      <c r="I360" s="541">
        <v>280.79999999999995</v>
      </c>
      <c r="J360" s="541">
        <v>284.70000000000005</v>
      </c>
      <c r="K360" s="540">
        <v>276.89999999999998</v>
      </c>
      <c r="L360" s="540">
        <v>266</v>
      </c>
      <c r="M360" s="540">
        <v>3.5903999999999998</v>
      </c>
    </row>
    <row r="361" spans="1:13">
      <c r="A361" s="254">
        <v>351</v>
      </c>
      <c r="B361" t="s">
        <v>759</v>
      </c>
      <c r="C361" s="540">
        <v>462.7</v>
      </c>
      <c r="D361" s="541">
        <v>465.08333333333331</v>
      </c>
      <c r="E361" s="541">
        <v>455.16666666666663</v>
      </c>
      <c r="F361" s="541">
        <v>447.63333333333333</v>
      </c>
      <c r="G361" s="541">
        <v>437.71666666666664</v>
      </c>
      <c r="H361" s="541">
        <v>472.61666666666662</v>
      </c>
      <c r="I361" s="541">
        <v>482.53333333333325</v>
      </c>
      <c r="J361" s="541">
        <v>490.06666666666661</v>
      </c>
      <c r="K361" s="540">
        <v>475</v>
      </c>
      <c r="L361" s="540">
        <v>457.55</v>
      </c>
      <c r="M361" s="540">
        <v>2.22167</v>
      </c>
    </row>
    <row r="362" spans="1:13">
      <c r="A362" s="254">
        <v>352</v>
      </c>
      <c r="B362" t="s">
        <v>458</v>
      </c>
      <c r="C362" s="540">
        <v>72.150000000000006</v>
      </c>
      <c r="D362" s="541">
        <v>72.533333333333346</v>
      </c>
      <c r="E362" s="541">
        <v>71.366666666666688</v>
      </c>
      <c r="F362" s="541">
        <v>70.583333333333343</v>
      </c>
      <c r="G362" s="541">
        <v>69.416666666666686</v>
      </c>
      <c r="H362" s="541">
        <v>73.316666666666691</v>
      </c>
      <c r="I362" s="541">
        <v>74.483333333333348</v>
      </c>
      <c r="J362" s="541">
        <v>75.266666666666694</v>
      </c>
      <c r="K362" s="540">
        <v>73.7</v>
      </c>
      <c r="L362" s="540">
        <v>71.75</v>
      </c>
      <c r="M362" s="540">
        <v>22.76052</v>
      </c>
    </row>
    <row r="363" spans="1:13">
      <c r="A363" s="254">
        <v>353</v>
      </c>
      <c r="B363" t="s">
        <v>163</v>
      </c>
      <c r="C363" s="540">
        <v>1487.3</v>
      </c>
      <c r="D363" s="541">
        <v>1492.4833333333333</v>
      </c>
      <c r="E363" s="541">
        <v>1476.0166666666667</v>
      </c>
      <c r="F363" s="541">
        <v>1464.7333333333333</v>
      </c>
      <c r="G363" s="541">
        <v>1448.2666666666667</v>
      </c>
      <c r="H363" s="541">
        <v>1503.7666666666667</v>
      </c>
      <c r="I363" s="541">
        <v>1520.2333333333333</v>
      </c>
      <c r="J363" s="541">
        <v>1531.5166666666667</v>
      </c>
      <c r="K363" s="540">
        <v>1508.95</v>
      </c>
      <c r="L363" s="540">
        <v>1481.2</v>
      </c>
      <c r="M363" s="540">
        <v>6.7630400000000002</v>
      </c>
    </row>
    <row r="364" spans="1:13">
      <c r="A364" s="254">
        <v>354</v>
      </c>
      <c r="B364" t="s">
        <v>156</v>
      </c>
      <c r="C364" s="540">
        <v>29054.9</v>
      </c>
      <c r="D364" s="541">
        <v>28974.966666666671</v>
      </c>
      <c r="E364" s="541">
        <v>28540.233333333341</v>
      </c>
      <c r="F364" s="541">
        <v>28025.566666666669</v>
      </c>
      <c r="G364" s="541">
        <v>27590.833333333339</v>
      </c>
      <c r="H364" s="541">
        <v>29489.633333333342</v>
      </c>
      <c r="I364" s="541">
        <v>29924.366666666672</v>
      </c>
      <c r="J364" s="541">
        <v>30439.033333333344</v>
      </c>
      <c r="K364" s="540">
        <v>29409.7</v>
      </c>
      <c r="L364" s="540">
        <v>28460.3</v>
      </c>
      <c r="M364" s="540">
        <v>0.55701000000000001</v>
      </c>
    </row>
    <row r="365" spans="1:13">
      <c r="A365" s="254">
        <v>355</v>
      </c>
      <c r="B365" t="s">
        <v>459</v>
      </c>
      <c r="C365" s="540">
        <v>1689.25</v>
      </c>
      <c r="D365" s="541">
        <v>1699.3500000000001</v>
      </c>
      <c r="E365" s="541">
        <v>1661.3500000000004</v>
      </c>
      <c r="F365" s="541">
        <v>1633.4500000000003</v>
      </c>
      <c r="G365" s="541">
        <v>1595.4500000000005</v>
      </c>
      <c r="H365" s="541">
        <v>1727.2500000000002</v>
      </c>
      <c r="I365" s="541">
        <v>1765.2499999999998</v>
      </c>
      <c r="J365" s="541">
        <v>1793.15</v>
      </c>
      <c r="K365" s="540">
        <v>1737.35</v>
      </c>
      <c r="L365" s="540">
        <v>1671.45</v>
      </c>
      <c r="M365" s="540">
        <v>1.06707</v>
      </c>
    </row>
    <row r="366" spans="1:13">
      <c r="A366" s="254">
        <v>356</v>
      </c>
      <c r="B366" t="s">
        <v>158</v>
      </c>
      <c r="C366" s="540">
        <v>246.1</v>
      </c>
      <c r="D366" s="541">
        <v>246.01666666666665</v>
      </c>
      <c r="E366" s="541">
        <v>242.08333333333331</v>
      </c>
      <c r="F366" s="541">
        <v>238.06666666666666</v>
      </c>
      <c r="G366" s="541">
        <v>234.13333333333333</v>
      </c>
      <c r="H366" s="541">
        <v>250.0333333333333</v>
      </c>
      <c r="I366" s="541">
        <v>253.96666666666664</v>
      </c>
      <c r="J366" s="541">
        <v>257.98333333333329</v>
      </c>
      <c r="K366" s="540">
        <v>249.95</v>
      </c>
      <c r="L366" s="540">
        <v>242</v>
      </c>
      <c r="M366" s="540">
        <v>139.92508000000001</v>
      </c>
    </row>
    <row r="367" spans="1:13">
      <c r="A367" s="254">
        <v>357</v>
      </c>
      <c r="B367" t="s">
        <v>270</v>
      </c>
      <c r="C367" s="540">
        <v>4522.55</v>
      </c>
      <c r="D367" s="541">
        <v>4516.2333333333336</v>
      </c>
      <c r="E367" s="541">
        <v>4418.916666666667</v>
      </c>
      <c r="F367" s="541">
        <v>4315.2833333333338</v>
      </c>
      <c r="G367" s="541">
        <v>4217.9666666666672</v>
      </c>
      <c r="H367" s="541">
        <v>4619.8666666666668</v>
      </c>
      <c r="I367" s="541">
        <v>4717.1833333333325</v>
      </c>
      <c r="J367" s="541">
        <v>4820.8166666666666</v>
      </c>
      <c r="K367" s="540">
        <v>4613.55</v>
      </c>
      <c r="L367" s="540">
        <v>4412.6000000000004</v>
      </c>
      <c r="M367" s="540">
        <v>0.52227000000000001</v>
      </c>
    </row>
    <row r="368" spans="1:13">
      <c r="A368" s="254">
        <v>358</v>
      </c>
      <c r="B368" t="s">
        <v>460</v>
      </c>
      <c r="C368" s="540">
        <v>202.95</v>
      </c>
      <c r="D368" s="541">
        <v>203.85</v>
      </c>
      <c r="E368" s="541">
        <v>199.2</v>
      </c>
      <c r="F368" s="541">
        <v>195.45</v>
      </c>
      <c r="G368" s="541">
        <v>190.79999999999998</v>
      </c>
      <c r="H368" s="541">
        <v>207.6</v>
      </c>
      <c r="I368" s="541">
        <v>212.25000000000003</v>
      </c>
      <c r="J368" s="541">
        <v>216</v>
      </c>
      <c r="K368" s="540">
        <v>208.5</v>
      </c>
      <c r="L368" s="540">
        <v>200.1</v>
      </c>
      <c r="M368" s="540">
        <v>43.456409999999998</v>
      </c>
    </row>
    <row r="369" spans="1:13">
      <c r="A369" s="254">
        <v>359</v>
      </c>
      <c r="B369" t="s">
        <v>461</v>
      </c>
      <c r="C369" s="540">
        <v>832.65</v>
      </c>
      <c r="D369" s="541">
        <v>835.9</v>
      </c>
      <c r="E369" s="541">
        <v>816.8</v>
      </c>
      <c r="F369" s="541">
        <v>800.94999999999993</v>
      </c>
      <c r="G369" s="541">
        <v>781.84999999999991</v>
      </c>
      <c r="H369" s="541">
        <v>851.75</v>
      </c>
      <c r="I369" s="541">
        <v>870.85000000000014</v>
      </c>
      <c r="J369" s="541">
        <v>886.7</v>
      </c>
      <c r="K369" s="540">
        <v>855</v>
      </c>
      <c r="L369" s="540">
        <v>820.05</v>
      </c>
      <c r="M369" s="540">
        <v>1.7504900000000001</v>
      </c>
    </row>
    <row r="370" spans="1:13">
      <c r="A370" s="254">
        <v>360</v>
      </c>
      <c r="B370" t="s">
        <v>160</v>
      </c>
      <c r="C370" s="540">
        <v>1791.8</v>
      </c>
      <c r="D370" s="541">
        <v>1785.1000000000001</v>
      </c>
      <c r="E370" s="541">
        <v>1771.7500000000002</v>
      </c>
      <c r="F370" s="541">
        <v>1751.7</v>
      </c>
      <c r="G370" s="541">
        <v>1738.3500000000001</v>
      </c>
      <c r="H370" s="541">
        <v>1805.1500000000003</v>
      </c>
      <c r="I370" s="541">
        <v>1818.5000000000002</v>
      </c>
      <c r="J370" s="541">
        <v>1838.5500000000004</v>
      </c>
      <c r="K370" s="540">
        <v>1798.45</v>
      </c>
      <c r="L370" s="540">
        <v>1765.05</v>
      </c>
      <c r="M370" s="540">
        <v>8.1789199999999997</v>
      </c>
    </row>
    <row r="371" spans="1:13">
      <c r="A371" s="254">
        <v>361</v>
      </c>
      <c r="B371" t="s">
        <v>157</v>
      </c>
      <c r="C371" s="540">
        <v>1899.15</v>
      </c>
      <c r="D371" s="541">
        <v>1897.6333333333334</v>
      </c>
      <c r="E371" s="541">
        <v>1863.3166666666668</v>
      </c>
      <c r="F371" s="541">
        <v>1827.4833333333333</v>
      </c>
      <c r="G371" s="541">
        <v>1793.1666666666667</v>
      </c>
      <c r="H371" s="541">
        <v>1933.4666666666669</v>
      </c>
      <c r="I371" s="541">
        <v>1967.7833333333335</v>
      </c>
      <c r="J371" s="541">
        <v>2003.616666666667</v>
      </c>
      <c r="K371" s="540">
        <v>1931.95</v>
      </c>
      <c r="L371" s="540">
        <v>1861.8</v>
      </c>
      <c r="M371" s="540">
        <v>20.93234</v>
      </c>
    </row>
    <row r="372" spans="1:13">
      <c r="A372" s="254">
        <v>362</v>
      </c>
      <c r="B372" t="s">
        <v>757</v>
      </c>
      <c r="C372" s="540">
        <v>650.29999999999995</v>
      </c>
      <c r="D372" s="541">
        <v>650.48333333333323</v>
      </c>
      <c r="E372" s="541">
        <v>640.96666666666647</v>
      </c>
      <c r="F372" s="541">
        <v>631.63333333333321</v>
      </c>
      <c r="G372" s="541">
        <v>622.11666666666645</v>
      </c>
      <c r="H372" s="541">
        <v>659.81666666666649</v>
      </c>
      <c r="I372" s="541">
        <v>669.33333333333314</v>
      </c>
      <c r="J372" s="541">
        <v>678.66666666666652</v>
      </c>
      <c r="K372" s="540">
        <v>660</v>
      </c>
      <c r="L372" s="540">
        <v>641.15</v>
      </c>
      <c r="M372" s="540">
        <v>1.36869</v>
      </c>
    </row>
    <row r="373" spans="1:13">
      <c r="A373" s="254">
        <v>363</v>
      </c>
      <c r="B373" t="s">
        <v>462</v>
      </c>
      <c r="C373" s="540">
        <v>1347.6</v>
      </c>
      <c r="D373" s="541">
        <v>1348.1666666666665</v>
      </c>
      <c r="E373" s="541">
        <v>1335.5333333333331</v>
      </c>
      <c r="F373" s="541">
        <v>1323.4666666666665</v>
      </c>
      <c r="G373" s="541">
        <v>1310.833333333333</v>
      </c>
      <c r="H373" s="541">
        <v>1360.2333333333331</v>
      </c>
      <c r="I373" s="541">
        <v>1372.8666666666663</v>
      </c>
      <c r="J373" s="541">
        <v>1384.9333333333332</v>
      </c>
      <c r="K373" s="540">
        <v>1360.8</v>
      </c>
      <c r="L373" s="540">
        <v>1336.1</v>
      </c>
      <c r="M373" s="540">
        <v>3.1728399999999999</v>
      </c>
    </row>
    <row r="374" spans="1:13">
      <c r="A374" s="254">
        <v>364</v>
      </c>
      <c r="B374" t="s">
        <v>758</v>
      </c>
      <c r="C374" s="540">
        <v>798.35</v>
      </c>
      <c r="D374" s="541">
        <v>807.13333333333333</v>
      </c>
      <c r="E374" s="541">
        <v>786.31666666666661</v>
      </c>
      <c r="F374" s="541">
        <v>774.2833333333333</v>
      </c>
      <c r="G374" s="541">
        <v>753.46666666666658</v>
      </c>
      <c r="H374" s="541">
        <v>819.16666666666663</v>
      </c>
      <c r="I374" s="541">
        <v>839.98333333333346</v>
      </c>
      <c r="J374" s="541">
        <v>852.01666666666665</v>
      </c>
      <c r="K374" s="540">
        <v>827.95</v>
      </c>
      <c r="L374" s="540">
        <v>795.1</v>
      </c>
      <c r="M374" s="540">
        <v>1.54173</v>
      </c>
    </row>
    <row r="375" spans="1:13">
      <c r="A375" s="254">
        <v>365</v>
      </c>
      <c r="B375" t="s">
        <v>159</v>
      </c>
      <c r="C375" s="540">
        <v>131</v>
      </c>
      <c r="D375" s="541">
        <v>131.28333333333333</v>
      </c>
      <c r="E375" s="541">
        <v>129.61666666666667</v>
      </c>
      <c r="F375" s="541">
        <v>128.23333333333335</v>
      </c>
      <c r="G375" s="541">
        <v>126.56666666666669</v>
      </c>
      <c r="H375" s="541">
        <v>132.66666666666666</v>
      </c>
      <c r="I375" s="541">
        <v>134.33333333333334</v>
      </c>
      <c r="J375" s="541">
        <v>135.71666666666664</v>
      </c>
      <c r="K375" s="540">
        <v>132.94999999999999</v>
      </c>
      <c r="L375" s="540">
        <v>129.9</v>
      </c>
      <c r="M375" s="540">
        <v>82.849270000000004</v>
      </c>
    </row>
    <row r="376" spans="1:13">
      <c r="A376" s="254">
        <v>366</v>
      </c>
      <c r="B376" t="s">
        <v>162</v>
      </c>
      <c r="C376" s="540">
        <v>236.5</v>
      </c>
      <c r="D376" s="541">
        <v>234.43333333333331</v>
      </c>
      <c r="E376" s="541">
        <v>230.56666666666661</v>
      </c>
      <c r="F376" s="541">
        <v>224.6333333333333</v>
      </c>
      <c r="G376" s="541">
        <v>220.76666666666659</v>
      </c>
      <c r="H376" s="541">
        <v>240.36666666666662</v>
      </c>
      <c r="I376" s="541">
        <v>244.23333333333335</v>
      </c>
      <c r="J376" s="541">
        <v>250.16666666666663</v>
      </c>
      <c r="K376" s="540">
        <v>238.3</v>
      </c>
      <c r="L376" s="540">
        <v>228.5</v>
      </c>
      <c r="M376" s="540">
        <v>249.14206999999999</v>
      </c>
    </row>
    <row r="377" spans="1:13">
      <c r="A377" s="254">
        <v>367</v>
      </c>
      <c r="B377" t="s">
        <v>463</v>
      </c>
      <c r="C377" s="540">
        <v>142.6</v>
      </c>
      <c r="D377" s="541">
        <v>139.11666666666667</v>
      </c>
      <c r="E377" s="541">
        <v>132.98333333333335</v>
      </c>
      <c r="F377" s="541">
        <v>123.36666666666667</v>
      </c>
      <c r="G377" s="541">
        <v>117.23333333333335</v>
      </c>
      <c r="H377" s="541">
        <v>148.73333333333335</v>
      </c>
      <c r="I377" s="541">
        <v>154.86666666666667</v>
      </c>
      <c r="J377" s="541">
        <v>164.48333333333335</v>
      </c>
      <c r="K377" s="540">
        <v>145.25</v>
      </c>
      <c r="L377" s="540">
        <v>129.5</v>
      </c>
      <c r="M377" s="540">
        <v>72.172569999999993</v>
      </c>
    </row>
    <row r="378" spans="1:13">
      <c r="A378" s="254">
        <v>368</v>
      </c>
      <c r="B378" t="s">
        <v>271</v>
      </c>
      <c r="C378" s="540">
        <v>311.75</v>
      </c>
      <c r="D378" s="541">
        <v>307.91666666666669</v>
      </c>
      <c r="E378" s="541">
        <v>300.83333333333337</v>
      </c>
      <c r="F378" s="541">
        <v>289.91666666666669</v>
      </c>
      <c r="G378" s="541">
        <v>282.83333333333337</v>
      </c>
      <c r="H378" s="541">
        <v>318.83333333333337</v>
      </c>
      <c r="I378" s="541">
        <v>325.91666666666674</v>
      </c>
      <c r="J378" s="541">
        <v>336.83333333333337</v>
      </c>
      <c r="K378" s="540">
        <v>315</v>
      </c>
      <c r="L378" s="540">
        <v>297</v>
      </c>
      <c r="M378" s="540">
        <v>20.118870000000001</v>
      </c>
    </row>
    <row r="379" spans="1:13">
      <c r="A379" s="254">
        <v>369</v>
      </c>
      <c r="B379" t="s">
        <v>464</v>
      </c>
      <c r="C379" s="540">
        <v>114.15</v>
      </c>
      <c r="D379" s="541">
        <v>115.96666666666665</v>
      </c>
      <c r="E379" s="541">
        <v>111.93333333333331</v>
      </c>
      <c r="F379" s="541">
        <v>109.71666666666665</v>
      </c>
      <c r="G379" s="541">
        <v>105.68333333333331</v>
      </c>
      <c r="H379" s="541">
        <v>118.18333333333331</v>
      </c>
      <c r="I379" s="541">
        <v>122.21666666666664</v>
      </c>
      <c r="J379" s="541">
        <v>124.43333333333331</v>
      </c>
      <c r="K379" s="540">
        <v>120</v>
      </c>
      <c r="L379" s="540">
        <v>113.75</v>
      </c>
      <c r="M379" s="540">
        <v>3.03999</v>
      </c>
    </row>
    <row r="380" spans="1:13">
      <c r="A380" s="254">
        <v>370</v>
      </c>
      <c r="B380" t="s">
        <v>465</v>
      </c>
      <c r="C380" s="540">
        <v>7063.55</v>
      </c>
      <c r="D380" s="541">
        <v>7139.5166666666664</v>
      </c>
      <c r="E380" s="541">
        <v>6969.0333333333328</v>
      </c>
      <c r="F380" s="541">
        <v>6874.5166666666664</v>
      </c>
      <c r="G380" s="541">
        <v>6704.0333333333328</v>
      </c>
      <c r="H380" s="541">
        <v>7234.0333333333328</v>
      </c>
      <c r="I380" s="541">
        <v>7404.5166666666664</v>
      </c>
      <c r="J380" s="541">
        <v>7499.0333333333328</v>
      </c>
      <c r="K380" s="540">
        <v>7310</v>
      </c>
      <c r="L380" s="540">
        <v>7045</v>
      </c>
      <c r="M380" s="540">
        <v>0.21908</v>
      </c>
    </row>
    <row r="381" spans="1:13">
      <c r="A381" s="254">
        <v>371</v>
      </c>
      <c r="B381" t="s">
        <v>272</v>
      </c>
      <c r="C381" s="540">
        <v>13232.35</v>
      </c>
      <c r="D381" s="541">
        <v>13290.449999999999</v>
      </c>
      <c r="E381" s="541">
        <v>13081.899999999998</v>
      </c>
      <c r="F381" s="541">
        <v>12931.449999999999</v>
      </c>
      <c r="G381" s="541">
        <v>12722.899999999998</v>
      </c>
      <c r="H381" s="541">
        <v>13440.899999999998</v>
      </c>
      <c r="I381" s="541">
        <v>13649.449999999997</v>
      </c>
      <c r="J381" s="541">
        <v>13799.899999999998</v>
      </c>
      <c r="K381" s="540">
        <v>13499</v>
      </c>
      <c r="L381" s="540">
        <v>13140</v>
      </c>
      <c r="M381" s="540">
        <v>6.9510000000000002E-2</v>
      </c>
    </row>
    <row r="382" spans="1:13">
      <c r="A382" s="254">
        <v>372</v>
      </c>
      <c r="B382" t="s">
        <v>161</v>
      </c>
      <c r="C382" s="540">
        <v>43.8</v>
      </c>
      <c r="D382" s="541">
        <v>43.29999999999999</v>
      </c>
      <c r="E382" s="541">
        <v>42.299999999999983</v>
      </c>
      <c r="F382" s="541">
        <v>40.79999999999999</v>
      </c>
      <c r="G382" s="541">
        <v>39.799999999999983</v>
      </c>
      <c r="H382" s="541">
        <v>44.799999999999983</v>
      </c>
      <c r="I382" s="541">
        <v>45.8</v>
      </c>
      <c r="J382" s="541">
        <v>47.299999999999983</v>
      </c>
      <c r="K382" s="540">
        <v>44.3</v>
      </c>
      <c r="L382" s="540">
        <v>41.8</v>
      </c>
      <c r="M382" s="540">
        <v>3651.1930000000002</v>
      </c>
    </row>
    <row r="383" spans="1:13">
      <c r="A383" s="254">
        <v>373</v>
      </c>
      <c r="B383" t="s">
        <v>273</v>
      </c>
      <c r="C383" s="540">
        <v>704.5</v>
      </c>
      <c r="D383" s="541">
        <v>704.15</v>
      </c>
      <c r="E383" s="541">
        <v>687.19999999999993</v>
      </c>
      <c r="F383" s="541">
        <v>669.9</v>
      </c>
      <c r="G383" s="541">
        <v>652.94999999999993</v>
      </c>
      <c r="H383" s="541">
        <v>721.44999999999993</v>
      </c>
      <c r="I383" s="541">
        <v>738.4</v>
      </c>
      <c r="J383" s="541">
        <v>755.69999999999993</v>
      </c>
      <c r="K383" s="540">
        <v>721.1</v>
      </c>
      <c r="L383" s="540">
        <v>686.85</v>
      </c>
      <c r="M383" s="540">
        <v>2.5604499999999999</v>
      </c>
    </row>
    <row r="384" spans="1:13">
      <c r="A384" s="254">
        <v>374</v>
      </c>
      <c r="B384" t="s">
        <v>165</v>
      </c>
      <c r="C384" s="540">
        <v>250.15</v>
      </c>
      <c r="D384" s="541">
        <v>252.01666666666665</v>
      </c>
      <c r="E384" s="541">
        <v>247.13333333333333</v>
      </c>
      <c r="F384" s="541">
        <v>244.11666666666667</v>
      </c>
      <c r="G384" s="541">
        <v>239.23333333333335</v>
      </c>
      <c r="H384" s="541">
        <v>255.0333333333333</v>
      </c>
      <c r="I384" s="541">
        <v>259.91666666666663</v>
      </c>
      <c r="J384" s="541">
        <v>262.93333333333328</v>
      </c>
      <c r="K384" s="540">
        <v>256.89999999999998</v>
      </c>
      <c r="L384" s="540">
        <v>249</v>
      </c>
      <c r="M384" s="540">
        <v>109.19837</v>
      </c>
    </row>
    <row r="385" spans="1:13">
      <c r="A385" s="254">
        <v>375</v>
      </c>
      <c r="B385" t="s">
        <v>166</v>
      </c>
      <c r="C385" s="540">
        <v>154.15</v>
      </c>
      <c r="D385" s="541">
        <v>154.31666666666666</v>
      </c>
      <c r="E385" s="541">
        <v>151.63333333333333</v>
      </c>
      <c r="F385" s="541">
        <v>149.11666666666667</v>
      </c>
      <c r="G385" s="541">
        <v>146.43333333333334</v>
      </c>
      <c r="H385" s="541">
        <v>156.83333333333331</v>
      </c>
      <c r="I385" s="541">
        <v>159.51666666666665</v>
      </c>
      <c r="J385" s="541">
        <v>162.0333333333333</v>
      </c>
      <c r="K385" s="540">
        <v>157</v>
      </c>
      <c r="L385" s="540">
        <v>151.80000000000001</v>
      </c>
      <c r="M385" s="540">
        <v>66.477109999999996</v>
      </c>
    </row>
    <row r="386" spans="1:13">
      <c r="A386" s="254">
        <v>376</v>
      </c>
      <c r="B386" t="s">
        <v>466</v>
      </c>
      <c r="C386" s="540">
        <v>247.55</v>
      </c>
      <c r="D386" s="541">
        <v>247.96666666666667</v>
      </c>
      <c r="E386" s="541">
        <v>245.58333333333334</v>
      </c>
      <c r="F386" s="541">
        <v>243.61666666666667</v>
      </c>
      <c r="G386" s="541">
        <v>241.23333333333335</v>
      </c>
      <c r="H386" s="541">
        <v>249.93333333333334</v>
      </c>
      <c r="I386" s="541">
        <v>252.31666666666666</v>
      </c>
      <c r="J386" s="541">
        <v>254.28333333333333</v>
      </c>
      <c r="K386" s="540">
        <v>250.35</v>
      </c>
      <c r="L386" s="540">
        <v>246</v>
      </c>
      <c r="M386" s="540">
        <v>3.8344100000000001</v>
      </c>
    </row>
    <row r="387" spans="1:13">
      <c r="A387" s="254">
        <v>377</v>
      </c>
      <c r="B387" t="s">
        <v>467</v>
      </c>
      <c r="C387" s="540">
        <v>562.29999999999995</v>
      </c>
      <c r="D387" s="541">
        <v>564.93333333333328</v>
      </c>
      <c r="E387" s="541">
        <v>555.91666666666652</v>
      </c>
      <c r="F387" s="541">
        <v>549.53333333333319</v>
      </c>
      <c r="G387" s="541">
        <v>540.51666666666642</v>
      </c>
      <c r="H387" s="541">
        <v>571.31666666666661</v>
      </c>
      <c r="I387" s="541">
        <v>580.33333333333326</v>
      </c>
      <c r="J387" s="541">
        <v>586.7166666666667</v>
      </c>
      <c r="K387" s="540">
        <v>573.95000000000005</v>
      </c>
      <c r="L387" s="540">
        <v>558.54999999999995</v>
      </c>
      <c r="M387" s="540">
        <v>3.1204999999999998</v>
      </c>
    </row>
    <row r="388" spans="1:13">
      <c r="A388" s="254">
        <v>378</v>
      </c>
      <c r="B388" t="s">
        <v>468</v>
      </c>
      <c r="C388" s="540">
        <v>30.65</v>
      </c>
      <c r="D388" s="541">
        <v>30.716666666666665</v>
      </c>
      <c r="E388" s="541">
        <v>30.483333333333331</v>
      </c>
      <c r="F388" s="541">
        <v>30.316666666666666</v>
      </c>
      <c r="G388" s="541">
        <v>30.083333333333332</v>
      </c>
      <c r="H388" s="541">
        <v>30.883333333333329</v>
      </c>
      <c r="I388" s="541">
        <v>31.116666666666664</v>
      </c>
      <c r="J388" s="541">
        <v>31.283333333333328</v>
      </c>
      <c r="K388" s="540">
        <v>30.95</v>
      </c>
      <c r="L388" s="540">
        <v>30.55</v>
      </c>
      <c r="M388" s="540">
        <v>45.028649999999999</v>
      </c>
    </row>
    <row r="389" spans="1:13">
      <c r="A389" s="254">
        <v>379</v>
      </c>
      <c r="B389" t="s">
        <v>469</v>
      </c>
      <c r="C389" s="540">
        <v>140.65</v>
      </c>
      <c r="D389" s="541">
        <v>141.53333333333333</v>
      </c>
      <c r="E389" s="541">
        <v>139.16666666666666</v>
      </c>
      <c r="F389" s="541">
        <v>137.68333333333334</v>
      </c>
      <c r="G389" s="541">
        <v>135.31666666666666</v>
      </c>
      <c r="H389" s="541">
        <v>143.01666666666665</v>
      </c>
      <c r="I389" s="541">
        <v>145.38333333333333</v>
      </c>
      <c r="J389" s="541">
        <v>146.86666666666665</v>
      </c>
      <c r="K389" s="540">
        <v>143.9</v>
      </c>
      <c r="L389" s="540">
        <v>140.05000000000001</v>
      </c>
      <c r="M389" s="540">
        <v>14.7997</v>
      </c>
    </row>
    <row r="390" spans="1:13">
      <c r="A390" s="254">
        <v>380</v>
      </c>
      <c r="B390" t="s">
        <v>274</v>
      </c>
      <c r="C390" s="540">
        <v>498.8</v>
      </c>
      <c r="D390" s="541">
        <v>504.26666666666665</v>
      </c>
      <c r="E390" s="541">
        <v>481.5333333333333</v>
      </c>
      <c r="F390" s="541">
        <v>464.26666666666665</v>
      </c>
      <c r="G390" s="541">
        <v>441.5333333333333</v>
      </c>
      <c r="H390" s="541">
        <v>521.5333333333333</v>
      </c>
      <c r="I390" s="541">
        <v>544.26666666666665</v>
      </c>
      <c r="J390" s="541">
        <v>561.5333333333333</v>
      </c>
      <c r="K390" s="540">
        <v>527</v>
      </c>
      <c r="L390" s="540">
        <v>487</v>
      </c>
      <c r="M390" s="540">
        <v>14.390230000000001</v>
      </c>
    </row>
    <row r="391" spans="1:13">
      <c r="A391" s="254">
        <v>381</v>
      </c>
      <c r="B391" t="s">
        <v>470</v>
      </c>
      <c r="C391" s="540">
        <v>260.39999999999998</v>
      </c>
      <c r="D391" s="541">
        <v>261.21666666666664</v>
      </c>
      <c r="E391" s="541">
        <v>258.93333333333328</v>
      </c>
      <c r="F391" s="541">
        <v>257.46666666666664</v>
      </c>
      <c r="G391" s="541">
        <v>255.18333333333328</v>
      </c>
      <c r="H391" s="541">
        <v>262.68333333333328</v>
      </c>
      <c r="I391" s="541">
        <v>264.9666666666667</v>
      </c>
      <c r="J391" s="541">
        <v>266.43333333333328</v>
      </c>
      <c r="K391" s="540">
        <v>263.5</v>
      </c>
      <c r="L391" s="540">
        <v>259.75</v>
      </c>
      <c r="M391" s="540">
        <v>2.8531200000000001</v>
      </c>
    </row>
    <row r="392" spans="1:13">
      <c r="A392" s="254">
        <v>382</v>
      </c>
      <c r="B392" t="s">
        <v>471</v>
      </c>
      <c r="C392" s="540">
        <v>55.45</v>
      </c>
      <c r="D392" s="541">
        <v>55.283333333333331</v>
      </c>
      <c r="E392" s="541">
        <v>53.666666666666664</v>
      </c>
      <c r="F392" s="541">
        <v>51.883333333333333</v>
      </c>
      <c r="G392" s="541">
        <v>50.266666666666666</v>
      </c>
      <c r="H392" s="541">
        <v>57.066666666666663</v>
      </c>
      <c r="I392" s="541">
        <v>58.683333333333337</v>
      </c>
      <c r="J392" s="541">
        <v>60.466666666666661</v>
      </c>
      <c r="K392" s="540">
        <v>56.9</v>
      </c>
      <c r="L392" s="540">
        <v>53.5</v>
      </c>
      <c r="M392" s="540">
        <v>52.919550000000001</v>
      </c>
    </row>
    <row r="393" spans="1:13">
      <c r="A393" s="254">
        <v>383</v>
      </c>
      <c r="B393" t="s">
        <v>472</v>
      </c>
      <c r="C393" s="540">
        <v>1709.55</v>
      </c>
      <c r="D393" s="541">
        <v>1711.4333333333332</v>
      </c>
      <c r="E393" s="541">
        <v>1680.2666666666664</v>
      </c>
      <c r="F393" s="541">
        <v>1650.9833333333333</v>
      </c>
      <c r="G393" s="541">
        <v>1619.8166666666666</v>
      </c>
      <c r="H393" s="541">
        <v>1740.7166666666662</v>
      </c>
      <c r="I393" s="541">
        <v>1771.8833333333328</v>
      </c>
      <c r="J393" s="541">
        <v>1801.1666666666661</v>
      </c>
      <c r="K393" s="540">
        <v>1742.6</v>
      </c>
      <c r="L393" s="540">
        <v>1682.15</v>
      </c>
      <c r="M393" s="540">
        <v>0.36746000000000001</v>
      </c>
    </row>
    <row r="394" spans="1:13">
      <c r="A394" s="254">
        <v>384</v>
      </c>
      <c r="B394" t="s">
        <v>473</v>
      </c>
      <c r="C394" s="540">
        <v>341.25</v>
      </c>
      <c r="D394" s="541">
        <v>342.2833333333333</v>
      </c>
      <c r="E394" s="541">
        <v>337.96666666666658</v>
      </c>
      <c r="F394" s="541">
        <v>334.68333333333328</v>
      </c>
      <c r="G394" s="541">
        <v>330.36666666666656</v>
      </c>
      <c r="H394" s="541">
        <v>345.56666666666661</v>
      </c>
      <c r="I394" s="541">
        <v>349.88333333333333</v>
      </c>
      <c r="J394" s="541">
        <v>353.16666666666663</v>
      </c>
      <c r="K394" s="540">
        <v>346.6</v>
      </c>
      <c r="L394" s="540">
        <v>339</v>
      </c>
      <c r="M394" s="540">
        <v>7.4627100000000004</v>
      </c>
    </row>
    <row r="395" spans="1:13">
      <c r="A395" s="254">
        <v>385</v>
      </c>
      <c r="B395" t="s">
        <v>474</v>
      </c>
      <c r="C395" s="540">
        <v>169.65</v>
      </c>
      <c r="D395" s="541">
        <v>172.78333333333333</v>
      </c>
      <c r="E395" s="541">
        <v>164.36666666666667</v>
      </c>
      <c r="F395" s="541">
        <v>159.08333333333334</v>
      </c>
      <c r="G395" s="541">
        <v>150.66666666666669</v>
      </c>
      <c r="H395" s="541">
        <v>178.06666666666666</v>
      </c>
      <c r="I395" s="541">
        <v>186.48333333333335</v>
      </c>
      <c r="J395" s="541">
        <v>191.76666666666665</v>
      </c>
      <c r="K395" s="540">
        <v>181.2</v>
      </c>
      <c r="L395" s="540">
        <v>167.5</v>
      </c>
      <c r="M395" s="540">
        <v>3.25596</v>
      </c>
    </row>
    <row r="396" spans="1:13">
      <c r="A396" s="254">
        <v>386</v>
      </c>
      <c r="B396" t="s">
        <v>475</v>
      </c>
      <c r="C396" s="540">
        <v>876.2</v>
      </c>
      <c r="D396" s="541">
        <v>874.7833333333333</v>
      </c>
      <c r="E396" s="541">
        <v>866.41666666666663</v>
      </c>
      <c r="F396" s="541">
        <v>856.63333333333333</v>
      </c>
      <c r="G396" s="541">
        <v>848.26666666666665</v>
      </c>
      <c r="H396" s="541">
        <v>884.56666666666661</v>
      </c>
      <c r="I396" s="541">
        <v>892.93333333333339</v>
      </c>
      <c r="J396" s="541">
        <v>902.71666666666658</v>
      </c>
      <c r="K396" s="540">
        <v>883.15</v>
      </c>
      <c r="L396" s="540">
        <v>865</v>
      </c>
      <c r="M396" s="540">
        <v>1.1045199999999999</v>
      </c>
    </row>
    <row r="397" spans="1:13">
      <c r="A397" s="254">
        <v>387</v>
      </c>
      <c r="B397" t="s">
        <v>167</v>
      </c>
      <c r="C397" s="540">
        <v>2067.6999999999998</v>
      </c>
      <c r="D397" s="541">
        <v>2078.4</v>
      </c>
      <c r="E397" s="541">
        <v>2048.4</v>
      </c>
      <c r="F397" s="541">
        <v>2029.1</v>
      </c>
      <c r="G397" s="541">
        <v>1999.1</v>
      </c>
      <c r="H397" s="541">
        <v>2097.7000000000003</v>
      </c>
      <c r="I397" s="541">
        <v>2127.7000000000003</v>
      </c>
      <c r="J397" s="541">
        <v>2147.0000000000005</v>
      </c>
      <c r="K397" s="540">
        <v>2108.4</v>
      </c>
      <c r="L397" s="540">
        <v>2059.1</v>
      </c>
      <c r="M397" s="540">
        <v>86.055310000000006</v>
      </c>
    </row>
    <row r="398" spans="1:13">
      <c r="A398" s="254">
        <v>388</v>
      </c>
      <c r="B398" t="s">
        <v>817</v>
      </c>
      <c r="C398" s="540">
        <v>1063.75</v>
      </c>
      <c r="D398" s="541">
        <v>1054.3500000000001</v>
      </c>
      <c r="E398" s="541">
        <v>1030.4000000000003</v>
      </c>
      <c r="F398" s="541">
        <v>997.05000000000018</v>
      </c>
      <c r="G398" s="541">
        <v>973.10000000000036</v>
      </c>
      <c r="H398" s="541">
        <v>1087.7000000000003</v>
      </c>
      <c r="I398" s="541">
        <v>1111.6500000000001</v>
      </c>
      <c r="J398" s="541">
        <v>1145.0000000000002</v>
      </c>
      <c r="K398" s="540">
        <v>1078.3</v>
      </c>
      <c r="L398" s="540">
        <v>1021</v>
      </c>
      <c r="M398" s="540">
        <v>18.119309999999999</v>
      </c>
    </row>
    <row r="399" spans="1:13">
      <c r="A399" s="254">
        <v>389</v>
      </c>
      <c r="B399" t="s">
        <v>275</v>
      </c>
      <c r="C399" s="540">
        <v>893.5</v>
      </c>
      <c r="D399" s="541">
        <v>890.35</v>
      </c>
      <c r="E399" s="541">
        <v>881.85</v>
      </c>
      <c r="F399" s="541">
        <v>870.2</v>
      </c>
      <c r="G399" s="541">
        <v>861.7</v>
      </c>
      <c r="H399" s="541">
        <v>902</v>
      </c>
      <c r="I399" s="541">
        <v>910.5</v>
      </c>
      <c r="J399" s="541">
        <v>922.15</v>
      </c>
      <c r="K399" s="540">
        <v>898.85</v>
      </c>
      <c r="L399" s="540">
        <v>878.7</v>
      </c>
      <c r="M399" s="540">
        <v>23.879300000000001</v>
      </c>
    </row>
    <row r="400" spans="1:13">
      <c r="A400" s="254">
        <v>390</v>
      </c>
      <c r="B400" t="s">
        <v>477</v>
      </c>
      <c r="C400" s="540">
        <v>27.9</v>
      </c>
      <c r="D400" s="541">
        <v>27.833333333333332</v>
      </c>
      <c r="E400" s="541">
        <v>27.366666666666664</v>
      </c>
      <c r="F400" s="541">
        <v>26.833333333333332</v>
      </c>
      <c r="G400" s="541">
        <v>26.366666666666664</v>
      </c>
      <c r="H400" s="541">
        <v>28.366666666666664</v>
      </c>
      <c r="I400" s="541">
        <v>28.833333333333332</v>
      </c>
      <c r="J400" s="541">
        <v>29.366666666666664</v>
      </c>
      <c r="K400" s="540">
        <v>28.3</v>
      </c>
      <c r="L400" s="540">
        <v>27.3</v>
      </c>
      <c r="M400" s="540">
        <v>84.748149999999995</v>
      </c>
    </row>
    <row r="401" spans="1:13">
      <c r="A401" s="254">
        <v>391</v>
      </c>
      <c r="B401" t="s">
        <v>478</v>
      </c>
      <c r="C401" s="540">
        <v>2359.8000000000002</v>
      </c>
      <c r="D401" s="541">
        <v>2360.7833333333333</v>
      </c>
      <c r="E401" s="541">
        <v>2331.5666666666666</v>
      </c>
      <c r="F401" s="541">
        <v>2303.3333333333335</v>
      </c>
      <c r="G401" s="541">
        <v>2274.1166666666668</v>
      </c>
      <c r="H401" s="541">
        <v>2389.0166666666664</v>
      </c>
      <c r="I401" s="541">
        <v>2418.2333333333327</v>
      </c>
      <c r="J401" s="541">
        <v>2446.4666666666662</v>
      </c>
      <c r="K401" s="540">
        <v>2390</v>
      </c>
      <c r="L401" s="540">
        <v>2332.5500000000002</v>
      </c>
      <c r="M401" s="540">
        <v>0.34305000000000002</v>
      </c>
    </row>
    <row r="402" spans="1:13">
      <c r="A402" s="254">
        <v>392</v>
      </c>
      <c r="B402" t="s">
        <v>172</v>
      </c>
      <c r="C402" s="540">
        <v>5680.6</v>
      </c>
      <c r="D402" s="541">
        <v>5678.55</v>
      </c>
      <c r="E402" s="541">
        <v>5627.1500000000005</v>
      </c>
      <c r="F402" s="541">
        <v>5573.7000000000007</v>
      </c>
      <c r="G402" s="541">
        <v>5522.3000000000011</v>
      </c>
      <c r="H402" s="541">
        <v>5732</v>
      </c>
      <c r="I402" s="541">
        <v>5783.4</v>
      </c>
      <c r="J402" s="541">
        <v>5836.8499999999995</v>
      </c>
      <c r="K402" s="540">
        <v>5729.95</v>
      </c>
      <c r="L402" s="540">
        <v>5625.1</v>
      </c>
      <c r="M402" s="540">
        <v>0.75821000000000005</v>
      </c>
    </row>
    <row r="403" spans="1:13">
      <c r="A403" s="254">
        <v>393</v>
      </c>
      <c r="B403" t="s">
        <v>479</v>
      </c>
      <c r="C403" s="540">
        <v>7802.45</v>
      </c>
      <c r="D403" s="541">
        <v>7801.25</v>
      </c>
      <c r="E403" s="541">
        <v>7762.5</v>
      </c>
      <c r="F403" s="541">
        <v>7722.55</v>
      </c>
      <c r="G403" s="541">
        <v>7683.8</v>
      </c>
      <c r="H403" s="541">
        <v>7841.2</v>
      </c>
      <c r="I403" s="541">
        <v>7879.95</v>
      </c>
      <c r="J403" s="541">
        <v>7919.9</v>
      </c>
      <c r="K403" s="540">
        <v>7840</v>
      </c>
      <c r="L403" s="540">
        <v>7761.3</v>
      </c>
      <c r="M403" s="540">
        <v>0.19178000000000001</v>
      </c>
    </row>
    <row r="404" spans="1:13">
      <c r="A404" s="254">
        <v>394</v>
      </c>
      <c r="B404" t="s">
        <v>480</v>
      </c>
      <c r="C404" s="540">
        <v>5173.3</v>
      </c>
      <c r="D404" s="541">
        <v>5148.0999999999995</v>
      </c>
      <c r="E404" s="541">
        <v>5096.1999999999989</v>
      </c>
      <c r="F404" s="541">
        <v>5019.0999999999995</v>
      </c>
      <c r="G404" s="541">
        <v>4967.1999999999989</v>
      </c>
      <c r="H404" s="541">
        <v>5225.1999999999989</v>
      </c>
      <c r="I404" s="541">
        <v>5277.0999999999985</v>
      </c>
      <c r="J404" s="541">
        <v>5354.1999999999989</v>
      </c>
      <c r="K404" s="540">
        <v>5200</v>
      </c>
      <c r="L404" s="540">
        <v>5071</v>
      </c>
      <c r="M404" s="540">
        <v>0.70057000000000003</v>
      </c>
    </row>
    <row r="405" spans="1:13">
      <c r="A405" s="254">
        <v>395</v>
      </c>
      <c r="B405" t="s">
        <v>760</v>
      </c>
      <c r="C405" s="540">
        <v>107.35</v>
      </c>
      <c r="D405" s="541">
        <v>108.38333333333333</v>
      </c>
      <c r="E405" s="541">
        <v>104.16666666666666</v>
      </c>
      <c r="F405" s="541">
        <v>100.98333333333333</v>
      </c>
      <c r="G405" s="541">
        <v>96.766666666666666</v>
      </c>
      <c r="H405" s="541">
        <v>111.56666666666665</v>
      </c>
      <c r="I405" s="541">
        <v>115.78333333333332</v>
      </c>
      <c r="J405" s="541">
        <v>118.96666666666664</v>
      </c>
      <c r="K405" s="540">
        <v>112.6</v>
      </c>
      <c r="L405" s="540">
        <v>105.2</v>
      </c>
      <c r="M405" s="540">
        <v>43.970320000000001</v>
      </c>
    </row>
    <row r="406" spans="1:13">
      <c r="A406" s="254">
        <v>396</v>
      </c>
      <c r="B406" t="s">
        <v>481</v>
      </c>
      <c r="C406" s="540">
        <v>430.1</v>
      </c>
      <c r="D406" s="541">
        <v>432.48333333333335</v>
      </c>
      <c r="E406" s="541">
        <v>426.9666666666667</v>
      </c>
      <c r="F406" s="541">
        <v>423.83333333333337</v>
      </c>
      <c r="G406" s="541">
        <v>418.31666666666672</v>
      </c>
      <c r="H406" s="541">
        <v>435.61666666666667</v>
      </c>
      <c r="I406" s="541">
        <v>441.13333333333333</v>
      </c>
      <c r="J406" s="541">
        <v>444.26666666666665</v>
      </c>
      <c r="K406" s="540">
        <v>438</v>
      </c>
      <c r="L406" s="540">
        <v>429.35</v>
      </c>
      <c r="M406" s="540">
        <v>2.23089</v>
      </c>
    </row>
    <row r="407" spans="1:13">
      <c r="A407" s="254">
        <v>397</v>
      </c>
      <c r="B407" t="s">
        <v>762</v>
      </c>
      <c r="C407" s="540">
        <v>246.7</v>
      </c>
      <c r="D407" s="541">
        <v>247.93333333333331</v>
      </c>
      <c r="E407" s="541">
        <v>242.46666666666661</v>
      </c>
      <c r="F407" s="541">
        <v>238.23333333333329</v>
      </c>
      <c r="G407" s="541">
        <v>232.76666666666659</v>
      </c>
      <c r="H407" s="541">
        <v>252.16666666666663</v>
      </c>
      <c r="I407" s="541">
        <v>257.63333333333333</v>
      </c>
      <c r="J407" s="541">
        <v>261.86666666666667</v>
      </c>
      <c r="K407" s="540">
        <v>253.4</v>
      </c>
      <c r="L407" s="540">
        <v>243.7</v>
      </c>
      <c r="M407" s="540">
        <v>3.8988299999999998</v>
      </c>
    </row>
    <row r="408" spans="1:13">
      <c r="A408" s="254">
        <v>398</v>
      </c>
      <c r="B408" t="s">
        <v>482</v>
      </c>
      <c r="C408" s="540">
        <v>2033.9</v>
      </c>
      <c r="D408" s="541">
        <v>2031.8500000000001</v>
      </c>
      <c r="E408" s="541">
        <v>2007.1000000000004</v>
      </c>
      <c r="F408" s="541">
        <v>1980.3000000000002</v>
      </c>
      <c r="G408" s="541">
        <v>1955.5500000000004</v>
      </c>
      <c r="H408" s="541">
        <v>2058.6500000000005</v>
      </c>
      <c r="I408" s="541">
        <v>2083.3999999999996</v>
      </c>
      <c r="J408" s="541">
        <v>2110.2000000000003</v>
      </c>
      <c r="K408" s="540">
        <v>2056.6</v>
      </c>
      <c r="L408" s="540">
        <v>2005.05</v>
      </c>
      <c r="M408" s="540">
        <v>6.4960000000000004E-2</v>
      </c>
    </row>
    <row r="409" spans="1:13">
      <c r="A409" s="254">
        <v>399</v>
      </c>
      <c r="B409" t="s">
        <v>483</v>
      </c>
      <c r="C409" s="540">
        <v>386</v>
      </c>
      <c r="D409" s="541">
        <v>397.33333333333331</v>
      </c>
      <c r="E409" s="541">
        <v>366.66666666666663</v>
      </c>
      <c r="F409" s="541">
        <v>347.33333333333331</v>
      </c>
      <c r="G409" s="541">
        <v>316.66666666666663</v>
      </c>
      <c r="H409" s="541">
        <v>416.66666666666663</v>
      </c>
      <c r="I409" s="541">
        <v>447.33333333333326</v>
      </c>
      <c r="J409" s="541">
        <v>466.66666666666663</v>
      </c>
      <c r="K409" s="540">
        <v>428</v>
      </c>
      <c r="L409" s="540">
        <v>378</v>
      </c>
      <c r="M409" s="540">
        <v>23.11833</v>
      </c>
    </row>
    <row r="410" spans="1:13">
      <c r="A410" s="254">
        <v>400</v>
      </c>
      <c r="B410" t="s">
        <v>761</v>
      </c>
      <c r="C410" s="540">
        <v>98.8</v>
      </c>
      <c r="D410" s="541">
        <v>96.733333333333348</v>
      </c>
      <c r="E410" s="541">
        <v>90.466666666666697</v>
      </c>
      <c r="F410" s="541">
        <v>82.133333333333354</v>
      </c>
      <c r="G410" s="541">
        <v>75.866666666666703</v>
      </c>
      <c r="H410" s="541">
        <v>105.06666666666669</v>
      </c>
      <c r="I410" s="541">
        <v>111.33333333333334</v>
      </c>
      <c r="J410" s="541">
        <v>119.66666666666669</v>
      </c>
      <c r="K410" s="540">
        <v>103</v>
      </c>
      <c r="L410" s="540">
        <v>88.4</v>
      </c>
      <c r="M410" s="540">
        <v>191.99735000000001</v>
      </c>
    </row>
    <row r="411" spans="1:13">
      <c r="A411" s="254">
        <v>401</v>
      </c>
      <c r="B411" t="s">
        <v>484</v>
      </c>
      <c r="C411" s="540">
        <v>212.7</v>
      </c>
      <c r="D411" s="541">
        <v>214.16666666666666</v>
      </c>
      <c r="E411" s="541">
        <v>210.43333333333331</v>
      </c>
      <c r="F411" s="541">
        <v>208.16666666666666</v>
      </c>
      <c r="G411" s="541">
        <v>204.43333333333331</v>
      </c>
      <c r="H411" s="541">
        <v>216.43333333333331</v>
      </c>
      <c r="I411" s="541">
        <v>220.16666666666666</v>
      </c>
      <c r="J411" s="541">
        <v>222.43333333333331</v>
      </c>
      <c r="K411" s="540">
        <v>217.9</v>
      </c>
      <c r="L411" s="540">
        <v>211.9</v>
      </c>
      <c r="M411" s="540">
        <v>1.17686</v>
      </c>
    </row>
    <row r="412" spans="1:13">
      <c r="A412" s="254">
        <v>402</v>
      </c>
      <c r="B412" t="s">
        <v>170</v>
      </c>
      <c r="C412" s="540">
        <v>27623.35</v>
      </c>
      <c r="D412" s="541">
        <v>27853.983333333334</v>
      </c>
      <c r="E412" s="541">
        <v>27127.966666666667</v>
      </c>
      <c r="F412" s="541">
        <v>26632.583333333332</v>
      </c>
      <c r="G412" s="541">
        <v>25906.566666666666</v>
      </c>
      <c r="H412" s="541">
        <v>28349.366666666669</v>
      </c>
      <c r="I412" s="541">
        <v>29075.383333333339</v>
      </c>
      <c r="J412" s="541">
        <v>29570.76666666667</v>
      </c>
      <c r="K412" s="540">
        <v>28580</v>
      </c>
      <c r="L412" s="540">
        <v>27358.6</v>
      </c>
      <c r="M412" s="540">
        <v>0.6391</v>
      </c>
    </row>
    <row r="413" spans="1:13">
      <c r="A413" s="254">
        <v>403</v>
      </c>
      <c r="B413" t="s">
        <v>485</v>
      </c>
      <c r="C413" s="540">
        <v>1503.25</v>
      </c>
      <c r="D413" s="541">
        <v>1542.75</v>
      </c>
      <c r="E413" s="541">
        <v>1460.5</v>
      </c>
      <c r="F413" s="541">
        <v>1417.75</v>
      </c>
      <c r="G413" s="541">
        <v>1335.5</v>
      </c>
      <c r="H413" s="541">
        <v>1585.5</v>
      </c>
      <c r="I413" s="541">
        <v>1667.75</v>
      </c>
      <c r="J413" s="541">
        <v>1710.5</v>
      </c>
      <c r="K413" s="540">
        <v>1625</v>
      </c>
      <c r="L413" s="540">
        <v>1500</v>
      </c>
      <c r="M413" s="540">
        <v>1.9718599999999999</v>
      </c>
    </row>
    <row r="414" spans="1:13">
      <c r="A414" s="254">
        <v>404</v>
      </c>
      <c r="B414" t="s">
        <v>173</v>
      </c>
      <c r="C414" s="540">
        <v>1438.7</v>
      </c>
      <c r="D414" s="541">
        <v>1448.3499999999997</v>
      </c>
      <c r="E414" s="541">
        <v>1418.6999999999994</v>
      </c>
      <c r="F414" s="541">
        <v>1398.6999999999996</v>
      </c>
      <c r="G414" s="541">
        <v>1369.0499999999993</v>
      </c>
      <c r="H414" s="541">
        <v>1468.3499999999995</v>
      </c>
      <c r="I414" s="541">
        <v>1497.9999999999995</v>
      </c>
      <c r="J414" s="541">
        <v>1517.9999999999995</v>
      </c>
      <c r="K414" s="540">
        <v>1478</v>
      </c>
      <c r="L414" s="540">
        <v>1428.35</v>
      </c>
      <c r="M414" s="540">
        <v>19.032070000000001</v>
      </c>
    </row>
    <row r="415" spans="1:13">
      <c r="A415" s="254">
        <v>405</v>
      </c>
      <c r="B415" t="s">
        <v>171</v>
      </c>
      <c r="C415" s="540">
        <v>1862.5</v>
      </c>
      <c r="D415" s="541">
        <v>1867.7666666666667</v>
      </c>
      <c r="E415" s="541">
        <v>1837.5333333333333</v>
      </c>
      <c r="F415" s="541">
        <v>1812.5666666666666</v>
      </c>
      <c r="G415" s="541">
        <v>1782.3333333333333</v>
      </c>
      <c r="H415" s="541">
        <v>1892.7333333333333</v>
      </c>
      <c r="I415" s="541">
        <v>1922.9666666666665</v>
      </c>
      <c r="J415" s="541">
        <v>1947.9333333333334</v>
      </c>
      <c r="K415" s="540">
        <v>1898</v>
      </c>
      <c r="L415" s="540">
        <v>1842.8</v>
      </c>
      <c r="M415" s="540">
        <v>4.3185599999999997</v>
      </c>
    </row>
    <row r="416" spans="1:13">
      <c r="A416" s="254">
        <v>406</v>
      </c>
      <c r="B416" t="s">
        <v>486</v>
      </c>
      <c r="C416" s="540">
        <v>461.5</v>
      </c>
      <c r="D416" s="541">
        <v>461.95</v>
      </c>
      <c r="E416" s="541">
        <v>457</v>
      </c>
      <c r="F416" s="541">
        <v>452.5</v>
      </c>
      <c r="G416" s="541">
        <v>447.55</v>
      </c>
      <c r="H416" s="541">
        <v>466.45</v>
      </c>
      <c r="I416" s="541">
        <v>471.39999999999992</v>
      </c>
      <c r="J416" s="541">
        <v>475.9</v>
      </c>
      <c r="K416" s="540">
        <v>466.9</v>
      </c>
      <c r="L416" s="540">
        <v>457.45</v>
      </c>
      <c r="M416" s="540">
        <v>1.5875699999999999</v>
      </c>
    </row>
    <row r="417" spans="1:13">
      <c r="A417" s="254">
        <v>407</v>
      </c>
      <c r="B417" t="s">
        <v>487</v>
      </c>
      <c r="C417" s="540">
        <v>1271.55</v>
      </c>
      <c r="D417" s="541">
        <v>1281.1166666666666</v>
      </c>
      <c r="E417" s="541">
        <v>1252.4333333333332</v>
      </c>
      <c r="F417" s="541">
        <v>1233.3166666666666</v>
      </c>
      <c r="G417" s="541">
        <v>1204.6333333333332</v>
      </c>
      <c r="H417" s="541">
        <v>1300.2333333333331</v>
      </c>
      <c r="I417" s="541">
        <v>1328.9166666666665</v>
      </c>
      <c r="J417" s="541">
        <v>1348.0333333333331</v>
      </c>
      <c r="K417" s="540">
        <v>1309.8</v>
      </c>
      <c r="L417" s="540">
        <v>1262</v>
      </c>
      <c r="M417" s="540">
        <v>0.39351000000000003</v>
      </c>
    </row>
    <row r="418" spans="1:13">
      <c r="A418" s="254">
        <v>408</v>
      </c>
      <c r="B418" t="s">
        <v>763</v>
      </c>
      <c r="C418" s="540">
        <v>1452.6</v>
      </c>
      <c r="D418" s="541">
        <v>1463.5</v>
      </c>
      <c r="E418" s="541">
        <v>1409.1</v>
      </c>
      <c r="F418" s="541">
        <v>1365.6</v>
      </c>
      <c r="G418" s="541">
        <v>1311.1999999999998</v>
      </c>
      <c r="H418" s="541">
        <v>1507</v>
      </c>
      <c r="I418" s="541">
        <v>1561.4</v>
      </c>
      <c r="J418" s="541">
        <v>1604.9</v>
      </c>
      <c r="K418" s="540">
        <v>1517.9</v>
      </c>
      <c r="L418" s="540">
        <v>1420</v>
      </c>
      <c r="M418" s="540">
        <v>1.0636099999999999</v>
      </c>
    </row>
    <row r="419" spans="1:13">
      <c r="A419" s="254">
        <v>409</v>
      </c>
      <c r="B419" t="s">
        <v>488</v>
      </c>
      <c r="C419" s="540">
        <v>396.2</v>
      </c>
      <c r="D419" s="541">
        <v>397.45</v>
      </c>
      <c r="E419" s="541">
        <v>387.15</v>
      </c>
      <c r="F419" s="541">
        <v>378.09999999999997</v>
      </c>
      <c r="G419" s="541">
        <v>367.79999999999995</v>
      </c>
      <c r="H419" s="541">
        <v>406.5</v>
      </c>
      <c r="I419" s="541">
        <v>416.80000000000007</v>
      </c>
      <c r="J419" s="541">
        <v>425.85</v>
      </c>
      <c r="K419" s="540">
        <v>407.75</v>
      </c>
      <c r="L419" s="540">
        <v>388.4</v>
      </c>
      <c r="M419" s="540">
        <v>3.3544100000000001</v>
      </c>
    </row>
    <row r="420" spans="1:13">
      <c r="A420" s="254">
        <v>410</v>
      </c>
      <c r="B420" t="s">
        <v>489</v>
      </c>
      <c r="C420" s="540">
        <v>8.9499999999999993</v>
      </c>
      <c r="D420" s="541">
        <v>8.9500000000000011</v>
      </c>
      <c r="E420" s="541">
        <v>8.6500000000000021</v>
      </c>
      <c r="F420" s="541">
        <v>8.3500000000000014</v>
      </c>
      <c r="G420" s="541">
        <v>8.0500000000000025</v>
      </c>
      <c r="H420" s="541">
        <v>9.2500000000000018</v>
      </c>
      <c r="I420" s="541">
        <v>9.5500000000000025</v>
      </c>
      <c r="J420" s="541">
        <v>9.8500000000000014</v>
      </c>
      <c r="K420" s="540">
        <v>9.25</v>
      </c>
      <c r="L420" s="540">
        <v>8.65</v>
      </c>
      <c r="M420" s="540">
        <v>645.39039000000002</v>
      </c>
    </row>
    <row r="421" spans="1:13">
      <c r="A421" s="254">
        <v>411</v>
      </c>
      <c r="B421" t="s">
        <v>764</v>
      </c>
      <c r="C421" s="540">
        <v>88.25</v>
      </c>
      <c r="D421" s="541">
        <v>88.366666666666674</v>
      </c>
      <c r="E421" s="541">
        <v>87.433333333333351</v>
      </c>
      <c r="F421" s="541">
        <v>86.616666666666674</v>
      </c>
      <c r="G421" s="541">
        <v>85.683333333333351</v>
      </c>
      <c r="H421" s="541">
        <v>89.183333333333351</v>
      </c>
      <c r="I421" s="541">
        <v>90.116666666666688</v>
      </c>
      <c r="J421" s="541">
        <v>90.933333333333351</v>
      </c>
      <c r="K421" s="540">
        <v>89.3</v>
      </c>
      <c r="L421" s="540">
        <v>87.55</v>
      </c>
      <c r="M421" s="540">
        <v>27.622679999999999</v>
      </c>
    </row>
    <row r="422" spans="1:13">
      <c r="A422" s="254">
        <v>412</v>
      </c>
      <c r="B422" t="s">
        <v>490</v>
      </c>
      <c r="C422" s="540">
        <v>97.4</v>
      </c>
      <c r="D422" s="541">
        <v>97.416666666666671</v>
      </c>
      <c r="E422" s="541">
        <v>96.63333333333334</v>
      </c>
      <c r="F422" s="541">
        <v>95.866666666666674</v>
      </c>
      <c r="G422" s="541">
        <v>95.083333333333343</v>
      </c>
      <c r="H422" s="541">
        <v>98.183333333333337</v>
      </c>
      <c r="I422" s="541">
        <v>98.966666666666669</v>
      </c>
      <c r="J422" s="541">
        <v>99.733333333333334</v>
      </c>
      <c r="K422" s="540">
        <v>98.2</v>
      </c>
      <c r="L422" s="540">
        <v>96.65</v>
      </c>
      <c r="M422" s="540">
        <v>1.59138</v>
      </c>
    </row>
    <row r="423" spans="1:13">
      <c r="A423" s="254">
        <v>413</v>
      </c>
      <c r="B423" t="s">
        <v>169</v>
      </c>
      <c r="C423" s="540">
        <v>415.2</v>
      </c>
      <c r="D423" s="541">
        <v>418.86666666666662</v>
      </c>
      <c r="E423" s="541">
        <v>410.03333333333325</v>
      </c>
      <c r="F423" s="541">
        <v>404.86666666666662</v>
      </c>
      <c r="G423" s="541">
        <v>396.03333333333325</v>
      </c>
      <c r="H423" s="541">
        <v>424.03333333333325</v>
      </c>
      <c r="I423" s="541">
        <v>432.86666666666662</v>
      </c>
      <c r="J423" s="541">
        <v>438.03333333333325</v>
      </c>
      <c r="K423" s="540">
        <v>427.7</v>
      </c>
      <c r="L423" s="540">
        <v>413.7</v>
      </c>
      <c r="M423" s="540">
        <v>671.54539</v>
      </c>
    </row>
    <row r="424" spans="1:13">
      <c r="A424" s="254">
        <v>414</v>
      </c>
      <c r="B424" t="s">
        <v>168</v>
      </c>
      <c r="C424" s="540">
        <v>66.900000000000006</v>
      </c>
      <c r="D424" s="541">
        <v>66.400000000000006</v>
      </c>
      <c r="E424" s="541">
        <v>64.900000000000006</v>
      </c>
      <c r="F424" s="541">
        <v>62.900000000000006</v>
      </c>
      <c r="G424" s="541">
        <v>61.400000000000006</v>
      </c>
      <c r="H424" s="541">
        <v>68.400000000000006</v>
      </c>
      <c r="I424" s="541">
        <v>69.900000000000006</v>
      </c>
      <c r="J424" s="541">
        <v>71.900000000000006</v>
      </c>
      <c r="K424" s="540">
        <v>67.900000000000006</v>
      </c>
      <c r="L424" s="540">
        <v>64.400000000000006</v>
      </c>
      <c r="M424" s="540">
        <v>560.21909000000005</v>
      </c>
    </row>
    <row r="425" spans="1:13">
      <c r="A425" s="254">
        <v>415</v>
      </c>
      <c r="B425" t="s">
        <v>767</v>
      </c>
      <c r="C425" s="540">
        <v>227.7</v>
      </c>
      <c r="D425" s="541">
        <v>229.58333333333334</v>
      </c>
      <c r="E425" s="541">
        <v>224.4666666666667</v>
      </c>
      <c r="F425" s="541">
        <v>221.23333333333335</v>
      </c>
      <c r="G425" s="541">
        <v>216.1166666666667</v>
      </c>
      <c r="H425" s="541">
        <v>232.81666666666669</v>
      </c>
      <c r="I425" s="541">
        <v>237.93333333333331</v>
      </c>
      <c r="J425" s="541">
        <v>241.16666666666669</v>
      </c>
      <c r="K425" s="540">
        <v>234.7</v>
      </c>
      <c r="L425" s="540">
        <v>226.35</v>
      </c>
      <c r="M425" s="540">
        <v>4.6216499999999998</v>
      </c>
    </row>
    <row r="426" spans="1:13">
      <c r="A426" s="254">
        <v>416</v>
      </c>
      <c r="B426" t="s">
        <v>842</v>
      </c>
      <c r="C426" s="540">
        <v>199.95</v>
      </c>
      <c r="D426" s="541">
        <v>201.48333333333332</v>
      </c>
      <c r="E426" s="541">
        <v>195.61666666666665</v>
      </c>
      <c r="F426" s="541">
        <v>191.28333333333333</v>
      </c>
      <c r="G426" s="541">
        <v>185.41666666666666</v>
      </c>
      <c r="H426" s="541">
        <v>205.81666666666663</v>
      </c>
      <c r="I426" s="541">
        <v>211.68333333333331</v>
      </c>
      <c r="J426" s="541">
        <v>216.01666666666662</v>
      </c>
      <c r="K426" s="540">
        <v>207.35</v>
      </c>
      <c r="L426" s="540">
        <v>197.15</v>
      </c>
      <c r="M426" s="540">
        <v>31.464569999999998</v>
      </c>
    </row>
    <row r="427" spans="1:13">
      <c r="A427" s="254">
        <v>417</v>
      </c>
      <c r="B427" t="s">
        <v>174</v>
      </c>
      <c r="C427" s="540">
        <v>893.55</v>
      </c>
      <c r="D427" s="541">
        <v>900.5333333333333</v>
      </c>
      <c r="E427" s="541">
        <v>876.06666666666661</v>
      </c>
      <c r="F427" s="541">
        <v>858.58333333333326</v>
      </c>
      <c r="G427" s="541">
        <v>834.11666666666656</v>
      </c>
      <c r="H427" s="541">
        <v>918.01666666666665</v>
      </c>
      <c r="I427" s="541">
        <v>942.48333333333335</v>
      </c>
      <c r="J427" s="541">
        <v>959.9666666666667</v>
      </c>
      <c r="K427" s="540">
        <v>925</v>
      </c>
      <c r="L427" s="540">
        <v>883.05</v>
      </c>
      <c r="M427" s="540">
        <v>5.0122499999999999</v>
      </c>
    </row>
    <row r="428" spans="1:13">
      <c r="A428" s="254">
        <v>418</v>
      </c>
      <c r="B428" t="s">
        <v>491</v>
      </c>
      <c r="C428" s="540">
        <v>500.1</v>
      </c>
      <c r="D428" s="541">
        <v>501.25</v>
      </c>
      <c r="E428" s="541">
        <v>496.85</v>
      </c>
      <c r="F428" s="541">
        <v>493.6</v>
      </c>
      <c r="G428" s="541">
        <v>489.20000000000005</v>
      </c>
      <c r="H428" s="541">
        <v>504.5</v>
      </c>
      <c r="I428" s="541">
        <v>508.9</v>
      </c>
      <c r="J428" s="541">
        <v>512.15</v>
      </c>
      <c r="K428" s="540">
        <v>505.65</v>
      </c>
      <c r="L428" s="540">
        <v>498</v>
      </c>
      <c r="M428" s="540">
        <v>0.65852999999999995</v>
      </c>
    </row>
    <row r="429" spans="1:13">
      <c r="A429" s="254">
        <v>419</v>
      </c>
      <c r="B429" t="s">
        <v>795</v>
      </c>
      <c r="C429" s="540">
        <v>298.2</v>
      </c>
      <c r="D429" s="541">
        <v>299.73333333333335</v>
      </c>
      <c r="E429" s="541">
        <v>294.9666666666667</v>
      </c>
      <c r="F429" s="541">
        <v>291.73333333333335</v>
      </c>
      <c r="G429" s="541">
        <v>286.9666666666667</v>
      </c>
      <c r="H429" s="541">
        <v>302.9666666666667</v>
      </c>
      <c r="I429" s="541">
        <v>307.73333333333335</v>
      </c>
      <c r="J429" s="541">
        <v>310.9666666666667</v>
      </c>
      <c r="K429" s="540">
        <v>304.5</v>
      </c>
      <c r="L429" s="540">
        <v>296.5</v>
      </c>
      <c r="M429" s="540">
        <v>3.4849899999999998</v>
      </c>
    </row>
    <row r="430" spans="1:13">
      <c r="A430" s="254">
        <v>420</v>
      </c>
      <c r="B430" t="s">
        <v>492</v>
      </c>
      <c r="C430" s="540">
        <v>176.15</v>
      </c>
      <c r="D430" s="541">
        <v>177.26666666666665</v>
      </c>
      <c r="E430" s="541">
        <v>173.8833333333333</v>
      </c>
      <c r="F430" s="541">
        <v>171.61666666666665</v>
      </c>
      <c r="G430" s="541">
        <v>168.23333333333329</v>
      </c>
      <c r="H430" s="541">
        <v>179.5333333333333</v>
      </c>
      <c r="I430" s="541">
        <v>182.91666666666663</v>
      </c>
      <c r="J430" s="541">
        <v>185.18333333333331</v>
      </c>
      <c r="K430" s="540">
        <v>180.65</v>
      </c>
      <c r="L430" s="540">
        <v>175</v>
      </c>
      <c r="M430" s="540">
        <v>4.4091399999999998</v>
      </c>
    </row>
    <row r="431" spans="1:13">
      <c r="A431" s="254">
        <v>421</v>
      </c>
      <c r="B431" t="s">
        <v>175</v>
      </c>
      <c r="C431" s="540">
        <v>616.04999999999995</v>
      </c>
      <c r="D431" s="541">
        <v>619.13333333333333</v>
      </c>
      <c r="E431" s="541">
        <v>611.01666666666665</v>
      </c>
      <c r="F431" s="541">
        <v>605.98333333333335</v>
      </c>
      <c r="G431" s="541">
        <v>597.86666666666667</v>
      </c>
      <c r="H431" s="541">
        <v>624.16666666666663</v>
      </c>
      <c r="I431" s="541">
        <v>632.28333333333319</v>
      </c>
      <c r="J431" s="541">
        <v>637.31666666666661</v>
      </c>
      <c r="K431" s="540">
        <v>627.25</v>
      </c>
      <c r="L431" s="540">
        <v>614.1</v>
      </c>
      <c r="M431" s="540">
        <v>56.33766</v>
      </c>
    </row>
    <row r="432" spans="1:13">
      <c r="A432" s="254">
        <v>422</v>
      </c>
      <c r="B432" t="s">
        <v>176</v>
      </c>
      <c r="C432" s="540">
        <v>515.4</v>
      </c>
      <c r="D432" s="541">
        <v>519.06666666666672</v>
      </c>
      <c r="E432" s="541">
        <v>509.13333333333344</v>
      </c>
      <c r="F432" s="541">
        <v>502.86666666666667</v>
      </c>
      <c r="G432" s="541">
        <v>492.93333333333339</v>
      </c>
      <c r="H432" s="541">
        <v>525.33333333333348</v>
      </c>
      <c r="I432" s="541">
        <v>535.26666666666665</v>
      </c>
      <c r="J432" s="541">
        <v>541.53333333333353</v>
      </c>
      <c r="K432" s="540">
        <v>529</v>
      </c>
      <c r="L432" s="540">
        <v>512.79999999999995</v>
      </c>
      <c r="M432" s="540">
        <v>20.872479999999999</v>
      </c>
    </row>
    <row r="433" spans="1:13">
      <c r="A433" s="254">
        <v>423</v>
      </c>
      <c r="B433" t="s">
        <v>493</v>
      </c>
      <c r="C433" s="540">
        <v>2303.9499999999998</v>
      </c>
      <c r="D433" s="541">
        <v>2293.7666666666669</v>
      </c>
      <c r="E433" s="541">
        <v>2217.6333333333337</v>
      </c>
      <c r="F433" s="541">
        <v>2131.3166666666666</v>
      </c>
      <c r="G433" s="541">
        <v>2055.1833333333334</v>
      </c>
      <c r="H433" s="541">
        <v>2380.0833333333339</v>
      </c>
      <c r="I433" s="541">
        <v>2456.2166666666672</v>
      </c>
      <c r="J433" s="541">
        <v>2542.5333333333342</v>
      </c>
      <c r="K433" s="540">
        <v>2369.9</v>
      </c>
      <c r="L433" s="540">
        <v>2207.4499999999998</v>
      </c>
      <c r="M433" s="540">
        <v>1.5016799999999999</v>
      </c>
    </row>
    <row r="434" spans="1:13">
      <c r="A434" s="254">
        <v>424</v>
      </c>
      <c r="B434" t="s">
        <v>494</v>
      </c>
      <c r="C434" s="540">
        <v>692.3</v>
      </c>
      <c r="D434" s="541">
        <v>694.01666666666677</v>
      </c>
      <c r="E434" s="541">
        <v>680.33333333333348</v>
      </c>
      <c r="F434" s="541">
        <v>668.36666666666667</v>
      </c>
      <c r="G434" s="541">
        <v>654.68333333333339</v>
      </c>
      <c r="H434" s="541">
        <v>705.98333333333358</v>
      </c>
      <c r="I434" s="541">
        <v>719.66666666666674</v>
      </c>
      <c r="J434" s="541">
        <v>731.63333333333367</v>
      </c>
      <c r="K434" s="540">
        <v>707.7</v>
      </c>
      <c r="L434" s="540">
        <v>682.05</v>
      </c>
      <c r="M434" s="540">
        <v>1.8089599999999999</v>
      </c>
    </row>
    <row r="435" spans="1:13">
      <c r="A435" s="254">
        <v>425</v>
      </c>
      <c r="B435" t="s">
        <v>495</v>
      </c>
      <c r="C435" s="540">
        <v>359.2</v>
      </c>
      <c r="D435" s="541">
        <v>359.16666666666669</v>
      </c>
      <c r="E435" s="541">
        <v>355.33333333333337</v>
      </c>
      <c r="F435" s="541">
        <v>351.4666666666667</v>
      </c>
      <c r="G435" s="541">
        <v>347.63333333333338</v>
      </c>
      <c r="H435" s="541">
        <v>363.03333333333336</v>
      </c>
      <c r="I435" s="541">
        <v>366.86666666666673</v>
      </c>
      <c r="J435" s="541">
        <v>370.73333333333335</v>
      </c>
      <c r="K435" s="540">
        <v>363</v>
      </c>
      <c r="L435" s="540">
        <v>355.3</v>
      </c>
      <c r="M435" s="540">
        <v>1.2950699999999999</v>
      </c>
    </row>
    <row r="436" spans="1:13">
      <c r="A436" s="254">
        <v>426</v>
      </c>
      <c r="B436" t="s">
        <v>496</v>
      </c>
      <c r="C436" s="540">
        <v>268.95</v>
      </c>
      <c r="D436" s="541">
        <v>270.3</v>
      </c>
      <c r="E436" s="541">
        <v>259.65000000000003</v>
      </c>
      <c r="F436" s="541">
        <v>250.35000000000002</v>
      </c>
      <c r="G436" s="541">
        <v>239.70000000000005</v>
      </c>
      <c r="H436" s="541">
        <v>279.60000000000002</v>
      </c>
      <c r="I436" s="541">
        <v>290.25</v>
      </c>
      <c r="J436" s="541">
        <v>299.55</v>
      </c>
      <c r="K436" s="540">
        <v>280.95</v>
      </c>
      <c r="L436" s="540">
        <v>261</v>
      </c>
      <c r="M436" s="540">
        <v>6.1769999999999996</v>
      </c>
    </row>
    <row r="437" spans="1:13">
      <c r="A437" s="254">
        <v>427</v>
      </c>
      <c r="B437" t="s">
        <v>497</v>
      </c>
      <c r="C437" s="540">
        <v>1946.6</v>
      </c>
      <c r="D437" s="541">
        <v>1939.8333333333333</v>
      </c>
      <c r="E437" s="541">
        <v>1920.6666666666665</v>
      </c>
      <c r="F437" s="541">
        <v>1894.7333333333333</v>
      </c>
      <c r="G437" s="541">
        <v>1875.5666666666666</v>
      </c>
      <c r="H437" s="541">
        <v>1965.7666666666664</v>
      </c>
      <c r="I437" s="541">
        <v>1984.9333333333329</v>
      </c>
      <c r="J437" s="541">
        <v>2010.8666666666663</v>
      </c>
      <c r="K437" s="540">
        <v>1959</v>
      </c>
      <c r="L437" s="540">
        <v>1913.9</v>
      </c>
      <c r="M437" s="540">
        <v>0.74704000000000004</v>
      </c>
    </row>
    <row r="438" spans="1:13">
      <c r="A438" s="254">
        <v>428</v>
      </c>
      <c r="B438" t="s">
        <v>765</v>
      </c>
      <c r="C438" s="540">
        <v>387.8</v>
      </c>
      <c r="D438" s="541">
        <v>389.9666666666667</v>
      </c>
      <c r="E438" s="541">
        <v>383.33333333333337</v>
      </c>
      <c r="F438" s="541">
        <v>378.86666666666667</v>
      </c>
      <c r="G438" s="541">
        <v>372.23333333333335</v>
      </c>
      <c r="H438" s="541">
        <v>394.43333333333339</v>
      </c>
      <c r="I438" s="541">
        <v>401.06666666666672</v>
      </c>
      <c r="J438" s="541">
        <v>405.53333333333342</v>
      </c>
      <c r="K438" s="540">
        <v>396.6</v>
      </c>
      <c r="L438" s="540">
        <v>385.5</v>
      </c>
      <c r="M438" s="540">
        <v>0.40550000000000003</v>
      </c>
    </row>
    <row r="439" spans="1:13">
      <c r="A439" s="254">
        <v>429</v>
      </c>
      <c r="B439" t="s">
        <v>816</v>
      </c>
      <c r="C439" s="540">
        <v>497.1</v>
      </c>
      <c r="D439" s="541">
        <v>496.93333333333334</v>
      </c>
      <c r="E439" s="541">
        <v>491.41666666666669</v>
      </c>
      <c r="F439" s="541">
        <v>485.73333333333335</v>
      </c>
      <c r="G439" s="541">
        <v>480.2166666666667</v>
      </c>
      <c r="H439" s="541">
        <v>502.61666666666667</v>
      </c>
      <c r="I439" s="541">
        <v>508.13333333333333</v>
      </c>
      <c r="J439" s="541">
        <v>513.81666666666661</v>
      </c>
      <c r="K439" s="540">
        <v>502.45</v>
      </c>
      <c r="L439" s="540">
        <v>491.25</v>
      </c>
      <c r="M439" s="540">
        <v>2.5541999999999998</v>
      </c>
    </row>
    <row r="440" spans="1:13">
      <c r="A440" s="254">
        <v>430</v>
      </c>
      <c r="B440" t="s">
        <v>498</v>
      </c>
      <c r="C440" s="540">
        <v>5.25</v>
      </c>
      <c r="D440" s="541">
        <v>5.3</v>
      </c>
      <c r="E440" s="541">
        <v>5.1499999999999995</v>
      </c>
      <c r="F440" s="541">
        <v>5.05</v>
      </c>
      <c r="G440" s="541">
        <v>4.8999999999999995</v>
      </c>
      <c r="H440" s="541">
        <v>5.3999999999999995</v>
      </c>
      <c r="I440" s="541">
        <v>5.55</v>
      </c>
      <c r="J440" s="541">
        <v>5.6499999999999995</v>
      </c>
      <c r="K440" s="540">
        <v>5.45</v>
      </c>
      <c r="L440" s="540">
        <v>5.2</v>
      </c>
      <c r="M440" s="540">
        <v>364.00094000000001</v>
      </c>
    </row>
    <row r="441" spans="1:13">
      <c r="A441" s="254">
        <v>431</v>
      </c>
      <c r="B441" t="s">
        <v>499</v>
      </c>
      <c r="C441" s="540">
        <v>145</v>
      </c>
      <c r="D441" s="541">
        <v>144.16666666666666</v>
      </c>
      <c r="E441" s="541">
        <v>142.0333333333333</v>
      </c>
      <c r="F441" s="541">
        <v>139.06666666666663</v>
      </c>
      <c r="G441" s="541">
        <v>136.93333333333328</v>
      </c>
      <c r="H441" s="541">
        <v>147.13333333333333</v>
      </c>
      <c r="I441" s="541">
        <v>149.26666666666671</v>
      </c>
      <c r="J441" s="541">
        <v>152.23333333333335</v>
      </c>
      <c r="K441" s="540">
        <v>146.30000000000001</v>
      </c>
      <c r="L441" s="540">
        <v>141.19999999999999</v>
      </c>
      <c r="M441" s="540">
        <v>2.1820499999999998</v>
      </c>
    </row>
    <row r="442" spans="1:13">
      <c r="A442" s="254">
        <v>432</v>
      </c>
      <c r="B442" t="s">
        <v>766</v>
      </c>
      <c r="C442" s="540">
        <v>1323.75</v>
      </c>
      <c r="D442" s="541">
        <v>1329.9166666666667</v>
      </c>
      <c r="E442" s="541">
        <v>1313.8333333333335</v>
      </c>
      <c r="F442" s="541">
        <v>1303.9166666666667</v>
      </c>
      <c r="G442" s="541">
        <v>1287.8333333333335</v>
      </c>
      <c r="H442" s="541">
        <v>1339.8333333333335</v>
      </c>
      <c r="I442" s="541">
        <v>1355.916666666667</v>
      </c>
      <c r="J442" s="541">
        <v>1365.8333333333335</v>
      </c>
      <c r="K442" s="540">
        <v>1346</v>
      </c>
      <c r="L442" s="540">
        <v>1320</v>
      </c>
      <c r="M442" s="540">
        <v>0.22686999999999999</v>
      </c>
    </row>
    <row r="443" spans="1:13">
      <c r="A443" s="254">
        <v>433</v>
      </c>
      <c r="B443" t="s">
        <v>500</v>
      </c>
      <c r="C443" s="540">
        <v>1048.8499999999999</v>
      </c>
      <c r="D443" s="541">
        <v>1055.1000000000001</v>
      </c>
      <c r="E443" s="541">
        <v>1032.2000000000003</v>
      </c>
      <c r="F443" s="541">
        <v>1015.5500000000002</v>
      </c>
      <c r="G443" s="541">
        <v>992.65000000000032</v>
      </c>
      <c r="H443" s="541">
        <v>1071.7500000000002</v>
      </c>
      <c r="I443" s="541">
        <v>1094.6500000000003</v>
      </c>
      <c r="J443" s="541">
        <v>1111.3000000000002</v>
      </c>
      <c r="K443" s="540">
        <v>1078</v>
      </c>
      <c r="L443" s="540">
        <v>1038.45</v>
      </c>
      <c r="M443" s="540">
        <v>0.49274000000000001</v>
      </c>
    </row>
    <row r="444" spans="1:13">
      <c r="A444" s="254">
        <v>434</v>
      </c>
      <c r="B444" t="s">
        <v>276</v>
      </c>
      <c r="C444" s="540">
        <v>589.20000000000005</v>
      </c>
      <c r="D444" s="541">
        <v>589.36666666666667</v>
      </c>
      <c r="E444" s="541">
        <v>584.93333333333339</v>
      </c>
      <c r="F444" s="541">
        <v>580.66666666666674</v>
      </c>
      <c r="G444" s="541">
        <v>576.23333333333346</v>
      </c>
      <c r="H444" s="541">
        <v>593.63333333333333</v>
      </c>
      <c r="I444" s="541">
        <v>598.06666666666649</v>
      </c>
      <c r="J444" s="541">
        <v>602.33333333333326</v>
      </c>
      <c r="K444" s="540">
        <v>593.79999999999995</v>
      </c>
      <c r="L444" s="540">
        <v>585.1</v>
      </c>
      <c r="M444" s="540">
        <v>2.7050399999999999</v>
      </c>
    </row>
    <row r="445" spans="1:13">
      <c r="A445" s="254">
        <v>435</v>
      </c>
      <c r="B445" t="s">
        <v>501</v>
      </c>
      <c r="C445" s="540">
        <v>982.95</v>
      </c>
      <c r="D445" s="541">
        <v>978.65</v>
      </c>
      <c r="E445" s="541">
        <v>965.3</v>
      </c>
      <c r="F445" s="541">
        <v>947.65</v>
      </c>
      <c r="G445" s="541">
        <v>934.3</v>
      </c>
      <c r="H445" s="541">
        <v>996.3</v>
      </c>
      <c r="I445" s="541">
        <v>1009.6500000000001</v>
      </c>
      <c r="J445" s="541">
        <v>1027.3</v>
      </c>
      <c r="K445" s="540">
        <v>992</v>
      </c>
      <c r="L445" s="540">
        <v>961</v>
      </c>
      <c r="M445" s="540">
        <v>0.12664</v>
      </c>
    </row>
    <row r="446" spans="1:13">
      <c r="A446" s="254">
        <v>436</v>
      </c>
      <c r="B446" t="s">
        <v>502</v>
      </c>
      <c r="C446" s="540">
        <v>483.35</v>
      </c>
      <c r="D446" s="541">
        <v>486.45</v>
      </c>
      <c r="E446" s="541">
        <v>462.9</v>
      </c>
      <c r="F446" s="541">
        <v>442.45</v>
      </c>
      <c r="G446" s="541">
        <v>418.9</v>
      </c>
      <c r="H446" s="541">
        <v>506.9</v>
      </c>
      <c r="I446" s="541">
        <v>530.45000000000005</v>
      </c>
      <c r="J446" s="541">
        <v>550.9</v>
      </c>
      <c r="K446" s="540">
        <v>510</v>
      </c>
      <c r="L446" s="540">
        <v>466</v>
      </c>
      <c r="M446" s="540">
        <v>17.662759999999999</v>
      </c>
    </row>
    <row r="447" spans="1:13">
      <c r="A447" s="254">
        <v>437</v>
      </c>
      <c r="B447" t="s">
        <v>503</v>
      </c>
      <c r="C447" s="540">
        <v>7158.1</v>
      </c>
      <c r="D447" s="541">
        <v>7185.666666666667</v>
      </c>
      <c r="E447" s="541">
        <v>7072.4333333333343</v>
      </c>
      <c r="F447" s="541">
        <v>6986.7666666666673</v>
      </c>
      <c r="G447" s="541">
        <v>6873.5333333333347</v>
      </c>
      <c r="H447" s="541">
        <v>7271.3333333333339</v>
      </c>
      <c r="I447" s="541">
        <v>7384.5666666666657</v>
      </c>
      <c r="J447" s="541">
        <v>7470.2333333333336</v>
      </c>
      <c r="K447" s="540">
        <v>7298.9</v>
      </c>
      <c r="L447" s="540">
        <v>7100</v>
      </c>
      <c r="M447" s="540">
        <v>0.10715</v>
      </c>
    </row>
    <row r="448" spans="1:13">
      <c r="A448" s="254">
        <v>438</v>
      </c>
      <c r="B448" t="s">
        <v>504</v>
      </c>
      <c r="C448" s="540">
        <v>266.35000000000002</v>
      </c>
      <c r="D448" s="541">
        <v>267</v>
      </c>
      <c r="E448" s="541">
        <v>264</v>
      </c>
      <c r="F448" s="541">
        <v>261.64999999999998</v>
      </c>
      <c r="G448" s="541">
        <v>258.64999999999998</v>
      </c>
      <c r="H448" s="541">
        <v>269.35000000000002</v>
      </c>
      <c r="I448" s="541">
        <v>272.35000000000002</v>
      </c>
      <c r="J448" s="541">
        <v>274.70000000000005</v>
      </c>
      <c r="K448" s="540">
        <v>270</v>
      </c>
      <c r="L448" s="540">
        <v>264.64999999999998</v>
      </c>
      <c r="M448" s="540">
        <v>1.0630999999999999</v>
      </c>
    </row>
    <row r="449" spans="1:13">
      <c r="A449" s="254">
        <v>439</v>
      </c>
      <c r="B449" t="s">
        <v>505</v>
      </c>
      <c r="C449" s="540">
        <v>29.8</v>
      </c>
      <c r="D449" s="541">
        <v>29.916666666666668</v>
      </c>
      <c r="E449" s="541">
        <v>29.483333333333334</v>
      </c>
      <c r="F449" s="541">
        <v>29.166666666666668</v>
      </c>
      <c r="G449" s="541">
        <v>28.733333333333334</v>
      </c>
      <c r="H449" s="541">
        <v>30.233333333333334</v>
      </c>
      <c r="I449" s="541">
        <v>30.666666666666664</v>
      </c>
      <c r="J449" s="541">
        <v>30.983333333333334</v>
      </c>
      <c r="K449" s="540">
        <v>30.35</v>
      </c>
      <c r="L449" s="540">
        <v>29.6</v>
      </c>
      <c r="M449" s="540">
        <v>60.372450000000001</v>
      </c>
    </row>
    <row r="450" spans="1:13">
      <c r="A450" s="254">
        <v>440</v>
      </c>
      <c r="B450" t="s">
        <v>189</v>
      </c>
      <c r="C450" s="540">
        <v>611.95000000000005</v>
      </c>
      <c r="D450" s="541">
        <v>615.98333333333335</v>
      </c>
      <c r="E450" s="541">
        <v>605.9666666666667</v>
      </c>
      <c r="F450" s="541">
        <v>599.98333333333335</v>
      </c>
      <c r="G450" s="541">
        <v>589.9666666666667</v>
      </c>
      <c r="H450" s="541">
        <v>621.9666666666667</v>
      </c>
      <c r="I450" s="541">
        <v>631.98333333333335</v>
      </c>
      <c r="J450" s="541">
        <v>637.9666666666667</v>
      </c>
      <c r="K450" s="540">
        <v>626</v>
      </c>
      <c r="L450" s="540">
        <v>610</v>
      </c>
      <c r="M450" s="540">
        <v>15.858919999999999</v>
      </c>
    </row>
    <row r="451" spans="1:13">
      <c r="A451" s="254">
        <v>441</v>
      </c>
      <c r="B451" t="s">
        <v>768</v>
      </c>
      <c r="C451" s="540">
        <v>14914.8</v>
      </c>
      <c r="D451" s="541">
        <v>14729.933333333334</v>
      </c>
      <c r="E451" s="541">
        <v>14474.866666666669</v>
      </c>
      <c r="F451" s="541">
        <v>14034.933333333334</v>
      </c>
      <c r="G451" s="541">
        <v>13779.866666666669</v>
      </c>
      <c r="H451" s="541">
        <v>15169.866666666669</v>
      </c>
      <c r="I451" s="541">
        <v>15424.933333333334</v>
      </c>
      <c r="J451" s="541">
        <v>15864.866666666669</v>
      </c>
      <c r="K451" s="540">
        <v>14985</v>
      </c>
      <c r="L451" s="540">
        <v>14290</v>
      </c>
      <c r="M451" s="540">
        <v>2.5219999999999999E-2</v>
      </c>
    </row>
    <row r="452" spans="1:13">
      <c r="A452" s="254">
        <v>442</v>
      </c>
      <c r="B452" t="s">
        <v>178</v>
      </c>
      <c r="C452" s="540">
        <v>591.1</v>
      </c>
      <c r="D452" s="541">
        <v>590.88333333333333</v>
      </c>
      <c r="E452" s="541">
        <v>582.41666666666663</v>
      </c>
      <c r="F452" s="541">
        <v>573.73333333333335</v>
      </c>
      <c r="G452" s="541">
        <v>565.26666666666665</v>
      </c>
      <c r="H452" s="541">
        <v>599.56666666666661</v>
      </c>
      <c r="I452" s="541">
        <v>608.0333333333333</v>
      </c>
      <c r="J452" s="541">
        <v>616.71666666666658</v>
      </c>
      <c r="K452" s="540">
        <v>599.35</v>
      </c>
      <c r="L452" s="540">
        <v>582.20000000000005</v>
      </c>
      <c r="M452" s="540">
        <v>78.106909999999999</v>
      </c>
    </row>
    <row r="453" spans="1:13">
      <c r="A453" s="254">
        <v>443</v>
      </c>
      <c r="B453" t="s">
        <v>769</v>
      </c>
      <c r="C453" s="540">
        <v>107.2</v>
      </c>
      <c r="D453" s="541">
        <v>107.45</v>
      </c>
      <c r="E453" s="541">
        <v>106.45</v>
      </c>
      <c r="F453" s="541">
        <v>105.7</v>
      </c>
      <c r="G453" s="541">
        <v>104.7</v>
      </c>
      <c r="H453" s="541">
        <v>108.2</v>
      </c>
      <c r="I453" s="541">
        <v>109.2</v>
      </c>
      <c r="J453" s="541">
        <v>109.95</v>
      </c>
      <c r="K453" s="540">
        <v>108.45</v>
      </c>
      <c r="L453" s="540">
        <v>106.7</v>
      </c>
      <c r="M453" s="540">
        <v>8.5579300000000007</v>
      </c>
    </row>
    <row r="454" spans="1:13">
      <c r="A454" s="254">
        <v>444</v>
      </c>
      <c r="B454" t="s">
        <v>770</v>
      </c>
      <c r="C454" s="540">
        <v>1055.45</v>
      </c>
      <c r="D454" s="541">
        <v>1055.7833333333335</v>
      </c>
      <c r="E454" s="541">
        <v>1044.7166666666672</v>
      </c>
      <c r="F454" s="541">
        <v>1033.9833333333336</v>
      </c>
      <c r="G454" s="541">
        <v>1022.9166666666672</v>
      </c>
      <c r="H454" s="541">
        <v>1066.5166666666671</v>
      </c>
      <c r="I454" s="541">
        <v>1077.5833333333333</v>
      </c>
      <c r="J454" s="541">
        <v>1088.3166666666671</v>
      </c>
      <c r="K454" s="540">
        <v>1066.8499999999999</v>
      </c>
      <c r="L454" s="540">
        <v>1045.05</v>
      </c>
      <c r="M454" s="540">
        <v>1.8346800000000001</v>
      </c>
    </row>
    <row r="455" spans="1:13">
      <c r="A455" s="254">
        <v>445</v>
      </c>
      <c r="B455" t="s">
        <v>184</v>
      </c>
      <c r="C455" s="540">
        <v>3057.35</v>
      </c>
      <c r="D455" s="541">
        <v>3062.0833333333335</v>
      </c>
      <c r="E455" s="541">
        <v>3026.2666666666669</v>
      </c>
      <c r="F455" s="541">
        <v>2995.1833333333334</v>
      </c>
      <c r="G455" s="541">
        <v>2959.3666666666668</v>
      </c>
      <c r="H455" s="541">
        <v>3093.166666666667</v>
      </c>
      <c r="I455" s="541">
        <v>3128.9833333333336</v>
      </c>
      <c r="J455" s="541">
        <v>3160.0666666666671</v>
      </c>
      <c r="K455" s="540">
        <v>3097.9</v>
      </c>
      <c r="L455" s="540">
        <v>3031</v>
      </c>
      <c r="M455" s="540">
        <v>41.899090000000001</v>
      </c>
    </row>
    <row r="456" spans="1:13">
      <c r="A456" s="254">
        <v>446</v>
      </c>
      <c r="B456" t="s">
        <v>806</v>
      </c>
      <c r="C456" s="540">
        <v>624</v>
      </c>
      <c r="D456" s="541">
        <v>629.51666666666677</v>
      </c>
      <c r="E456" s="541">
        <v>615.63333333333355</v>
      </c>
      <c r="F456" s="541">
        <v>607.26666666666677</v>
      </c>
      <c r="G456" s="541">
        <v>593.38333333333355</v>
      </c>
      <c r="H456" s="541">
        <v>637.88333333333355</v>
      </c>
      <c r="I456" s="541">
        <v>651.76666666666677</v>
      </c>
      <c r="J456" s="541">
        <v>660.13333333333355</v>
      </c>
      <c r="K456" s="540">
        <v>643.4</v>
      </c>
      <c r="L456" s="540">
        <v>621.15</v>
      </c>
      <c r="M456" s="540">
        <v>44.574240000000003</v>
      </c>
    </row>
    <row r="457" spans="1:13">
      <c r="A457" s="254">
        <v>447</v>
      </c>
      <c r="B457" t="s">
        <v>179</v>
      </c>
      <c r="C457" s="540">
        <v>2748.05</v>
      </c>
      <c r="D457" s="541">
        <v>2773.6833333333329</v>
      </c>
      <c r="E457" s="541">
        <v>2709.3666666666659</v>
      </c>
      <c r="F457" s="541">
        <v>2670.6833333333329</v>
      </c>
      <c r="G457" s="541">
        <v>2606.3666666666659</v>
      </c>
      <c r="H457" s="541">
        <v>2812.3666666666659</v>
      </c>
      <c r="I457" s="541">
        <v>2876.6833333333325</v>
      </c>
      <c r="J457" s="541">
        <v>2915.3666666666659</v>
      </c>
      <c r="K457" s="540">
        <v>2838</v>
      </c>
      <c r="L457" s="540">
        <v>2735</v>
      </c>
      <c r="M457" s="540">
        <v>3.8342299999999998</v>
      </c>
    </row>
    <row r="458" spans="1:13">
      <c r="A458" s="254">
        <v>448</v>
      </c>
      <c r="B458" t="s">
        <v>506</v>
      </c>
      <c r="C458" s="540">
        <v>1062.45</v>
      </c>
      <c r="D458" s="541">
        <v>1070.25</v>
      </c>
      <c r="E458" s="541">
        <v>1052.5</v>
      </c>
      <c r="F458" s="541">
        <v>1042.55</v>
      </c>
      <c r="G458" s="541">
        <v>1024.8</v>
      </c>
      <c r="H458" s="541">
        <v>1080.2</v>
      </c>
      <c r="I458" s="541">
        <v>1097.95</v>
      </c>
      <c r="J458" s="541">
        <v>1107.9000000000001</v>
      </c>
      <c r="K458" s="540">
        <v>1088</v>
      </c>
      <c r="L458" s="540">
        <v>1060.3</v>
      </c>
      <c r="M458" s="540">
        <v>0.23349</v>
      </c>
    </row>
    <row r="459" spans="1:13">
      <c r="A459" s="254">
        <v>449</v>
      </c>
      <c r="B459" t="s">
        <v>181</v>
      </c>
      <c r="C459" s="540">
        <v>129.6</v>
      </c>
      <c r="D459" s="541">
        <v>130.48333333333332</v>
      </c>
      <c r="E459" s="541">
        <v>128.16666666666663</v>
      </c>
      <c r="F459" s="541">
        <v>126.73333333333332</v>
      </c>
      <c r="G459" s="541">
        <v>124.41666666666663</v>
      </c>
      <c r="H459" s="541">
        <v>131.91666666666663</v>
      </c>
      <c r="I459" s="541">
        <v>134.23333333333329</v>
      </c>
      <c r="J459" s="541">
        <v>135.66666666666663</v>
      </c>
      <c r="K459" s="540">
        <v>132.80000000000001</v>
      </c>
      <c r="L459" s="540">
        <v>129.05000000000001</v>
      </c>
      <c r="M459" s="540">
        <v>23.723590000000002</v>
      </c>
    </row>
    <row r="460" spans="1:13">
      <c r="A460" s="254">
        <v>450</v>
      </c>
      <c r="B460" t="s">
        <v>180</v>
      </c>
      <c r="C460" s="540">
        <v>323.85000000000002</v>
      </c>
      <c r="D460" s="541">
        <v>325.56666666666666</v>
      </c>
      <c r="E460" s="541">
        <v>319.38333333333333</v>
      </c>
      <c r="F460" s="541">
        <v>314.91666666666669</v>
      </c>
      <c r="G460" s="541">
        <v>308.73333333333335</v>
      </c>
      <c r="H460" s="541">
        <v>330.0333333333333</v>
      </c>
      <c r="I460" s="541">
        <v>336.21666666666658</v>
      </c>
      <c r="J460" s="541">
        <v>340.68333333333328</v>
      </c>
      <c r="K460" s="540">
        <v>331.75</v>
      </c>
      <c r="L460" s="540">
        <v>321.10000000000002</v>
      </c>
      <c r="M460" s="540">
        <v>492.04246999999998</v>
      </c>
    </row>
    <row r="461" spans="1:13">
      <c r="A461" s="254">
        <v>451</v>
      </c>
      <c r="B461" t="s">
        <v>182</v>
      </c>
      <c r="C461" s="540">
        <v>93.1</v>
      </c>
      <c r="D461" s="541">
        <v>92.449999999999989</v>
      </c>
      <c r="E461" s="541">
        <v>90.84999999999998</v>
      </c>
      <c r="F461" s="541">
        <v>88.6</v>
      </c>
      <c r="G461" s="541">
        <v>86.999999999999986</v>
      </c>
      <c r="H461" s="541">
        <v>94.699999999999974</v>
      </c>
      <c r="I461" s="541">
        <v>96.3</v>
      </c>
      <c r="J461" s="541">
        <v>98.549999999999969</v>
      </c>
      <c r="K461" s="540">
        <v>94.05</v>
      </c>
      <c r="L461" s="540">
        <v>90.2</v>
      </c>
      <c r="M461" s="540">
        <v>486.16070999999999</v>
      </c>
    </row>
    <row r="462" spans="1:13">
      <c r="A462" s="254">
        <v>452</v>
      </c>
      <c r="B462" t="s">
        <v>771</v>
      </c>
      <c r="C462" s="540">
        <v>44.7</v>
      </c>
      <c r="D462" s="541">
        <v>44.6</v>
      </c>
      <c r="E462" s="541">
        <v>43.75</v>
      </c>
      <c r="F462" s="541">
        <v>42.8</v>
      </c>
      <c r="G462" s="541">
        <v>41.949999999999996</v>
      </c>
      <c r="H462" s="541">
        <v>45.550000000000004</v>
      </c>
      <c r="I462" s="541">
        <v>46.400000000000013</v>
      </c>
      <c r="J462" s="541">
        <v>47.350000000000009</v>
      </c>
      <c r="K462" s="540">
        <v>45.45</v>
      </c>
      <c r="L462" s="540">
        <v>43.65</v>
      </c>
      <c r="M462" s="540">
        <v>128.83839</v>
      </c>
    </row>
    <row r="463" spans="1:13">
      <c r="A463" s="254">
        <v>453</v>
      </c>
      <c r="B463" t="s">
        <v>183</v>
      </c>
      <c r="C463" s="540">
        <v>697.75</v>
      </c>
      <c r="D463" s="541">
        <v>700.91666666666663</v>
      </c>
      <c r="E463" s="541">
        <v>690.83333333333326</v>
      </c>
      <c r="F463" s="541">
        <v>683.91666666666663</v>
      </c>
      <c r="G463" s="541">
        <v>673.83333333333326</v>
      </c>
      <c r="H463" s="541">
        <v>707.83333333333326</v>
      </c>
      <c r="I463" s="541">
        <v>717.91666666666652</v>
      </c>
      <c r="J463" s="541">
        <v>724.83333333333326</v>
      </c>
      <c r="K463" s="540">
        <v>711</v>
      </c>
      <c r="L463" s="540">
        <v>694</v>
      </c>
      <c r="M463" s="540">
        <v>148.56147000000001</v>
      </c>
    </row>
    <row r="464" spans="1:13">
      <c r="A464" s="254">
        <v>454</v>
      </c>
      <c r="B464" t="s">
        <v>507</v>
      </c>
      <c r="C464" s="540">
        <v>3114.95</v>
      </c>
      <c r="D464" s="541">
        <v>3114.2999999999997</v>
      </c>
      <c r="E464" s="541">
        <v>3050.6499999999996</v>
      </c>
      <c r="F464" s="541">
        <v>2986.35</v>
      </c>
      <c r="G464" s="541">
        <v>2922.7</v>
      </c>
      <c r="H464" s="541">
        <v>3178.5999999999995</v>
      </c>
      <c r="I464" s="541">
        <v>3242.25</v>
      </c>
      <c r="J464" s="541">
        <v>3306.5499999999993</v>
      </c>
      <c r="K464" s="540">
        <v>3177.95</v>
      </c>
      <c r="L464" s="540">
        <v>3050</v>
      </c>
      <c r="M464" s="540">
        <v>0.11397</v>
      </c>
    </row>
    <row r="465" spans="1:13">
      <c r="A465" s="254">
        <v>455</v>
      </c>
      <c r="B465" t="s">
        <v>185</v>
      </c>
      <c r="C465" s="540">
        <v>1010.6</v>
      </c>
      <c r="D465" s="541">
        <v>1002.5333333333333</v>
      </c>
      <c r="E465" s="541">
        <v>989.56666666666661</v>
      </c>
      <c r="F465" s="541">
        <v>968.5333333333333</v>
      </c>
      <c r="G465" s="541">
        <v>955.56666666666661</v>
      </c>
      <c r="H465" s="541">
        <v>1023.5666666666666</v>
      </c>
      <c r="I465" s="541">
        <v>1036.5333333333333</v>
      </c>
      <c r="J465" s="541">
        <v>1057.5666666666666</v>
      </c>
      <c r="K465" s="540">
        <v>1015.5</v>
      </c>
      <c r="L465" s="540">
        <v>981.5</v>
      </c>
      <c r="M465" s="540">
        <v>67.42595</v>
      </c>
    </row>
    <row r="466" spans="1:13">
      <c r="A466" s="254">
        <v>456</v>
      </c>
      <c r="B466" t="s">
        <v>277</v>
      </c>
      <c r="C466" s="540">
        <v>164.2</v>
      </c>
      <c r="D466" s="541">
        <v>155.44999999999999</v>
      </c>
      <c r="E466" s="541">
        <v>146.69999999999999</v>
      </c>
      <c r="F466" s="541">
        <v>129.19999999999999</v>
      </c>
      <c r="G466" s="541">
        <v>120.44999999999999</v>
      </c>
      <c r="H466" s="541">
        <v>172.95</v>
      </c>
      <c r="I466" s="541">
        <v>181.7</v>
      </c>
      <c r="J466" s="541">
        <v>199.2</v>
      </c>
      <c r="K466" s="540">
        <v>164.2</v>
      </c>
      <c r="L466" s="540">
        <v>137.94999999999999</v>
      </c>
      <c r="M466" s="540">
        <v>89.519170000000003</v>
      </c>
    </row>
    <row r="467" spans="1:13">
      <c r="A467" s="254">
        <v>457</v>
      </c>
      <c r="B467" t="s">
        <v>164</v>
      </c>
      <c r="C467" s="540">
        <v>968.15</v>
      </c>
      <c r="D467" s="541">
        <v>973.93333333333339</v>
      </c>
      <c r="E467" s="541">
        <v>957.86666666666679</v>
      </c>
      <c r="F467" s="541">
        <v>947.58333333333337</v>
      </c>
      <c r="G467" s="541">
        <v>931.51666666666677</v>
      </c>
      <c r="H467" s="541">
        <v>984.21666666666681</v>
      </c>
      <c r="I467" s="541">
        <v>1000.2833333333334</v>
      </c>
      <c r="J467" s="541">
        <v>1010.5666666666668</v>
      </c>
      <c r="K467" s="540">
        <v>990</v>
      </c>
      <c r="L467" s="540">
        <v>963.65</v>
      </c>
      <c r="M467" s="540">
        <v>4.7586899999999996</v>
      </c>
    </row>
    <row r="468" spans="1:13">
      <c r="A468" s="254">
        <v>458</v>
      </c>
      <c r="B468" t="s">
        <v>508</v>
      </c>
      <c r="C468" s="540">
        <v>1169.7</v>
      </c>
      <c r="D468" s="541">
        <v>1167.9333333333334</v>
      </c>
      <c r="E468" s="541">
        <v>1155.9166666666667</v>
      </c>
      <c r="F468" s="541">
        <v>1142.1333333333334</v>
      </c>
      <c r="G468" s="541">
        <v>1130.1166666666668</v>
      </c>
      <c r="H468" s="541">
        <v>1181.7166666666667</v>
      </c>
      <c r="I468" s="541">
        <v>1193.7333333333331</v>
      </c>
      <c r="J468" s="541">
        <v>1207.5166666666667</v>
      </c>
      <c r="K468" s="540">
        <v>1179.95</v>
      </c>
      <c r="L468" s="540">
        <v>1154.1500000000001</v>
      </c>
      <c r="M468" s="540">
        <v>2.4158200000000001</v>
      </c>
    </row>
    <row r="469" spans="1:13">
      <c r="A469" s="254">
        <v>459</v>
      </c>
      <c r="B469" t="s">
        <v>509</v>
      </c>
      <c r="C469" s="540">
        <v>937.95</v>
      </c>
      <c r="D469" s="541">
        <v>936.38333333333333</v>
      </c>
      <c r="E469" s="541">
        <v>922.81666666666661</v>
      </c>
      <c r="F469" s="541">
        <v>907.68333333333328</v>
      </c>
      <c r="G469" s="541">
        <v>894.11666666666656</v>
      </c>
      <c r="H469" s="541">
        <v>951.51666666666665</v>
      </c>
      <c r="I469" s="541">
        <v>965.08333333333348</v>
      </c>
      <c r="J469" s="541">
        <v>980.2166666666667</v>
      </c>
      <c r="K469" s="540">
        <v>949.95</v>
      </c>
      <c r="L469" s="540">
        <v>921.25</v>
      </c>
      <c r="M469" s="540">
        <v>5.3526300000000004</v>
      </c>
    </row>
    <row r="470" spans="1:13">
      <c r="A470" s="254">
        <v>460</v>
      </c>
      <c r="B470" t="s">
        <v>510</v>
      </c>
      <c r="C470" s="540">
        <v>1351</v>
      </c>
      <c r="D470" s="541">
        <v>1354.3333333333333</v>
      </c>
      <c r="E470" s="541">
        <v>1326.6666666666665</v>
      </c>
      <c r="F470" s="541">
        <v>1302.3333333333333</v>
      </c>
      <c r="G470" s="541">
        <v>1274.6666666666665</v>
      </c>
      <c r="H470" s="541">
        <v>1378.6666666666665</v>
      </c>
      <c r="I470" s="541">
        <v>1406.333333333333</v>
      </c>
      <c r="J470" s="541">
        <v>1430.6666666666665</v>
      </c>
      <c r="K470" s="540">
        <v>1382</v>
      </c>
      <c r="L470" s="540">
        <v>1330</v>
      </c>
      <c r="M470" s="540">
        <v>0.40859000000000001</v>
      </c>
    </row>
    <row r="471" spans="1:13">
      <c r="A471" s="254">
        <v>461</v>
      </c>
      <c r="B471" t="s">
        <v>186</v>
      </c>
      <c r="C471" s="540">
        <v>1433</v>
      </c>
      <c r="D471" s="541">
        <v>1444.6333333333332</v>
      </c>
      <c r="E471" s="541">
        <v>1417.3666666666663</v>
      </c>
      <c r="F471" s="541">
        <v>1401.7333333333331</v>
      </c>
      <c r="G471" s="541">
        <v>1374.4666666666662</v>
      </c>
      <c r="H471" s="541">
        <v>1460.2666666666664</v>
      </c>
      <c r="I471" s="541">
        <v>1487.5333333333333</v>
      </c>
      <c r="J471" s="541">
        <v>1503.1666666666665</v>
      </c>
      <c r="K471" s="540">
        <v>1471.9</v>
      </c>
      <c r="L471" s="540">
        <v>1429</v>
      </c>
      <c r="M471" s="540">
        <v>26.86046</v>
      </c>
    </row>
    <row r="472" spans="1:13">
      <c r="A472" s="254">
        <v>462</v>
      </c>
      <c r="B472" t="s">
        <v>187</v>
      </c>
      <c r="C472" s="540">
        <v>2521.1999999999998</v>
      </c>
      <c r="D472" s="541">
        <v>2523.0666666666666</v>
      </c>
      <c r="E472" s="541">
        <v>2482.1333333333332</v>
      </c>
      <c r="F472" s="541">
        <v>2443.0666666666666</v>
      </c>
      <c r="G472" s="541">
        <v>2402.1333333333332</v>
      </c>
      <c r="H472" s="541">
        <v>2562.1333333333332</v>
      </c>
      <c r="I472" s="541">
        <v>2603.0666666666666</v>
      </c>
      <c r="J472" s="541">
        <v>2642.1333333333332</v>
      </c>
      <c r="K472" s="540">
        <v>2564</v>
      </c>
      <c r="L472" s="540">
        <v>2484</v>
      </c>
      <c r="M472" s="540">
        <v>3.33066</v>
      </c>
    </row>
    <row r="473" spans="1:13">
      <c r="A473" s="254">
        <v>463</v>
      </c>
      <c r="B473" t="s">
        <v>188</v>
      </c>
      <c r="C473" s="540">
        <v>372.8</v>
      </c>
      <c r="D473" s="541">
        <v>363.76666666666665</v>
      </c>
      <c r="E473" s="541">
        <v>351.7833333333333</v>
      </c>
      <c r="F473" s="541">
        <v>330.76666666666665</v>
      </c>
      <c r="G473" s="541">
        <v>318.7833333333333</v>
      </c>
      <c r="H473" s="541">
        <v>384.7833333333333</v>
      </c>
      <c r="I473" s="541">
        <v>396.76666666666665</v>
      </c>
      <c r="J473" s="541">
        <v>417.7833333333333</v>
      </c>
      <c r="K473" s="540">
        <v>375.75</v>
      </c>
      <c r="L473" s="540">
        <v>342.75</v>
      </c>
      <c r="M473" s="540">
        <v>48.41048</v>
      </c>
    </row>
    <row r="474" spans="1:13">
      <c r="A474" s="254">
        <v>464</v>
      </c>
      <c r="B474" t="s">
        <v>511</v>
      </c>
      <c r="C474" s="540">
        <v>779</v>
      </c>
      <c r="D474" s="541">
        <v>777.06666666666661</v>
      </c>
      <c r="E474" s="541">
        <v>767.28333333333319</v>
      </c>
      <c r="F474" s="541">
        <v>755.56666666666661</v>
      </c>
      <c r="G474" s="541">
        <v>745.78333333333319</v>
      </c>
      <c r="H474" s="541">
        <v>788.78333333333319</v>
      </c>
      <c r="I474" s="541">
        <v>798.56666666666649</v>
      </c>
      <c r="J474" s="541">
        <v>810.28333333333319</v>
      </c>
      <c r="K474" s="540">
        <v>786.85</v>
      </c>
      <c r="L474" s="540">
        <v>765.35</v>
      </c>
      <c r="M474" s="540">
        <v>4.6057300000000003</v>
      </c>
    </row>
    <row r="475" spans="1:13">
      <c r="A475" s="254">
        <v>465</v>
      </c>
      <c r="B475" t="s">
        <v>512</v>
      </c>
      <c r="C475" s="540">
        <v>13.85</v>
      </c>
      <c r="D475" s="541">
        <v>13.949999999999998</v>
      </c>
      <c r="E475" s="541">
        <v>13.699999999999996</v>
      </c>
      <c r="F475" s="541">
        <v>13.549999999999999</v>
      </c>
      <c r="G475" s="541">
        <v>13.299999999999997</v>
      </c>
      <c r="H475" s="541">
        <v>14.099999999999994</v>
      </c>
      <c r="I475" s="541">
        <v>14.349999999999998</v>
      </c>
      <c r="J475" s="541">
        <v>14.499999999999993</v>
      </c>
      <c r="K475" s="540">
        <v>14.2</v>
      </c>
      <c r="L475" s="540">
        <v>13.8</v>
      </c>
      <c r="M475" s="540">
        <v>60.502369999999999</v>
      </c>
    </row>
    <row r="476" spans="1:13">
      <c r="A476" s="254">
        <v>466</v>
      </c>
      <c r="B476" t="s">
        <v>513</v>
      </c>
      <c r="C476" s="540">
        <v>1008.75</v>
      </c>
      <c r="D476" s="541">
        <v>1015.6666666666666</v>
      </c>
      <c r="E476" s="541">
        <v>992.08333333333326</v>
      </c>
      <c r="F476" s="541">
        <v>975.41666666666663</v>
      </c>
      <c r="G476" s="541">
        <v>951.83333333333326</v>
      </c>
      <c r="H476" s="541">
        <v>1032.3333333333333</v>
      </c>
      <c r="I476" s="541">
        <v>1055.9166666666665</v>
      </c>
      <c r="J476" s="541">
        <v>1072.5833333333333</v>
      </c>
      <c r="K476" s="540">
        <v>1039.25</v>
      </c>
      <c r="L476" s="540">
        <v>999</v>
      </c>
      <c r="M476" s="540">
        <v>2.4664299999999999</v>
      </c>
    </row>
    <row r="477" spans="1:13">
      <c r="A477" s="254">
        <v>467</v>
      </c>
      <c r="B477" t="s">
        <v>514</v>
      </c>
      <c r="C477" s="540">
        <v>15.3</v>
      </c>
      <c r="D477" s="541">
        <v>15.25</v>
      </c>
      <c r="E477" s="541">
        <v>14.65</v>
      </c>
      <c r="F477" s="541">
        <v>14</v>
      </c>
      <c r="G477" s="541">
        <v>13.4</v>
      </c>
      <c r="H477" s="541">
        <v>15.9</v>
      </c>
      <c r="I477" s="541">
        <v>16.5</v>
      </c>
      <c r="J477" s="541">
        <v>17.149999999999999</v>
      </c>
      <c r="K477" s="540">
        <v>15.85</v>
      </c>
      <c r="L477" s="540">
        <v>14.6</v>
      </c>
      <c r="M477" s="540">
        <v>774.69308999999998</v>
      </c>
    </row>
    <row r="478" spans="1:13">
      <c r="A478" s="254">
        <v>468</v>
      </c>
      <c r="B478" t="s">
        <v>515</v>
      </c>
      <c r="C478" s="540">
        <v>373.45</v>
      </c>
      <c r="D478" s="541">
        <v>375.95</v>
      </c>
      <c r="E478" s="541">
        <v>369.5</v>
      </c>
      <c r="F478" s="541">
        <v>365.55</v>
      </c>
      <c r="G478" s="541">
        <v>359.1</v>
      </c>
      <c r="H478" s="541">
        <v>379.9</v>
      </c>
      <c r="I478" s="541">
        <v>386.34999999999991</v>
      </c>
      <c r="J478" s="541">
        <v>390.29999999999995</v>
      </c>
      <c r="K478" s="540">
        <v>382.4</v>
      </c>
      <c r="L478" s="540">
        <v>372</v>
      </c>
      <c r="M478" s="540">
        <v>2.6928999999999998</v>
      </c>
    </row>
    <row r="479" spans="1:13">
      <c r="A479" s="254">
        <v>469</v>
      </c>
      <c r="B479" t="s">
        <v>194</v>
      </c>
      <c r="C479" s="540">
        <v>541.04999999999995</v>
      </c>
      <c r="D479" s="541">
        <v>543.2166666666667</v>
      </c>
      <c r="E479" s="541">
        <v>529.83333333333337</v>
      </c>
      <c r="F479" s="541">
        <v>518.61666666666667</v>
      </c>
      <c r="G479" s="541">
        <v>505.23333333333335</v>
      </c>
      <c r="H479" s="541">
        <v>554.43333333333339</v>
      </c>
      <c r="I479" s="541">
        <v>567.81666666666661</v>
      </c>
      <c r="J479" s="541">
        <v>579.03333333333342</v>
      </c>
      <c r="K479" s="540">
        <v>556.6</v>
      </c>
      <c r="L479" s="540">
        <v>532</v>
      </c>
      <c r="M479" s="540">
        <v>63.990259999999999</v>
      </c>
    </row>
    <row r="480" spans="1:13">
      <c r="A480" s="254">
        <v>470</v>
      </c>
      <c r="B480" t="s">
        <v>191</v>
      </c>
      <c r="C480" s="540">
        <v>248.65</v>
      </c>
      <c r="D480" s="541">
        <v>247.75</v>
      </c>
      <c r="E480" s="541">
        <v>243.5</v>
      </c>
      <c r="F480" s="541">
        <v>238.35</v>
      </c>
      <c r="G480" s="541">
        <v>234.1</v>
      </c>
      <c r="H480" s="541">
        <v>252.9</v>
      </c>
      <c r="I480" s="541">
        <v>257.14999999999998</v>
      </c>
      <c r="J480" s="541">
        <v>262.3</v>
      </c>
      <c r="K480" s="540">
        <v>252</v>
      </c>
      <c r="L480" s="540">
        <v>242.6</v>
      </c>
      <c r="M480" s="540">
        <v>9.45092</v>
      </c>
    </row>
    <row r="481" spans="1:13">
      <c r="A481" s="254">
        <v>471</v>
      </c>
      <c r="B481" t="s">
        <v>786</v>
      </c>
      <c r="C481" s="540">
        <v>35.75</v>
      </c>
      <c r="D481" s="541">
        <v>35.916666666666664</v>
      </c>
      <c r="E481" s="541">
        <v>35.43333333333333</v>
      </c>
      <c r="F481" s="541">
        <v>35.116666666666667</v>
      </c>
      <c r="G481" s="541">
        <v>34.633333333333333</v>
      </c>
      <c r="H481" s="541">
        <v>36.233333333333327</v>
      </c>
      <c r="I481" s="541">
        <v>36.716666666666661</v>
      </c>
      <c r="J481" s="541">
        <v>37.033333333333324</v>
      </c>
      <c r="K481" s="540">
        <v>36.4</v>
      </c>
      <c r="L481" s="540">
        <v>35.6</v>
      </c>
      <c r="M481" s="540">
        <v>43.549370000000003</v>
      </c>
    </row>
    <row r="482" spans="1:13">
      <c r="A482" s="254">
        <v>472</v>
      </c>
      <c r="B482" t="s">
        <v>192</v>
      </c>
      <c r="C482" s="540">
        <v>6325.85</v>
      </c>
      <c r="D482" s="541">
        <v>6373.05</v>
      </c>
      <c r="E482" s="541">
        <v>6253.8</v>
      </c>
      <c r="F482" s="541">
        <v>6181.75</v>
      </c>
      <c r="G482" s="541">
        <v>6062.5</v>
      </c>
      <c r="H482" s="541">
        <v>6445.1</v>
      </c>
      <c r="I482" s="541">
        <v>6564.35</v>
      </c>
      <c r="J482" s="541">
        <v>6636.4000000000005</v>
      </c>
      <c r="K482" s="540">
        <v>6492.3</v>
      </c>
      <c r="L482" s="540">
        <v>6301</v>
      </c>
      <c r="M482" s="540">
        <v>5.7397400000000003</v>
      </c>
    </row>
    <row r="483" spans="1:13">
      <c r="A483" s="254">
        <v>473</v>
      </c>
      <c r="B483" t="s">
        <v>193</v>
      </c>
      <c r="C483" s="540">
        <v>42.05</v>
      </c>
      <c r="D483" s="541">
        <v>42.083333333333336</v>
      </c>
      <c r="E483" s="541">
        <v>38.916666666666671</v>
      </c>
      <c r="F483" s="541">
        <v>35.783333333333339</v>
      </c>
      <c r="G483" s="541">
        <v>32.616666666666674</v>
      </c>
      <c r="H483" s="541">
        <v>45.216666666666669</v>
      </c>
      <c r="I483" s="541">
        <v>48.38333333333334</v>
      </c>
      <c r="J483" s="541">
        <v>51.516666666666666</v>
      </c>
      <c r="K483" s="540">
        <v>45.25</v>
      </c>
      <c r="L483" s="540">
        <v>38.950000000000003</v>
      </c>
      <c r="M483" s="540">
        <v>1316.22894</v>
      </c>
    </row>
    <row r="484" spans="1:13">
      <c r="A484" s="254">
        <v>474</v>
      </c>
      <c r="B484" t="s">
        <v>190</v>
      </c>
      <c r="C484" s="540">
        <v>1252.55</v>
      </c>
      <c r="D484" s="541">
        <v>1258.2166666666665</v>
      </c>
      <c r="E484" s="541">
        <v>1236.883333333333</v>
      </c>
      <c r="F484" s="541">
        <v>1221.2166666666665</v>
      </c>
      <c r="G484" s="541">
        <v>1199.883333333333</v>
      </c>
      <c r="H484" s="541">
        <v>1273.883333333333</v>
      </c>
      <c r="I484" s="541">
        <v>1295.2166666666665</v>
      </c>
      <c r="J484" s="541">
        <v>1310.883333333333</v>
      </c>
      <c r="K484" s="540">
        <v>1279.55</v>
      </c>
      <c r="L484" s="540">
        <v>1242.55</v>
      </c>
      <c r="M484" s="540">
        <v>7.3533499999999998</v>
      </c>
    </row>
    <row r="485" spans="1:13">
      <c r="A485" s="254">
        <v>475</v>
      </c>
      <c r="B485" t="s">
        <v>141</v>
      </c>
      <c r="C485" s="540">
        <v>560.35</v>
      </c>
      <c r="D485" s="541">
        <v>561.43333333333328</v>
      </c>
      <c r="E485" s="541">
        <v>555.11666666666656</v>
      </c>
      <c r="F485" s="541">
        <v>549.88333333333333</v>
      </c>
      <c r="G485" s="541">
        <v>543.56666666666661</v>
      </c>
      <c r="H485" s="541">
        <v>566.66666666666652</v>
      </c>
      <c r="I485" s="541">
        <v>572.98333333333335</v>
      </c>
      <c r="J485" s="541">
        <v>578.21666666666647</v>
      </c>
      <c r="K485" s="540">
        <v>567.75</v>
      </c>
      <c r="L485" s="540">
        <v>556.20000000000005</v>
      </c>
      <c r="M485" s="540">
        <v>26.25977</v>
      </c>
    </row>
    <row r="486" spans="1:13">
      <c r="A486" s="254">
        <v>476</v>
      </c>
      <c r="B486" t="s">
        <v>278</v>
      </c>
      <c r="C486" s="540">
        <v>229</v>
      </c>
      <c r="D486" s="541">
        <v>228.28333333333333</v>
      </c>
      <c r="E486" s="541">
        <v>224.86666666666667</v>
      </c>
      <c r="F486" s="541">
        <v>220.73333333333335</v>
      </c>
      <c r="G486" s="541">
        <v>217.31666666666669</v>
      </c>
      <c r="H486" s="541">
        <v>232.41666666666666</v>
      </c>
      <c r="I486" s="541">
        <v>235.83333333333334</v>
      </c>
      <c r="J486" s="541">
        <v>239.96666666666664</v>
      </c>
      <c r="K486" s="540">
        <v>231.7</v>
      </c>
      <c r="L486" s="540">
        <v>224.15</v>
      </c>
      <c r="M486" s="540">
        <v>7.5330899999999996</v>
      </c>
    </row>
    <row r="487" spans="1:13">
      <c r="A487" s="254">
        <v>477</v>
      </c>
      <c r="B487" t="s">
        <v>516</v>
      </c>
      <c r="C487" s="540">
        <v>2731.8</v>
      </c>
      <c r="D487" s="541">
        <v>2743.2999999999997</v>
      </c>
      <c r="E487" s="541">
        <v>2681.5999999999995</v>
      </c>
      <c r="F487" s="541">
        <v>2631.3999999999996</v>
      </c>
      <c r="G487" s="541">
        <v>2569.6999999999994</v>
      </c>
      <c r="H487" s="541">
        <v>2793.4999999999995</v>
      </c>
      <c r="I487" s="541">
        <v>2855.1999999999994</v>
      </c>
      <c r="J487" s="541">
        <v>2905.3999999999996</v>
      </c>
      <c r="K487" s="540">
        <v>2805</v>
      </c>
      <c r="L487" s="540">
        <v>2693.1</v>
      </c>
      <c r="M487" s="540">
        <v>0.18714</v>
      </c>
    </row>
    <row r="488" spans="1:13">
      <c r="A488" s="254">
        <v>478</v>
      </c>
      <c r="B488" t="s">
        <v>517</v>
      </c>
      <c r="C488" s="540">
        <v>376.05</v>
      </c>
      <c r="D488" s="541">
        <v>378.05</v>
      </c>
      <c r="E488" s="541">
        <v>371.40000000000003</v>
      </c>
      <c r="F488" s="541">
        <v>366.75</v>
      </c>
      <c r="G488" s="541">
        <v>360.1</v>
      </c>
      <c r="H488" s="541">
        <v>382.70000000000005</v>
      </c>
      <c r="I488" s="541">
        <v>389.35</v>
      </c>
      <c r="J488" s="541">
        <v>394.00000000000006</v>
      </c>
      <c r="K488" s="540">
        <v>384.7</v>
      </c>
      <c r="L488" s="540">
        <v>373.4</v>
      </c>
      <c r="M488" s="540">
        <v>1.7601199999999999</v>
      </c>
    </row>
    <row r="489" spans="1:13">
      <c r="A489" s="254">
        <v>479</v>
      </c>
      <c r="B489" t="s">
        <v>518</v>
      </c>
      <c r="C489" s="540">
        <v>245.85</v>
      </c>
      <c r="D489" s="541">
        <v>246.01666666666665</v>
      </c>
      <c r="E489" s="541">
        <v>242.08333333333331</v>
      </c>
      <c r="F489" s="541">
        <v>238.31666666666666</v>
      </c>
      <c r="G489" s="541">
        <v>234.38333333333333</v>
      </c>
      <c r="H489" s="541">
        <v>249.7833333333333</v>
      </c>
      <c r="I489" s="541">
        <v>253.71666666666664</v>
      </c>
      <c r="J489" s="541">
        <v>257.48333333333329</v>
      </c>
      <c r="K489" s="540">
        <v>249.95</v>
      </c>
      <c r="L489" s="540">
        <v>242.25</v>
      </c>
      <c r="M489" s="540">
        <v>2.8621300000000001</v>
      </c>
    </row>
    <row r="490" spans="1:13">
      <c r="A490" s="254">
        <v>480</v>
      </c>
      <c r="B490" t="s">
        <v>519</v>
      </c>
      <c r="C490" s="540">
        <v>3644.55</v>
      </c>
      <c r="D490" s="541">
        <v>3609.2000000000003</v>
      </c>
      <c r="E490" s="541">
        <v>3551.4000000000005</v>
      </c>
      <c r="F490" s="541">
        <v>3458.2500000000005</v>
      </c>
      <c r="G490" s="541">
        <v>3400.4500000000007</v>
      </c>
      <c r="H490" s="541">
        <v>3702.3500000000004</v>
      </c>
      <c r="I490" s="541">
        <v>3760.1500000000005</v>
      </c>
      <c r="J490" s="541">
        <v>3853.3</v>
      </c>
      <c r="K490" s="540">
        <v>3667</v>
      </c>
      <c r="L490" s="540">
        <v>3516.05</v>
      </c>
      <c r="M490" s="540">
        <v>0.43619000000000002</v>
      </c>
    </row>
    <row r="491" spans="1:13">
      <c r="A491" s="254">
        <v>481</v>
      </c>
      <c r="B491" t="s">
        <v>520</v>
      </c>
      <c r="C491" s="540">
        <v>2880</v>
      </c>
      <c r="D491" s="541">
        <v>2888.35</v>
      </c>
      <c r="E491" s="541">
        <v>2806.75</v>
      </c>
      <c r="F491" s="541">
        <v>2733.5</v>
      </c>
      <c r="G491" s="541">
        <v>2651.9</v>
      </c>
      <c r="H491" s="541">
        <v>2961.6</v>
      </c>
      <c r="I491" s="541">
        <v>3043.1999999999994</v>
      </c>
      <c r="J491" s="541">
        <v>3116.45</v>
      </c>
      <c r="K491" s="540">
        <v>2969.95</v>
      </c>
      <c r="L491" s="540">
        <v>2815.1</v>
      </c>
      <c r="M491" s="540">
        <v>0.40371000000000001</v>
      </c>
    </row>
    <row r="492" spans="1:13">
      <c r="A492" s="254">
        <v>482</v>
      </c>
      <c r="B492" t="s">
        <v>521</v>
      </c>
      <c r="C492" s="540">
        <v>57</v>
      </c>
      <c r="D492" s="541">
        <v>57.883333333333333</v>
      </c>
      <c r="E492" s="541">
        <v>55.866666666666667</v>
      </c>
      <c r="F492" s="541">
        <v>54.733333333333334</v>
      </c>
      <c r="G492" s="541">
        <v>52.716666666666669</v>
      </c>
      <c r="H492" s="541">
        <v>59.016666666666666</v>
      </c>
      <c r="I492" s="541">
        <v>61.033333333333331</v>
      </c>
      <c r="J492" s="541">
        <v>62.166666666666664</v>
      </c>
      <c r="K492" s="540">
        <v>59.9</v>
      </c>
      <c r="L492" s="540">
        <v>56.75</v>
      </c>
      <c r="M492" s="540">
        <v>17.964369999999999</v>
      </c>
    </row>
    <row r="493" spans="1:13">
      <c r="A493" s="254">
        <v>483</v>
      </c>
      <c r="B493" t="s">
        <v>522</v>
      </c>
      <c r="C493" s="540">
        <v>1125.3499999999999</v>
      </c>
      <c r="D493" s="541">
        <v>1111.4166666666667</v>
      </c>
      <c r="E493" s="541">
        <v>1087.9333333333334</v>
      </c>
      <c r="F493" s="541">
        <v>1050.5166666666667</v>
      </c>
      <c r="G493" s="541">
        <v>1027.0333333333333</v>
      </c>
      <c r="H493" s="541">
        <v>1148.8333333333335</v>
      </c>
      <c r="I493" s="541">
        <v>1172.3166666666666</v>
      </c>
      <c r="J493" s="541">
        <v>1209.7333333333336</v>
      </c>
      <c r="K493" s="540">
        <v>1134.9000000000001</v>
      </c>
      <c r="L493" s="540">
        <v>1074</v>
      </c>
      <c r="M493" s="540">
        <v>0.78979999999999995</v>
      </c>
    </row>
    <row r="494" spans="1:13">
      <c r="A494" s="254">
        <v>484</v>
      </c>
      <c r="B494" t="s">
        <v>279</v>
      </c>
      <c r="C494" s="540">
        <v>410</v>
      </c>
      <c r="D494" s="541">
        <v>406.33333333333331</v>
      </c>
      <c r="E494" s="541">
        <v>400.66666666666663</v>
      </c>
      <c r="F494" s="541">
        <v>391.33333333333331</v>
      </c>
      <c r="G494" s="541">
        <v>385.66666666666663</v>
      </c>
      <c r="H494" s="541">
        <v>415.66666666666663</v>
      </c>
      <c r="I494" s="541">
        <v>421.33333333333326</v>
      </c>
      <c r="J494" s="541">
        <v>430.66666666666663</v>
      </c>
      <c r="K494" s="540">
        <v>412</v>
      </c>
      <c r="L494" s="540">
        <v>397</v>
      </c>
      <c r="M494" s="540">
        <v>2.3838900000000001</v>
      </c>
    </row>
    <row r="495" spans="1:13">
      <c r="A495" s="254">
        <v>485</v>
      </c>
      <c r="B495" t="s">
        <v>523</v>
      </c>
      <c r="C495" s="540">
        <v>948.6</v>
      </c>
      <c r="D495" s="541">
        <v>947.5333333333333</v>
      </c>
      <c r="E495" s="541">
        <v>937.06666666666661</v>
      </c>
      <c r="F495" s="541">
        <v>925.5333333333333</v>
      </c>
      <c r="G495" s="541">
        <v>915.06666666666661</v>
      </c>
      <c r="H495" s="541">
        <v>959.06666666666661</v>
      </c>
      <c r="I495" s="541">
        <v>969.5333333333333</v>
      </c>
      <c r="J495" s="541">
        <v>981.06666666666661</v>
      </c>
      <c r="K495" s="540">
        <v>958</v>
      </c>
      <c r="L495" s="540">
        <v>936</v>
      </c>
      <c r="M495" s="540">
        <v>2.5231599999999998</v>
      </c>
    </row>
    <row r="496" spans="1:13">
      <c r="A496" s="254">
        <v>486</v>
      </c>
      <c r="B496" t="s">
        <v>524</v>
      </c>
      <c r="C496" s="540">
        <v>1620.25</v>
      </c>
      <c r="D496" s="541">
        <v>1617.1000000000001</v>
      </c>
      <c r="E496" s="541">
        <v>1599.2000000000003</v>
      </c>
      <c r="F496" s="541">
        <v>1578.15</v>
      </c>
      <c r="G496" s="541">
        <v>1560.2500000000002</v>
      </c>
      <c r="H496" s="541">
        <v>1638.1500000000003</v>
      </c>
      <c r="I496" s="541">
        <v>1656.0500000000004</v>
      </c>
      <c r="J496" s="541">
        <v>1677.1000000000004</v>
      </c>
      <c r="K496" s="540">
        <v>1635</v>
      </c>
      <c r="L496" s="540">
        <v>1596.05</v>
      </c>
      <c r="M496" s="540">
        <v>0.78242999999999996</v>
      </c>
    </row>
    <row r="497" spans="1:13">
      <c r="A497" s="254">
        <v>487</v>
      </c>
      <c r="B497" t="s">
        <v>525</v>
      </c>
      <c r="C497" s="540">
        <v>1459.45</v>
      </c>
      <c r="D497" s="541">
        <v>1470.5333333333335</v>
      </c>
      <c r="E497" s="541">
        <v>1433.916666666667</v>
      </c>
      <c r="F497" s="541">
        <v>1408.3833333333334</v>
      </c>
      <c r="G497" s="541">
        <v>1371.7666666666669</v>
      </c>
      <c r="H497" s="541">
        <v>1496.0666666666671</v>
      </c>
      <c r="I497" s="541">
        <v>1532.6833333333334</v>
      </c>
      <c r="J497" s="541">
        <v>1558.2166666666672</v>
      </c>
      <c r="K497" s="540">
        <v>1507.15</v>
      </c>
      <c r="L497" s="540">
        <v>1445</v>
      </c>
      <c r="M497" s="540">
        <v>0.58237000000000005</v>
      </c>
    </row>
    <row r="498" spans="1:13">
      <c r="A498" s="254">
        <v>488</v>
      </c>
      <c r="B498" t="s">
        <v>118</v>
      </c>
      <c r="C498" s="540">
        <v>11.55</v>
      </c>
      <c r="D498" s="541">
        <v>11.65</v>
      </c>
      <c r="E498" s="541">
        <v>11.350000000000001</v>
      </c>
      <c r="F498" s="541">
        <v>11.15</v>
      </c>
      <c r="G498" s="541">
        <v>10.850000000000001</v>
      </c>
      <c r="H498" s="541">
        <v>11.850000000000001</v>
      </c>
      <c r="I498" s="541">
        <v>12.150000000000002</v>
      </c>
      <c r="J498" s="541">
        <v>12.350000000000001</v>
      </c>
      <c r="K498" s="540">
        <v>11.95</v>
      </c>
      <c r="L498" s="540">
        <v>11.45</v>
      </c>
      <c r="M498" s="540">
        <v>1975.5795599999999</v>
      </c>
    </row>
    <row r="499" spans="1:13">
      <c r="A499" s="254">
        <v>489</v>
      </c>
      <c r="B499" t="s">
        <v>196</v>
      </c>
      <c r="C499" s="540">
        <v>1017.25</v>
      </c>
      <c r="D499" s="541">
        <v>1016.8833333333333</v>
      </c>
      <c r="E499" s="541">
        <v>1003.3666666666666</v>
      </c>
      <c r="F499" s="541">
        <v>989.48333333333323</v>
      </c>
      <c r="G499" s="541">
        <v>975.96666666666647</v>
      </c>
      <c r="H499" s="541">
        <v>1030.7666666666667</v>
      </c>
      <c r="I499" s="541">
        <v>1044.2833333333333</v>
      </c>
      <c r="J499" s="541">
        <v>1058.1666666666667</v>
      </c>
      <c r="K499" s="540">
        <v>1030.4000000000001</v>
      </c>
      <c r="L499" s="540">
        <v>1003</v>
      </c>
      <c r="M499" s="540">
        <v>21.179849999999998</v>
      </c>
    </row>
    <row r="500" spans="1:13">
      <c r="A500" s="254">
        <v>490</v>
      </c>
      <c r="B500" t="s">
        <v>526</v>
      </c>
      <c r="C500" s="540">
        <v>5997.15</v>
      </c>
      <c r="D500" s="541">
        <v>6016.7166666666672</v>
      </c>
      <c r="E500" s="541">
        <v>5959.4333333333343</v>
      </c>
      <c r="F500" s="541">
        <v>5921.7166666666672</v>
      </c>
      <c r="G500" s="541">
        <v>5864.4333333333343</v>
      </c>
      <c r="H500" s="541">
        <v>6054.4333333333343</v>
      </c>
      <c r="I500" s="541">
        <v>6111.7166666666672</v>
      </c>
      <c r="J500" s="541">
        <v>6149.4333333333343</v>
      </c>
      <c r="K500" s="540">
        <v>6074</v>
      </c>
      <c r="L500" s="540">
        <v>5979</v>
      </c>
      <c r="M500" s="540">
        <v>2.0109999999999999E-2</v>
      </c>
    </row>
    <row r="501" spans="1:13">
      <c r="A501" s="254">
        <v>491</v>
      </c>
      <c r="B501" t="s">
        <v>527</v>
      </c>
      <c r="C501" s="540">
        <v>126.65</v>
      </c>
      <c r="D501" s="541">
        <v>126.23333333333335</v>
      </c>
      <c r="E501" s="541">
        <v>124.41666666666669</v>
      </c>
      <c r="F501" s="541">
        <v>122.18333333333334</v>
      </c>
      <c r="G501" s="541">
        <v>120.36666666666667</v>
      </c>
      <c r="H501" s="541">
        <v>128.4666666666667</v>
      </c>
      <c r="I501" s="541">
        <v>130.28333333333336</v>
      </c>
      <c r="J501" s="541">
        <v>132.51666666666671</v>
      </c>
      <c r="K501" s="540">
        <v>128.05000000000001</v>
      </c>
      <c r="L501" s="540">
        <v>124</v>
      </c>
      <c r="M501" s="540">
        <v>9.8286599999999993</v>
      </c>
    </row>
    <row r="502" spans="1:13">
      <c r="A502" s="254">
        <v>492</v>
      </c>
      <c r="B502" t="s">
        <v>528</v>
      </c>
      <c r="C502" s="540">
        <v>70.5</v>
      </c>
      <c r="D502" s="541">
        <v>69.966666666666669</v>
      </c>
      <c r="E502" s="541">
        <v>67.433333333333337</v>
      </c>
      <c r="F502" s="541">
        <v>64.366666666666674</v>
      </c>
      <c r="G502" s="541">
        <v>61.833333333333343</v>
      </c>
      <c r="H502" s="541">
        <v>73.033333333333331</v>
      </c>
      <c r="I502" s="541">
        <v>75.566666666666663</v>
      </c>
      <c r="J502" s="541">
        <v>78.633333333333326</v>
      </c>
      <c r="K502" s="540">
        <v>72.5</v>
      </c>
      <c r="L502" s="540">
        <v>66.900000000000006</v>
      </c>
      <c r="M502" s="540">
        <v>18.37425</v>
      </c>
    </row>
    <row r="503" spans="1:13">
      <c r="A503" s="254">
        <v>493</v>
      </c>
      <c r="B503" t="s">
        <v>772</v>
      </c>
      <c r="C503" s="540">
        <v>450.05</v>
      </c>
      <c r="D503" s="541">
        <v>451.08333333333331</v>
      </c>
      <c r="E503" s="541">
        <v>444.31666666666661</v>
      </c>
      <c r="F503" s="541">
        <v>438.58333333333331</v>
      </c>
      <c r="G503" s="541">
        <v>431.81666666666661</v>
      </c>
      <c r="H503" s="541">
        <v>456.81666666666661</v>
      </c>
      <c r="I503" s="541">
        <v>463.58333333333337</v>
      </c>
      <c r="J503" s="541">
        <v>469.31666666666661</v>
      </c>
      <c r="K503" s="540">
        <v>457.85</v>
      </c>
      <c r="L503" s="540">
        <v>445.35</v>
      </c>
      <c r="M503" s="540">
        <v>0.68550999999999995</v>
      </c>
    </row>
    <row r="504" spans="1:13">
      <c r="A504" s="254">
        <v>494</v>
      </c>
      <c r="B504" t="s">
        <v>529</v>
      </c>
      <c r="C504" s="540">
        <v>2413.6</v>
      </c>
      <c r="D504" s="541">
        <v>2419.5333333333333</v>
      </c>
      <c r="E504" s="541">
        <v>2395.0666666666666</v>
      </c>
      <c r="F504" s="541">
        <v>2376.5333333333333</v>
      </c>
      <c r="G504" s="541">
        <v>2352.0666666666666</v>
      </c>
      <c r="H504" s="541">
        <v>2438.0666666666666</v>
      </c>
      <c r="I504" s="541">
        <v>2462.5333333333328</v>
      </c>
      <c r="J504" s="541">
        <v>2481.0666666666666</v>
      </c>
      <c r="K504" s="540">
        <v>2444</v>
      </c>
      <c r="L504" s="540">
        <v>2401</v>
      </c>
      <c r="M504" s="540">
        <v>0.90225999999999995</v>
      </c>
    </row>
    <row r="505" spans="1:13">
      <c r="A505" s="254">
        <v>495</v>
      </c>
      <c r="B505" t="s">
        <v>197</v>
      </c>
      <c r="C505" s="540">
        <v>432.95</v>
      </c>
      <c r="D505" s="541">
        <v>432.98333333333329</v>
      </c>
      <c r="E505" s="541">
        <v>429.31666666666661</v>
      </c>
      <c r="F505" s="541">
        <v>425.68333333333334</v>
      </c>
      <c r="G505" s="541">
        <v>422.01666666666665</v>
      </c>
      <c r="H505" s="541">
        <v>436.61666666666656</v>
      </c>
      <c r="I505" s="541">
        <v>440.28333333333319</v>
      </c>
      <c r="J505" s="541">
        <v>443.91666666666652</v>
      </c>
      <c r="K505" s="540">
        <v>436.65</v>
      </c>
      <c r="L505" s="540">
        <v>429.35</v>
      </c>
      <c r="M505" s="540">
        <v>83.85736</v>
      </c>
    </row>
    <row r="506" spans="1:13">
      <c r="A506" s="254">
        <v>496</v>
      </c>
      <c r="B506" t="s">
        <v>530</v>
      </c>
      <c r="C506" s="540">
        <v>485.65</v>
      </c>
      <c r="D506" s="541">
        <v>486.55</v>
      </c>
      <c r="E506" s="541">
        <v>478.1</v>
      </c>
      <c r="F506" s="541">
        <v>470.55</v>
      </c>
      <c r="G506" s="541">
        <v>462.1</v>
      </c>
      <c r="H506" s="541">
        <v>494.1</v>
      </c>
      <c r="I506" s="541">
        <v>502.54999999999995</v>
      </c>
      <c r="J506" s="541">
        <v>510.1</v>
      </c>
      <c r="K506" s="540">
        <v>495</v>
      </c>
      <c r="L506" s="540">
        <v>479</v>
      </c>
      <c r="M506" s="540">
        <v>4.8855300000000002</v>
      </c>
    </row>
    <row r="507" spans="1:13">
      <c r="A507" s="254">
        <v>497</v>
      </c>
      <c r="B507" t="s">
        <v>198</v>
      </c>
      <c r="C507" s="540">
        <v>16.149999999999999</v>
      </c>
      <c r="D507" s="541">
        <v>16.116666666666667</v>
      </c>
      <c r="E507" s="541">
        <v>15.683333333333334</v>
      </c>
      <c r="F507" s="541">
        <v>15.216666666666667</v>
      </c>
      <c r="G507" s="541">
        <v>14.783333333333333</v>
      </c>
      <c r="H507" s="541">
        <v>16.583333333333336</v>
      </c>
      <c r="I507" s="541">
        <v>17.016666666666673</v>
      </c>
      <c r="J507" s="541">
        <v>17.483333333333334</v>
      </c>
      <c r="K507" s="540">
        <v>16.55</v>
      </c>
      <c r="L507" s="540">
        <v>15.65</v>
      </c>
      <c r="M507" s="540">
        <v>1727.2591500000001</v>
      </c>
    </row>
    <row r="508" spans="1:13">
      <c r="A508" s="254">
        <v>498</v>
      </c>
      <c r="B508" t="s">
        <v>199</v>
      </c>
      <c r="C508" s="540">
        <v>211.75</v>
      </c>
      <c r="D508" s="541">
        <v>213.54999999999998</v>
      </c>
      <c r="E508" s="541">
        <v>209.19999999999996</v>
      </c>
      <c r="F508" s="541">
        <v>206.64999999999998</v>
      </c>
      <c r="G508" s="541">
        <v>202.29999999999995</v>
      </c>
      <c r="H508" s="541">
        <v>216.09999999999997</v>
      </c>
      <c r="I508" s="541">
        <v>220.45</v>
      </c>
      <c r="J508" s="541">
        <v>222.99999999999997</v>
      </c>
      <c r="K508" s="540">
        <v>217.9</v>
      </c>
      <c r="L508" s="540">
        <v>211</v>
      </c>
      <c r="M508" s="540">
        <v>101.13509000000001</v>
      </c>
    </row>
    <row r="509" spans="1:13">
      <c r="A509" s="254">
        <v>499</v>
      </c>
      <c r="B509" t="s">
        <v>531</v>
      </c>
      <c r="C509" s="540">
        <v>243.2</v>
      </c>
      <c r="D509" s="541">
        <v>244.23333333333335</v>
      </c>
      <c r="E509" s="541">
        <v>238.4666666666667</v>
      </c>
      <c r="F509" s="541">
        <v>233.73333333333335</v>
      </c>
      <c r="G509" s="541">
        <v>227.9666666666667</v>
      </c>
      <c r="H509" s="541">
        <v>248.9666666666667</v>
      </c>
      <c r="I509" s="541">
        <v>254.73333333333335</v>
      </c>
      <c r="J509" s="541">
        <v>259.4666666666667</v>
      </c>
      <c r="K509" s="540">
        <v>250</v>
      </c>
      <c r="L509" s="540">
        <v>239.5</v>
      </c>
      <c r="M509" s="540">
        <v>12.03257</v>
      </c>
    </row>
    <row r="510" spans="1:13">
      <c r="A510" s="254">
        <v>500</v>
      </c>
      <c r="B510" t="s">
        <v>532</v>
      </c>
      <c r="C510" s="540">
        <v>1895.8</v>
      </c>
      <c r="D510" s="541">
        <v>1897.25</v>
      </c>
      <c r="E510" s="541">
        <v>1889.55</v>
      </c>
      <c r="F510" s="541">
        <v>1883.3</v>
      </c>
      <c r="G510" s="541">
        <v>1875.6</v>
      </c>
      <c r="H510" s="541">
        <v>1903.5</v>
      </c>
      <c r="I510" s="541">
        <v>1911.1999999999998</v>
      </c>
      <c r="J510" s="541">
        <v>1917.45</v>
      </c>
      <c r="K510" s="540">
        <v>1904.95</v>
      </c>
      <c r="L510" s="540">
        <v>1891</v>
      </c>
      <c r="M510" s="540">
        <v>0.24676000000000001</v>
      </c>
    </row>
    <row r="511" spans="1:13">
      <c r="A511" s="254">
        <v>501</v>
      </c>
      <c r="B511" t="s">
        <v>742</v>
      </c>
      <c r="C511" s="540">
        <v>971.45</v>
      </c>
      <c r="D511" s="541">
        <v>971.93333333333339</v>
      </c>
      <c r="E511" s="541">
        <v>960.86666666666679</v>
      </c>
      <c r="F511" s="541">
        <v>950.28333333333342</v>
      </c>
      <c r="G511" s="541">
        <v>939.21666666666681</v>
      </c>
      <c r="H511" s="541">
        <v>982.51666666666677</v>
      </c>
      <c r="I511" s="541">
        <v>993.58333333333337</v>
      </c>
      <c r="J511" s="541">
        <v>1004.1666666666667</v>
      </c>
      <c r="K511" s="540">
        <v>983</v>
      </c>
      <c r="L511" s="540">
        <v>961.35</v>
      </c>
      <c r="M511" s="540">
        <v>0.63434999999999997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65"/>
      <c r="B5" s="565"/>
      <c r="C5" s="566"/>
      <c r="D5" s="56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67" t="s">
        <v>534</v>
      </c>
      <c r="C7" s="567"/>
      <c r="D7" s="248">
        <f>Main!B10</f>
        <v>44246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44245</v>
      </c>
      <c r="B10" s="253">
        <v>539661</v>
      </c>
      <c r="C10" s="254" t="s">
        <v>960</v>
      </c>
      <c r="D10" s="254" t="s">
        <v>961</v>
      </c>
      <c r="E10" s="254" t="s">
        <v>543</v>
      </c>
      <c r="F10" s="358">
        <v>16000</v>
      </c>
      <c r="G10" s="253">
        <v>36.72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44245</v>
      </c>
      <c r="B11" s="253">
        <v>532114</v>
      </c>
      <c r="C11" s="254" t="s">
        <v>962</v>
      </c>
      <c r="D11" s="254" t="s">
        <v>963</v>
      </c>
      <c r="E11" s="254" t="s">
        <v>543</v>
      </c>
      <c r="F11" s="358">
        <v>681379</v>
      </c>
      <c r="G11" s="253">
        <v>2.93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44245</v>
      </c>
      <c r="B12" s="253">
        <v>532114</v>
      </c>
      <c r="C12" s="254" t="s">
        <v>962</v>
      </c>
      <c r="D12" s="254" t="s">
        <v>964</v>
      </c>
      <c r="E12" s="254" t="s">
        <v>544</v>
      </c>
      <c r="F12" s="358">
        <v>695492</v>
      </c>
      <c r="G12" s="253">
        <v>2.93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44245</v>
      </c>
      <c r="B13" s="253">
        <v>537069</v>
      </c>
      <c r="C13" s="254" t="s">
        <v>965</v>
      </c>
      <c r="D13" s="254" t="s">
        <v>966</v>
      </c>
      <c r="E13" s="254" t="s">
        <v>543</v>
      </c>
      <c r="F13" s="358">
        <v>455956</v>
      </c>
      <c r="G13" s="253">
        <v>29.26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44245</v>
      </c>
      <c r="B14" s="253">
        <v>537069</v>
      </c>
      <c r="C14" s="254" t="s">
        <v>965</v>
      </c>
      <c r="D14" s="254" t="s">
        <v>967</v>
      </c>
      <c r="E14" s="254" t="s">
        <v>544</v>
      </c>
      <c r="F14" s="358">
        <v>383358</v>
      </c>
      <c r="G14" s="253">
        <v>29.4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44245</v>
      </c>
      <c r="B15" s="253">
        <v>538546</v>
      </c>
      <c r="C15" s="254" t="s">
        <v>968</v>
      </c>
      <c r="D15" s="254" t="s">
        <v>969</v>
      </c>
      <c r="E15" s="254" t="s">
        <v>543</v>
      </c>
      <c r="F15" s="358">
        <v>18000</v>
      </c>
      <c r="G15" s="253">
        <v>51.99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44245</v>
      </c>
      <c r="B16" s="253">
        <v>530309</v>
      </c>
      <c r="C16" s="254" t="s">
        <v>970</v>
      </c>
      <c r="D16" s="254" t="s">
        <v>971</v>
      </c>
      <c r="E16" s="254" t="s">
        <v>544</v>
      </c>
      <c r="F16" s="358">
        <v>20624</v>
      </c>
      <c r="G16" s="253">
        <v>23.97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44245</v>
      </c>
      <c r="B17" s="253">
        <v>539979</v>
      </c>
      <c r="C17" s="254" t="s">
        <v>972</v>
      </c>
      <c r="D17" s="254" t="s">
        <v>973</v>
      </c>
      <c r="E17" s="254" t="s">
        <v>543</v>
      </c>
      <c r="F17" s="358">
        <v>484488</v>
      </c>
      <c r="G17" s="253">
        <v>3.77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44245</v>
      </c>
      <c r="B18" s="253">
        <v>539979</v>
      </c>
      <c r="C18" s="254" t="s">
        <v>972</v>
      </c>
      <c r="D18" s="254" t="s">
        <v>974</v>
      </c>
      <c r="E18" s="254" t="s">
        <v>544</v>
      </c>
      <c r="F18" s="358">
        <v>484488</v>
      </c>
      <c r="G18" s="253">
        <v>3.77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44245</v>
      </c>
      <c r="B19" s="253">
        <v>542803</v>
      </c>
      <c r="C19" s="254" t="s">
        <v>975</v>
      </c>
      <c r="D19" s="254" t="s">
        <v>976</v>
      </c>
      <c r="E19" s="254" t="s">
        <v>544</v>
      </c>
      <c r="F19" s="358">
        <v>10000</v>
      </c>
      <c r="G19" s="253">
        <v>107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44245</v>
      </c>
      <c r="B20" s="253">
        <v>541546</v>
      </c>
      <c r="C20" s="254" t="s">
        <v>977</v>
      </c>
      <c r="D20" s="254" t="s">
        <v>963</v>
      </c>
      <c r="E20" s="254" t="s">
        <v>543</v>
      </c>
      <c r="F20" s="358">
        <v>2032920</v>
      </c>
      <c r="G20" s="253">
        <v>0.64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44245</v>
      </c>
      <c r="B21" s="253">
        <v>541546</v>
      </c>
      <c r="C21" s="254" t="s">
        <v>977</v>
      </c>
      <c r="D21" s="254" t="s">
        <v>964</v>
      </c>
      <c r="E21" s="254" t="s">
        <v>544</v>
      </c>
      <c r="F21" s="358">
        <v>2040105</v>
      </c>
      <c r="G21" s="253">
        <v>0.64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44245</v>
      </c>
      <c r="B22" s="253">
        <v>532015</v>
      </c>
      <c r="C22" s="254" t="s">
        <v>926</v>
      </c>
      <c r="D22" s="254" t="s">
        <v>928</v>
      </c>
      <c r="E22" s="254" t="s">
        <v>544</v>
      </c>
      <c r="F22" s="358">
        <v>56583</v>
      </c>
      <c r="G22" s="253">
        <v>1.38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44245</v>
      </c>
      <c r="B23" s="253">
        <v>532015</v>
      </c>
      <c r="C23" s="254" t="s">
        <v>926</v>
      </c>
      <c r="D23" s="254" t="s">
        <v>927</v>
      </c>
      <c r="E23" s="254" t="s">
        <v>543</v>
      </c>
      <c r="F23" s="358">
        <v>54891</v>
      </c>
      <c r="G23" s="253">
        <v>1.38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44245</v>
      </c>
      <c r="B24" s="253">
        <v>532015</v>
      </c>
      <c r="C24" s="254" t="s">
        <v>926</v>
      </c>
      <c r="D24" s="254" t="s">
        <v>927</v>
      </c>
      <c r="E24" s="254" t="s">
        <v>544</v>
      </c>
      <c r="F24" s="358">
        <v>500</v>
      </c>
      <c r="G24" s="253">
        <v>1.52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44245</v>
      </c>
      <c r="B25" s="253">
        <v>539679</v>
      </c>
      <c r="C25" s="254" t="s">
        <v>929</v>
      </c>
      <c r="D25" s="254" t="s">
        <v>930</v>
      </c>
      <c r="E25" s="254" t="s">
        <v>544</v>
      </c>
      <c r="F25" s="358">
        <v>40000</v>
      </c>
      <c r="G25" s="253">
        <v>10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44245</v>
      </c>
      <c r="B26" s="253">
        <v>540704</v>
      </c>
      <c r="C26" s="254" t="s">
        <v>978</v>
      </c>
      <c r="D26" s="254" t="s">
        <v>979</v>
      </c>
      <c r="E26" s="254" t="s">
        <v>544</v>
      </c>
      <c r="F26" s="358">
        <v>125000</v>
      </c>
      <c r="G26" s="253">
        <v>880.01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44245</v>
      </c>
      <c r="B27" s="253">
        <v>540937</v>
      </c>
      <c r="C27" s="254" t="s">
        <v>931</v>
      </c>
      <c r="D27" s="254" t="s">
        <v>980</v>
      </c>
      <c r="E27" s="254" t="s">
        <v>543</v>
      </c>
      <c r="F27" s="358">
        <v>27600</v>
      </c>
      <c r="G27" s="253">
        <v>98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44245</v>
      </c>
      <c r="B28" s="253">
        <v>540937</v>
      </c>
      <c r="C28" s="254" t="s">
        <v>931</v>
      </c>
      <c r="D28" s="254" t="s">
        <v>913</v>
      </c>
      <c r="E28" s="254" t="s">
        <v>543</v>
      </c>
      <c r="F28" s="358">
        <v>40800</v>
      </c>
      <c r="G28" s="253">
        <v>97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44245</v>
      </c>
      <c r="B29" s="253">
        <v>540937</v>
      </c>
      <c r="C29" s="254" t="s">
        <v>931</v>
      </c>
      <c r="D29" s="254" t="s">
        <v>981</v>
      </c>
      <c r="E29" s="254" t="s">
        <v>544</v>
      </c>
      <c r="F29" s="358">
        <v>40800</v>
      </c>
      <c r="G29" s="253">
        <v>97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44245</v>
      </c>
      <c r="B30" s="253">
        <v>540937</v>
      </c>
      <c r="C30" s="254" t="s">
        <v>931</v>
      </c>
      <c r="D30" s="254" t="s">
        <v>982</v>
      </c>
      <c r="E30" s="254" t="s">
        <v>544</v>
      </c>
      <c r="F30" s="358">
        <v>27600</v>
      </c>
      <c r="G30" s="253">
        <v>98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44245</v>
      </c>
      <c r="B31" s="253">
        <v>543262</v>
      </c>
      <c r="C31" s="254" t="s">
        <v>983</v>
      </c>
      <c r="D31" s="254" t="s">
        <v>984</v>
      </c>
      <c r="E31" s="254" t="s">
        <v>543</v>
      </c>
      <c r="F31" s="358">
        <v>3000</v>
      </c>
      <c r="G31" s="253">
        <v>37.799999999999997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44245</v>
      </c>
      <c r="B32" s="253">
        <v>543262</v>
      </c>
      <c r="C32" s="254" t="s">
        <v>983</v>
      </c>
      <c r="D32" s="254" t="s">
        <v>984</v>
      </c>
      <c r="E32" s="254" t="s">
        <v>544</v>
      </c>
      <c r="F32" s="358">
        <v>48000</v>
      </c>
      <c r="G32" s="253">
        <v>39.5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44245</v>
      </c>
      <c r="B33" s="253">
        <v>543262</v>
      </c>
      <c r="C33" s="254" t="s">
        <v>983</v>
      </c>
      <c r="D33" s="254" t="s">
        <v>985</v>
      </c>
      <c r="E33" s="254" t="s">
        <v>543</v>
      </c>
      <c r="F33" s="358">
        <v>15000</v>
      </c>
      <c r="G33" s="253">
        <v>39.5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44245</v>
      </c>
      <c r="B34" s="253">
        <v>543262</v>
      </c>
      <c r="C34" s="254" t="s">
        <v>983</v>
      </c>
      <c r="D34" s="254" t="s">
        <v>986</v>
      </c>
      <c r="E34" s="254" t="s">
        <v>543</v>
      </c>
      <c r="F34" s="358">
        <v>21000</v>
      </c>
      <c r="G34" s="253">
        <v>39.5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44245</v>
      </c>
      <c r="B35" s="253">
        <v>543262</v>
      </c>
      <c r="C35" s="254" t="s">
        <v>983</v>
      </c>
      <c r="D35" s="254" t="s">
        <v>987</v>
      </c>
      <c r="E35" s="254" t="s">
        <v>543</v>
      </c>
      <c r="F35" s="358">
        <v>15000</v>
      </c>
      <c r="G35" s="253">
        <v>37.81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44245</v>
      </c>
      <c r="B36" s="253">
        <v>539291</v>
      </c>
      <c r="C36" s="254" t="s">
        <v>932</v>
      </c>
      <c r="D36" s="254" t="s">
        <v>933</v>
      </c>
      <c r="E36" s="254" t="s">
        <v>543</v>
      </c>
      <c r="F36" s="358">
        <v>113194</v>
      </c>
      <c r="G36" s="253">
        <v>88.9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44245</v>
      </c>
      <c r="B37" s="253">
        <v>539291</v>
      </c>
      <c r="C37" s="254" t="s">
        <v>932</v>
      </c>
      <c r="D37" s="254" t="s">
        <v>933</v>
      </c>
      <c r="E37" s="254" t="s">
        <v>544</v>
      </c>
      <c r="F37" s="358">
        <v>10000</v>
      </c>
      <c r="G37" s="253">
        <v>89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44245</v>
      </c>
      <c r="B38" s="253">
        <v>539291</v>
      </c>
      <c r="C38" s="254" t="s">
        <v>932</v>
      </c>
      <c r="D38" s="254" t="s">
        <v>988</v>
      </c>
      <c r="E38" s="254" t="s">
        <v>544</v>
      </c>
      <c r="F38" s="358">
        <v>50000</v>
      </c>
      <c r="G38" s="253">
        <v>89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44245</v>
      </c>
      <c r="B39" s="253">
        <v>539291</v>
      </c>
      <c r="C39" s="254" t="s">
        <v>932</v>
      </c>
      <c r="D39" s="254" t="s">
        <v>934</v>
      </c>
      <c r="E39" s="254" t="s">
        <v>544</v>
      </c>
      <c r="F39" s="358">
        <v>50535</v>
      </c>
      <c r="G39" s="253">
        <v>89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44245</v>
      </c>
      <c r="B40" s="253">
        <v>532911</v>
      </c>
      <c r="C40" s="254" t="s">
        <v>914</v>
      </c>
      <c r="D40" s="254" t="s">
        <v>915</v>
      </c>
      <c r="E40" s="254" t="s">
        <v>544</v>
      </c>
      <c r="F40" s="358">
        <v>225860</v>
      </c>
      <c r="G40" s="253">
        <v>11.09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44245</v>
      </c>
      <c r="B41" s="253">
        <v>504335</v>
      </c>
      <c r="C41" s="254" t="s">
        <v>989</v>
      </c>
      <c r="D41" s="254" t="s">
        <v>990</v>
      </c>
      <c r="E41" s="254" t="s">
        <v>544</v>
      </c>
      <c r="F41" s="358">
        <v>1003614</v>
      </c>
      <c r="G41" s="253">
        <v>0.28999999999999998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44245</v>
      </c>
      <c r="B42" s="253">
        <v>511557</v>
      </c>
      <c r="C42" s="254" t="s">
        <v>935</v>
      </c>
      <c r="D42" s="254" t="s">
        <v>991</v>
      </c>
      <c r="E42" s="254" t="s">
        <v>543</v>
      </c>
      <c r="F42" s="358">
        <v>58810</v>
      </c>
      <c r="G42" s="253">
        <v>30.25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44245</v>
      </c>
      <c r="B43" s="253">
        <v>511557</v>
      </c>
      <c r="C43" s="254" t="s">
        <v>935</v>
      </c>
      <c r="D43" s="254" t="s">
        <v>992</v>
      </c>
      <c r="E43" s="254" t="s">
        <v>544</v>
      </c>
      <c r="F43" s="358">
        <v>58800</v>
      </c>
      <c r="G43" s="253">
        <v>30.25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44245</v>
      </c>
      <c r="B44" s="253">
        <v>511557</v>
      </c>
      <c r="C44" s="254" t="s">
        <v>935</v>
      </c>
      <c r="D44" s="254" t="s">
        <v>991</v>
      </c>
      <c r="E44" s="254" t="s">
        <v>544</v>
      </c>
      <c r="F44" s="358">
        <v>88000</v>
      </c>
      <c r="G44" s="253">
        <v>30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44245</v>
      </c>
      <c r="B45" s="253">
        <v>511557</v>
      </c>
      <c r="C45" s="254" t="s">
        <v>935</v>
      </c>
      <c r="D45" s="254" t="s">
        <v>936</v>
      </c>
      <c r="E45" s="254" t="s">
        <v>543</v>
      </c>
      <c r="F45" s="358">
        <v>100000</v>
      </c>
      <c r="G45" s="253">
        <v>30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44245</v>
      </c>
      <c r="B46" s="253">
        <v>540175</v>
      </c>
      <c r="C46" s="254" t="s">
        <v>993</v>
      </c>
      <c r="D46" s="254" t="s">
        <v>994</v>
      </c>
      <c r="E46" s="254" t="s">
        <v>544</v>
      </c>
      <c r="F46" s="358">
        <v>28067</v>
      </c>
      <c r="G46" s="253">
        <v>13.7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44245</v>
      </c>
      <c r="B47" s="253">
        <v>540175</v>
      </c>
      <c r="C47" s="254" t="s">
        <v>993</v>
      </c>
      <c r="D47" s="254" t="s">
        <v>995</v>
      </c>
      <c r="E47" s="254" t="s">
        <v>543</v>
      </c>
      <c r="F47" s="358">
        <v>19000</v>
      </c>
      <c r="G47" s="253">
        <v>13.8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44245</v>
      </c>
      <c r="B48" s="253">
        <v>540175</v>
      </c>
      <c r="C48" s="254" t="s">
        <v>993</v>
      </c>
      <c r="D48" s="254" t="s">
        <v>996</v>
      </c>
      <c r="E48" s="254" t="s">
        <v>543</v>
      </c>
      <c r="F48" s="358">
        <v>32891</v>
      </c>
      <c r="G48" s="253">
        <v>13.68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44245</v>
      </c>
      <c r="B49" s="253">
        <v>540175</v>
      </c>
      <c r="C49" s="254" t="s">
        <v>993</v>
      </c>
      <c r="D49" s="254" t="s">
        <v>996</v>
      </c>
      <c r="E49" s="254" t="s">
        <v>544</v>
      </c>
      <c r="F49" s="358">
        <v>2500</v>
      </c>
      <c r="G49" s="253">
        <v>13.12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44245</v>
      </c>
      <c r="B50" s="253">
        <v>539760</v>
      </c>
      <c r="C50" s="254" t="s">
        <v>997</v>
      </c>
      <c r="D50" s="254" t="s">
        <v>998</v>
      </c>
      <c r="E50" s="254" t="s">
        <v>543</v>
      </c>
      <c r="F50" s="358">
        <v>42000</v>
      </c>
      <c r="G50" s="253">
        <v>39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44245</v>
      </c>
      <c r="B51" s="253">
        <v>539760</v>
      </c>
      <c r="C51" s="254" t="s">
        <v>997</v>
      </c>
      <c r="D51" s="254" t="s">
        <v>999</v>
      </c>
      <c r="E51" s="254" t="s">
        <v>544</v>
      </c>
      <c r="F51" s="358">
        <v>42000</v>
      </c>
      <c r="G51" s="253">
        <v>39</v>
      </c>
      <c r="H51" s="327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44245</v>
      </c>
      <c r="B52" s="253">
        <v>526407</v>
      </c>
      <c r="C52" s="254" t="s">
        <v>1000</v>
      </c>
      <c r="D52" s="254" t="s">
        <v>1001</v>
      </c>
      <c r="E52" s="254" t="s">
        <v>544</v>
      </c>
      <c r="F52" s="358">
        <v>125000</v>
      </c>
      <c r="G52" s="253">
        <v>30</v>
      </c>
      <c r="H52" s="327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44245</v>
      </c>
      <c r="B53" s="253">
        <v>526407</v>
      </c>
      <c r="C53" s="254" t="s">
        <v>1000</v>
      </c>
      <c r="D53" s="254" t="s">
        <v>1002</v>
      </c>
      <c r="E53" s="254" t="s">
        <v>543</v>
      </c>
      <c r="F53" s="358">
        <v>130306</v>
      </c>
      <c r="G53" s="253">
        <v>29.99</v>
      </c>
      <c r="H53" s="327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44245</v>
      </c>
      <c r="B54" s="253">
        <v>539526</v>
      </c>
      <c r="C54" s="254" t="s">
        <v>1003</v>
      </c>
      <c r="D54" s="254" t="s">
        <v>1004</v>
      </c>
      <c r="E54" s="254" t="s">
        <v>544</v>
      </c>
      <c r="F54" s="358">
        <v>858700</v>
      </c>
      <c r="G54" s="253">
        <v>0.71</v>
      </c>
      <c r="H54" s="327" t="s">
        <v>306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44245</v>
      </c>
      <c r="B55" s="253">
        <v>540259</v>
      </c>
      <c r="C55" s="254" t="s">
        <v>1005</v>
      </c>
      <c r="D55" s="254" t="s">
        <v>1006</v>
      </c>
      <c r="E55" s="254" t="s">
        <v>544</v>
      </c>
      <c r="F55" s="358">
        <v>75000</v>
      </c>
      <c r="G55" s="253">
        <v>20.399999999999999</v>
      </c>
      <c r="H55" s="327" t="s">
        <v>306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44245</v>
      </c>
      <c r="B56" s="253">
        <v>540259</v>
      </c>
      <c r="C56" s="254" t="s">
        <v>1005</v>
      </c>
      <c r="D56" s="254" t="s">
        <v>1007</v>
      </c>
      <c r="E56" s="254" t="s">
        <v>544</v>
      </c>
      <c r="F56" s="358">
        <v>80000</v>
      </c>
      <c r="G56" s="253">
        <v>20.5</v>
      </c>
      <c r="H56" s="327" t="s">
        <v>306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44245</v>
      </c>
      <c r="B57" s="253">
        <v>540259</v>
      </c>
      <c r="C57" s="254" t="s">
        <v>1005</v>
      </c>
      <c r="D57" s="254" t="s">
        <v>1008</v>
      </c>
      <c r="E57" s="254" t="s">
        <v>544</v>
      </c>
      <c r="F57" s="358">
        <v>100000</v>
      </c>
      <c r="G57" s="253">
        <v>20.5</v>
      </c>
      <c r="H57" s="327" t="s">
        <v>306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44245</v>
      </c>
      <c r="B58" s="253">
        <v>543244</v>
      </c>
      <c r="C58" s="254" t="s">
        <v>1009</v>
      </c>
      <c r="D58" s="254" t="s">
        <v>1010</v>
      </c>
      <c r="E58" s="254" t="s">
        <v>543</v>
      </c>
      <c r="F58" s="358">
        <v>12000</v>
      </c>
      <c r="G58" s="253">
        <v>47.5</v>
      </c>
      <c r="H58" s="327" t="s">
        <v>306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44245</v>
      </c>
      <c r="B59" s="253">
        <v>543244</v>
      </c>
      <c r="C59" s="254" t="s">
        <v>1009</v>
      </c>
      <c r="D59" s="254" t="s">
        <v>1011</v>
      </c>
      <c r="E59" s="254" t="s">
        <v>544</v>
      </c>
      <c r="F59" s="358">
        <v>33000</v>
      </c>
      <c r="G59" s="253">
        <v>47.73</v>
      </c>
      <c r="H59" s="327" t="s">
        <v>306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44245</v>
      </c>
      <c r="B60" s="253">
        <v>542019</v>
      </c>
      <c r="C60" s="254" t="s">
        <v>1012</v>
      </c>
      <c r="D60" s="254" t="s">
        <v>1013</v>
      </c>
      <c r="E60" s="254" t="s">
        <v>543</v>
      </c>
      <c r="F60" s="358">
        <v>84000</v>
      </c>
      <c r="G60" s="253">
        <v>48.7</v>
      </c>
      <c r="H60" s="327" t="s">
        <v>306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44245</v>
      </c>
      <c r="B61" s="253">
        <v>520141</v>
      </c>
      <c r="C61" s="254" t="s">
        <v>1014</v>
      </c>
      <c r="D61" s="254" t="s">
        <v>1015</v>
      </c>
      <c r="E61" s="254" t="s">
        <v>544</v>
      </c>
      <c r="F61" s="358">
        <v>102444</v>
      </c>
      <c r="G61" s="253">
        <v>6.41</v>
      </c>
      <c r="H61" s="327" t="s">
        <v>306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44245</v>
      </c>
      <c r="B62" s="253">
        <v>532070</v>
      </c>
      <c r="C62" s="254" t="s">
        <v>1016</v>
      </c>
      <c r="D62" s="254" t="s">
        <v>1017</v>
      </c>
      <c r="E62" s="254" t="s">
        <v>543</v>
      </c>
      <c r="F62" s="358">
        <v>40343</v>
      </c>
      <c r="G62" s="253">
        <v>11.29</v>
      </c>
      <c r="H62" s="327" t="s">
        <v>306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44245</v>
      </c>
      <c r="B63" s="253">
        <v>524470</v>
      </c>
      <c r="C63" s="254" t="s">
        <v>1018</v>
      </c>
      <c r="D63" s="254" t="s">
        <v>1019</v>
      </c>
      <c r="E63" s="254" t="s">
        <v>544</v>
      </c>
      <c r="F63" s="358">
        <v>4000000</v>
      </c>
      <c r="G63" s="253">
        <v>3.4</v>
      </c>
      <c r="H63" s="327" t="s">
        <v>306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44245</v>
      </c>
      <c r="B64" s="253">
        <v>540332</v>
      </c>
      <c r="C64" s="254" t="s">
        <v>1020</v>
      </c>
      <c r="D64" s="254" t="s">
        <v>999</v>
      </c>
      <c r="E64" s="254" t="s">
        <v>544</v>
      </c>
      <c r="F64" s="358">
        <v>46000</v>
      </c>
      <c r="G64" s="253">
        <v>48</v>
      </c>
      <c r="H64" s="327" t="s">
        <v>306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44245</v>
      </c>
      <c r="B65" s="253">
        <v>540332</v>
      </c>
      <c r="C65" s="254" t="s">
        <v>1020</v>
      </c>
      <c r="D65" s="254" t="s">
        <v>980</v>
      </c>
      <c r="E65" s="254" t="s">
        <v>543</v>
      </c>
      <c r="F65" s="358">
        <v>46000</v>
      </c>
      <c r="G65" s="253">
        <v>48</v>
      </c>
      <c r="H65" s="327" t="s">
        <v>306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44245</v>
      </c>
      <c r="B66" s="253">
        <v>513305</v>
      </c>
      <c r="C66" s="254" t="s">
        <v>1021</v>
      </c>
      <c r="D66" s="254" t="s">
        <v>1022</v>
      </c>
      <c r="E66" s="254" t="s">
        <v>544</v>
      </c>
      <c r="F66" s="358">
        <v>89770</v>
      </c>
      <c r="G66" s="253">
        <v>1.63</v>
      </c>
      <c r="H66" s="327" t="s">
        <v>306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44245</v>
      </c>
      <c r="B67" s="253">
        <v>538607</v>
      </c>
      <c r="C67" s="254" t="s">
        <v>1023</v>
      </c>
      <c r="D67" s="254" t="s">
        <v>1024</v>
      </c>
      <c r="E67" s="254" t="s">
        <v>543</v>
      </c>
      <c r="F67" s="358">
        <v>2000000</v>
      </c>
      <c r="G67" s="253">
        <v>3.56</v>
      </c>
      <c r="H67" s="327" t="s">
        <v>306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44245</v>
      </c>
      <c r="B68" s="253">
        <v>539222</v>
      </c>
      <c r="C68" s="254" t="s">
        <v>1025</v>
      </c>
      <c r="D68" s="254" t="s">
        <v>1026</v>
      </c>
      <c r="E68" s="254" t="s">
        <v>543</v>
      </c>
      <c r="F68" s="358">
        <v>30000</v>
      </c>
      <c r="G68" s="253">
        <v>23.38</v>
      </c>
      <c r="H68" s="327" t="s">
        <v>306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44245</v>
      </c>
      <c r="B69" s="253">
        <v>539222</v>
      </c>
      <c r="C69" s="254" t="s">
        <v>1025</v>
      </c>
      <c r="D69" s="254" t="s">
        <v>1027</v>
      </c>
      <c r="E69" s="254" t="s">
        <v>543</v>
      </c>
      <c r="F69" s="358">
        <v>30000</v>
      </c>
      <c r="G69" s="253">
        <v>23.14</v>
      </c>
      <c r="H69" s="327" t="s">
        <v>306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44245</v>
      </c>
      <c r="B70" s="253">
        <v>539222</v>
      </c>
      <c r="C70" s="254" t="s">
        <v>1025</v>
      </c>
      <c r="D70" s="254" t="s">
        <v>1027</v>
      </c>
      <c r="E70" s="254" t="s">
        <v>544</v>
      </c>
      <c r="F70" s="358">
        <v>30000</v>
      </c>
      <c r="G70" s="253">
        <v>23.38</v>
      </c>
      <c r="H70" s="327" t="s">
        <v>306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44245</v>
      </c>
      <c r="B71" s="253" t="s">
        <v>1028</v>
      </c>
      <c r="C71" s="254" t="s">
        <v>1029</v>
      </c>
      <c r="D71" s="254" t="s">
        <v>1030</v>
      </c>
      <c r="E71" s="254" t="s">
        <v>543</v>
      </c>
      <c r="F71" s="358">
        <v>91664</v>
      </c>
      <c r="G71" s="253">
        <v>218.39</v>
      </c>
      <c r="H71" s="327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44245</v>
      </c>
      <c r="B72" s="253" t="s">
        <v>1031</v>
      </c>
      <c r="C72" s="254" t="s">
        <v>1032</v>
      </c>
      <c r="D72" s="254" t="s">
        <v>1033</v>
      </c>
      <c r="E72" s="254" t="s">
        <v>543</v>
      </c>
      <c r="F72" s="358">
        <v>120000</v>
      </c>
      <c r="G72" s="253">
        <v>17.600000000000001</v>
      </c>
      <c r="H72" s="327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44245</v>
      </c>
      <c r="B73" s="253" t="s">
        <v>1034</v>
      </c>
      <c r="C73" s="254" t="s">
        <v>1035</v>
      </c>
      <c r="D73" s="254" t="s">
        <v>1036</v>
      </c>
      <c r="E73" s="254" t="s">
        <v>543</v>
      </c>
      <c r="F73" s="358">
        <v>2465000</v>
      </c>
      <c r="G73" s="253">
        <v>5.3</v>
      </c>
      <c r="H73" s="327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44245</v>
      </c>
      <c r="B74" s="253" t="s">
        <v>1037</v>
      </c>
      <c r="C74" s="254" t="s">
        <v>1038</v>
      </c>
      <c r="D74" s="254" t="s">
        <v>1039</v>
      </c>
      <c r="E74" s="254" t="s">
        <v>543</v>
      </c>
      <c r="F74" s="358">
        <v>87309</v>
      </c>
      <c r="G74" s="253">
        <v>45.85</v>
      </c>
      <c r="H74" s="327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44245</v>
      </c>
      <c r="B75" s="253" t="s">
        <v>938</v>
      </c>
      <c r="C75" s="254" t="s">
        <v>939</v>
      </c>
      <c r="D75" s="254" t="s">
        <v>947</v>
      </c>
      <c r="E75" s="254" t="s">
        <v>543</v>
      </c>
      <c r="F75" s="358">
        <v>103200</v>
      </c>
      <c r="G75" s="253">
        <v>42.99</v>
      </c>
      <c r="H75" s="327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44245</v>
      </c>
      <c r="B76" s="253" t="s">
        <v>938</v>
      </c>
      <c r="C76" s="254" t="s">
        <v>939</v>
      </c>
      <c r="D76" s="254" t="s">
        <v>940</v>
      </c>
      <c r="E76" s="254" t="s">
        <v>543</v>
      </c>
      <c r="F76" s="358">
        <v>72000</v>
      </c>
      <c r="G76" s="253">
        <v>45.25</v>
      </c>
      <c r="H76" s="327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44245</v>
      </c>
      <c r="B77" s="253" t="s">
        <v>1040</v>
      </c>
      <c r="C77" s="254" t="s">
        <v>1041</v>
      </c>
      <c r="D77" s="254" t="s">
        <v>941</v>
      </c>
      <c r="E77" s="254" t="s">
        <v>543</v>
      </c>
      <c r="F77" s="358">
        <v>789196</v>
      </c>
      <c r="G77" s="253">
        <v>529.23</v>
      </c>
      <c r="H77" s="327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44245</v>
      </c>
      <c r="B78" s="253" t="s">
        <v>1040</v>
      </c>
      <c r="C78" s="254" t="s">
        <v>1041</v>
      </c>
      <c r="D78" s="254" t="s">
        <v>942</v>
      </c>
      <c r="E78" s="254" t="s">
        <v>543</v>
      </c>
      <c r="F78" s="358">
        <v>864672</v>
      </c>
      <c r="G78" s="253">
        <v>527.61</v>
      </c>
      <c r="H78" s="327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44245</v>
      </c>
      <c r="B79" s="253" t="s">
        <v>943</v>
      </c>
      <c r="C79" s="254" t="s">
        <v>944</v>
      </c>
      <c r="D79" s="254" t="s">
        <v>1042</v>
      </c>
      <c r="E79" s="254" t="s">
        <v>543</v>
      </c>
      <c r="F79" s="358">
        <v>200020</v>
      </c>
      <c r="G79" s="253">
        <v>17.149999999999999</v>
      </c>
      <c r="H79" s="327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44245</v>
      </c>
      <c r="B80" s="253" t="s">
        <v>943</v>
      </c>
      <c r="C80" s="254" t="s">
        <v>944</v>
      </c>
      <c r="D80" s="254" t="s">
        <v>937</v>
      </c>
      <c r="E80" s="254" t="s">
        <v>543</v>
      </c>
      <c r="F80" s="358">
        <v>340886</v>
      </c>
      <c r="G80" s="253">
        <v>17.14</v>
      </c>
      <c r="H80" s="327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44245</v>
      </c>
      <c r="B81" s="118" t="s">
        <v>1043</v>
      </c>
      <c r="C81" s="231" t="s">
        <v>1044</v>
      </c>
      <c r="D81" s="231" t="s">
        <v>1045</v>
      </c>
      <c r="E81" s="254" t="s">
        <v>543</v>
      </c>
      <c r="F81" s="358">
        <v>146347</v>
      </c>
      <c r="G81" s="253">
        <v>91.77</v>
      </c>
      <c r="H81" s="327" t="s">
        <v>775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44245</v>
      </c>
      <c r="B82" s="253" t="s">
        <v>1046</v>
      </c>
      <c r="C82" s="254" t="s">
        <v>1047</v>
      </c>
      <c r="D82" s="254" t="s">
        <v>1048</v>
      </c>
      <c r="E82" s="254" t="s">
        <v>543</v>
      </c>
      <c r="F82" s="358">
        <v>176609</v>
      </c>
      <c r="G82" s="253">
        <v>270</v>
      </c>
      <c r="H82" s="327" t="s">
        <v>775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44245</v>
      </c>
      <c r="B83" s="253" t="s">
        <v>1049</v>
      </c>
      <c r="C83" s="254" t="s">
        <v>1050</v>
      </c>
      <c r="D83" s="254" t="s">
        <v>1051</v>
      </c>
      <c r="E83" s="254" t="s">
        <v>543</v>
      </c>
      <c r="F83" s="358">
        <v>325000</v>
      </c>
      <c r="G83" s="253">
        <v>125</v>
      </c>
      <c r="H83" s="327" t="s">
        <v>775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44245</v>
      </c>
      <c r="B84" s="253" t="s">
        <v>1052</v>
      </c>
      <c r="C84" s="254" t="s">
        <v>1053</v>
      </c>
      <c r="D84" s="254" t="s">
        <v>846</v>
      </c>
      <c r="E84" s="254" t="s">
        <v>543</v>
      </c>
      <c r="F84" s="358">
        <v>419176</v>
      </c>
      <c r="G84" s="253">
        <v>26.15</v>
      </c>
      <c r="H84" s="327" t="s">
        <v>775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44245</v>
      </c>
      <c r="B85" s="253" t="s">
        <v>1054</v>
      </c>
      <c r="C85" s="254" t="s">
        <v>1055</v>
      </c>
      <c r="D85" s="254" t="s">
        <v>1056</v>
      </c>
      <c r="E85" s="254" t="s">
        <v>543</v>
      </c>
      <c r="F85" s="358">
        <v>144000</v>
      </c>
      <c r="G85" s="253">
        <v>16.600000000000001</v>
      </c>
      <c r="H85" s="327" t="s">
        <v>775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44245</v>
      </c>
      <c r="B86" s="253" t="s">
        <v>1057</v>
      </c>
      <c r="C86" s="254" t="s">
        <v>1058</v>
      </c>
      <c r="D86" s="254" t="s">
        <v>1059</v>
      </c>
      <c r="E86" s="254" t="s">
        <v>543</v>
      </c>
      <c r="F86" s="358">
        <v>217041</v>
      </c>
      <c r="G86" s="253">
        <v>142.15</v>
      </c>
      <c r="H86" s="327" t="s">
        <v>775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44245</v>
      </c>
      <c r="B87" s="253" t="s">
        <v>1060</v>
      </c>
      <c r="C87" s="254" t="s">
        <v>1061</v>
      </c>
      <c r="D87" s="254" t="s">
        <v>1062</v>
      </c>
      <c r="E87" s="254" t="s">
        <v>543</v>
      </c>
      <c r="F87" s="358">
        <v>85000</v>
      </c>
      <c r="G87" s="253">
        <v>103.78</v>
      </c>
      <c r="H87" s="327" t="s">
        <v>775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44245</v>
      </c>
      <c r="B88" s="253" t="s">
        <v>489</v>
      </c>
      <c r="C88" s="254" t="s">
        <v>945</v>
      </c>
      <c r="D88" s="254" t="s">
        <v>1063</v>
      </c>
      <c r="E88" s="254" t="s">
        <v>543</v>
      </c>
      <c r="F88" s="358">
        <v>8388529</v>
      </c>
      <c r="G88" s="253">
        <v>9.0500000000000007</v>
      </c>
      <c r="H88" s="327" t="s">
        <v>775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44245</v>
      </c>
      <c r="B89" s="253" t="s">
        <v>489</v>
      </c>
      <c r="C89" s="254" t="s">
        <v>945</v>
      </c>
      <c r="D89" s="254" t="s">
        <v>946</v>
      </c>
      <c r="E89" s="254" t="s">
        <v>543</v>
      </c>
      <c r="F89" s="358">
        <v>9612000</v>
      </c>
      <c r="G89" s="253">
        <v>8.9600000000000009</v>
      </c>
      <c r="H89" s="327" t="s">
        <v>775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44245</v>
      </c>
      <c r="B90" s="253" t="s">
        <v>916</v>
      </c>
      <c r="C90" s="254" t="s">
        <v>917</v>
      </c>
      <c r="D90" s="254" t="s">
        <v>846</v>
      </c>
      <c r="E90" s="254" t="s">
        <v>543</v>
      </c>
      <c r="F90" s="358">
        <v>69445</v>
      </c>
      <c r="G90" s="253">
        <v>275.39999999999998</v>
      </c>
      <c r="H90" s="327" t="s">
        <v>775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44245</v>
      </c>
      <c r="B91" s="253" t="s">
        <v>1028</v>
      </c>
      <c r="C91" s="254" t="s">
        <v>1029</v>
      </c>
      <c r="D91" s="254" t="s">
        <v>1030</v>
      </c>
      <c r="E91" s="254" t="s">
        <v>544</v>
      </c>
      <c r="F91" s="358">
        <v>18003</v>
      </c>
      <c r="G91" s="253">
        <v>217.5</v>
      </c>
      <c r="H91" s="327" t="s">
        <v>775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44245</v>
      </c>
      <c r="B92" s="253" t="s">
        <v>1028</v>
      </c>
      <c r="C92" s="254" t="s">
        <v>1029</v>
      </c>
      <c r="D92" s="254" t="s">
        <v>1064</v>
      </c>
      <c r="E92" s="254" t="s">
        <v>544</v>
      </c>
      <c r="F92" s="358">
        <v>100000</v>
      </c>
      <c r="G92" s="253">
        <v>218.31</v>
      </c>
      <c r="H92" s="327" t="s">
        <v>775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44245</v>
      </c>
      <c r="B93" s="253" t="s">
        <v>1034</v>
      </c>
      <c r="C93" s="254" t="s">
        <v>1035</v>
      </c>
      <c r="D93" s="254" t="s">
        <v>964</v>
      </c>
      <c r="E93" s="254" t="s">
        <v>544</v>
      </c>
      <c r="F93" s="358">
        <v>2465000</v>
      </c>
      <c r="G93" s="253">
        <v>5.3</v>
      </c>
      <c r="H93" s="327" t="s">
        <v>775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44245</v>
      </c>
      <c r="B94" s="253" t="s">
        <v>1065</v>
      </c>
      <c r="C94" s="254" t="s">
        <v>1066</v>
      </c>
      <c r="D94" s="254" t="s">
        <v>1067</v>
      </c>
      <c r="E94" s="254" t="s">
        <v>544</v>
      </c>
      <c r="F94" s="358">
        <v>200000</v>
      </c>
      <c r="G94" s="253">
        <v>24.05</v>
      </c>
      <c r="H94" s="327" t="s">
        <v>775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44245</v>
      </c>
      <c r="B95" s="253" t="s">
        <v>938</v>
      </c>
      <c r="C95" s="254" t="s">
        <v>939</v>
      </c>
      <c r="D95" s="254" t="s">
        <v>1068</v>
      </c>
      <c r="E95" s="254" t="s">
        <v>544</v>
      </c>
      <c r="F95" s="358">
        <v>99600</v>
      </c>
      <c r="G95" s="253">
        <v>43</v>
      </c>
      <c r="H95" s="327" t="s">
        <v>775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44245</v>
      </c>
      <c r="B96" s="253" t="s">
        <v>938</v>
      </c>
      <c r="C96" s="254" t="s">
        <v>939</v>
      </c>
      <c r="D96" s="254" t="s">
        <v>947</v>
      </c>
      <c r="E96" s="254" t="s">
        <v>544</v>
      </c>
      <c r="F96" s="358">
        <v>72000</v>
      </c>
      <c r="G96" s="253">
        <v>45.25</v>
      </c>
      <c r="H96" s="327" t="s">
        <v>775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44245</v>
      </c>
      <c r="B97" s="253" t="s">
        <v>1040</v>
      </c>
      <c r="C97" s="254" t="s">
        <v>1041</v>
      </c>
      <c r="D97" s="254" t="s">
        <v>942</v>
      </c>
      <c r="E97" s="254" t="s">
        <v>544</v>
      </c>
      <c r="F97" s="358">
        <v>864696</v>
      </c>
      <c r="G97" s="253">
        <v>528.23</v>
      </c>
      <c r="H97" s="327" t="s">
        <v>775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44245</v>
      </c>
      <c r="B98" s="253" t="s">
        <v>1040</v>
      </c>
      <c r="C98" s="254" t="s">
        <v>1041</v>
      </c>
      <c r="D98" s="254" t="s">
        <v>941</v>
      </c>
      <c r="E98" s="254" t="s">
        <v>544</v>
      </c>
      <c r="F98" s="358">
        <v>789196</v>
      </c>
      <c r="G98" s="253">
        <v>530.57000000000005</v>
      </c>
      <c r="H98" s="327" t="s">
        <v>775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44245</v>
      </c>
      <c r="B99" s="253" t="s">
        <v>943</v>
      </c>
      <c r="C99" s="254" t="s">
        <v>944</v>
      </c>
      <c r="D99" s="254" t="s">
        <v>937</v>
      </c>
      <c r="E99" s="254" t="s">
        <v>544</v>
      </c>
      <c r="F99" s="358">
        <v>340886</v>
      </c>
      <c r="G99" s="253">
        <v>17.149999999999999</v>
      </c>
      <c r="H99" s="327" t="s">
        <v>775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44245</v>
      </c>
      <c r="B100" s="253" t="s">
        <v>943</v>
      </c>
      <c r="C100" s="254" t="s">
        <v>944</v>
      </c>
      <c r="D100" s="254" t="s">
        <v>1042</v>
      </c>
      <c r="E100" s="254" t="s">
        <v>544</v>
      </c>
      <c r="F100" s="358">
        <v>259995</v>
      </c>
      <c r="G100" s="253">
        <v>17.14</v>
      </c>
      <c r="H100" s="327" t="s">
        <v>775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44245</v>
      </c>
      <c r="B101" s="253" t="s">
        <v>410</v>
      </c>
      <c r="C101" s="254" t="s">
        <v>1069</v>
      </c>
      <c r="D101" s="254" t="s">
        <v>1070</v>
      </c>
      <c r="E101" s="254" t="s">
        <v>544</v>
      </c>
      <c r="F101" s="358">
        <v>10125004</v>
      </c>
      <c r="G101" s="253">
        <v>31.09</v>
      </c>
      <c r="H101" s="327" t="s">
        <v>775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44245</v>
      </c>
      <c r="B102" s="253" t="s">
        <v>1043</v>
      </c>
      <c r="C102" s="254" t="s">
        <v>1044</v>
      </c>
      <c r="D102" s="254" t="s">
        <v>1045</v>
      </c>
      <c r="E102" s="254" t="s">
        <v>544</v>
      </c>
      <c r="F102" s="358">
        <v>142547</v>
      </c>
      <c r="G102" s="253">
        <v>92.24</v>
      </c>
      <c r="H102" s="327" t="s">
        <v>775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44245</v>
      </c>
      <c r="B103" s="253" t="s">
        <v>1052</v>
      </c>
      <c r="C103" s="254" t="s">
        <v>1053</v>
      </c>
      <c r="D103" s="254" t="s">
        <v>846</v>
      </c>
      <c r="E103" s="254" t="s">
        <v>544</v>
      </c>
      <c r="F103" s="358">
        <v>369141</v>
      </c>
      <c r="G103" s="253">
        <v>26.25</v>
      </c>
      <c r="H103" s="327" t="s">
        <v>775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44245</v>
      </c>
      <c r="B104" s="253" t="s">
        <v>1054</v>
      </c>
      <c r="C104" s="254" t="s">
        <v>1055</v>
      </c>
      <c r="D104" s="254" t="s">
        <v>1071</v>
      </c>
      <c r="E104" s="254" t="s">
        <v>544</v>
      </c>
      <c r="F104" s="358">
        <v>144000</v>
      </c>
      <c r="G104" s="253">
        <v>16.600000000000001</v>
      </c>
      <c r="H104" s="327" t="s">
        <v>775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44245</v>
      </c>
      <c r="B105" s="253" t="s">
        <v>1057</v>
      </c>
      <c r="C105" s="254" t="s">
        <v>1058</v>
      </c>
      <c r="D105" s="254" t="s">
        <v>1059</v>
      </c>
      <c r="E105" s="254" t="s">
        <v>544</v>
      </c>
      <c r="F105" s="358">
        <v>217041</v>
      </c>
      <c r="G105" s="253">
        <v>146.21</v>
      </c>
      <c r="H105" s="327" t="s">
        <v>775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44245</v>
      </c>
      <c r="B106" s="253" t="s">
        <v>978</v>
      </c>
      <c r="C106" s="254" t="s">
        <v>1072</v>
      </c>
      <c r="D106" s="254" t="s">
        <v>979</v>
      </c>
      <c r="E106" s="254" t="s">
        <v>544</v>
      </c>
      <c r="F106" s="358">
        <v>125000</v>
      </c>
      <c r="G106" s="253">
        <v>880.15</v>
      </c>
      <c r="H106" s="327" t="s">
        <v>775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44245</v>
      </c>
      <c r="B107" s="253" t="s">
        <v>1073</v>
      </c>
      <c r="C107" s="254" t="s">
        <v>1074</v>
      </c>
      <c r="D107" s="254" t="s">
        <v>1075</v>
      </c>
      <c r="E107" s="254" t="s">
        <v>544</v>
      </c>
      <c r="F107" s="358">
        <v>176085</v>
      </c>
      <c r="G107" s="253">
        <v>8.07</v>
      </c>
      <c r="H107" s="327" t="s">
        <v>775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44245</v>
      </c>
      <c r="B108" s="253" t="s">
        <v>1076</v>
      </c>
      <c r="C108" s="254" t="s">
        <v>1077</v>
      </c>
      <c r="D108" s="254" t="s">
        <v>1078</v>
      </c>
      <c r="E108" s="254" t="s">
        <v>544</v>
      </c>
      <c r="F108" s="358">
        <v>64845</v>
      </c>
      <c r="G108" s="253">
        <v>12.2</v>
      </c>
      <c r="H108" s="327" t="s">
        <v>775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44245</v>
      </c>
      <c r="B109" s="253" t="s">
        <v>948</v>
      </c>
      <c r="C109" s="254" t="s">
        <v>949</v>
      </c>
      <c r="D109" s="254" t="s">
        <v>950</v>
      </c>
      <c r="E109" s="254" t="s">
        <v>544</v>
      </c>
      <c r="F109" s="358">
        <v>7688916</v>
      </c>
      <c r="G109" s="253">
        <v>0.75</v>
      </c>
      <c r="H109" s="327" t="s">
        <v>775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44245</v>
      </c>
      <c r="B110" s="253" t="s">
        <v>489</v>
      </c>
      <c r="C110" s="254" t="s">
        <v>945</v>
      </c>
      <c r="D110" s="254" t="s">
        <v>946</v>
      </c>
      <c r="E110" s="254" t="s">
        <v>544</v>
      </c>
      <c r="F110" s="358">
        <v>9540000</v>
      </c>
      <c r="G110" s="253">
        <v>8.9600000000000009</v>
      </c>
      <c r="H110" s="327" t="s">
        <v>775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44245</v>
      </c>
      <c r="B111" s="253" t="s">
        <v>489</v>
      </c>
      <c r="C111" s="254" t="s">
        <v>945</v>
      </c>
      <c r="D111" s="254" t="s">
        <v>1063</v>
      </c>
      <c r="E111" s="254" t="s">
        <v>544</v>
      </c>
      <c r="F111" s="358">
        <v>9838529</v>
      </c>
      <c r="G111" s="253">
        <v>9.06</v>
      </c>
      <c r="H111" s="327" t="s">
        <v>775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44245</v>
      </c>
      <c r="B112" s="253" t="s">
        <v>916</v>
      </c>
      <c r="C112" s="254" t="s">
        <v>917</v>
      </c>
      <c r="D112" s="254" t="s">
        <v>846</v>
      </c>
      <c r="E112" s="254" t="s">
        <v>544</v>
      </c>
      <c r="F112" s="358">
        <v>69445</v>
      </c>
      <c r="G112" s="253">
        <v>274.56</v>
      </c>
      <c r="H112" s="327" t="s">
        <v>775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44245</v>
      </c>
      <c r="B113" s="253" t="s">
        <v>1079</v>
      </c>
      <c r="C113" s="254" t="s">
        <v>1080</v>
      </c>
      <c r="D113" s="254" t="s">
        <v>1081</v>
      </c>
      <c r="E113" s="254" t="s">
        <v>544</v>
      </c>
      <c r="F113" s="358">
        <v>184222</v>
      </c>
      <c r="G113" s="253">
        <v>35.36</v>
      </c>
      <c r="H113" s="327" t="s">
        <v>775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7"/>
  <sheetViews>
    <sheetView zoomScale="83" zoomScaleNormal="70" workbookViewId="0">
      <selection activeCell="B8" sqref="B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44246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67">
        <v>1</v>
      </c>
      <c r="B10" s="464">
        <v>44175</v>
      </c>
      <c r="C10" s="451"/>
      <c r="D10" s="449" t="s">
        <v>773</v>
      </c>
      <c r="E10" s="450" t="s">
        <v>558</v>
      </c>
      <c r="F10" s="447">
        <v>1427.5</v>
      </c>
      <c r="G10" s="468">
        <v>1330</v>
      </c>
      <c r="H10" s="447">
        <v>1535</v>
      </c>
      <c r="I10" s="465" t="s">
        <v>830</v>
      </c>
      <c r="J10" s="448" t="s">
        <v>869</v>
      </c>
      <c r="K10" s="466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67">
        <v>2</v>
      </c>
      <c r="B11" s="464">
        <v>44201</v>
      </c>
      <c r="C11" s="451"/>
      <c r="D11" s="449" t="s">
        <v>74</v>
      </c>
      <c r="E11" s="450" t="s">
        <v>558</v>
      </c>
      <c r="F11" s="447">
        <v>3540</v>
      </c>
      <c r="G11" s="468">
        <v>3295</v>
      </c>
      <c r="H11" s="447">
        <f>(3682.5+3520)/2</f>
        <v>3601.25</v>
      </c>
      <c r="I11" s="465" t="s">
        <v>833</v>
      </c>
      <c r="J11" s="448" t="s">
        <v>812</v>
      </c>
      <c r="K11" s="466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09">
        <v>3</v>
      </c>
      <c r="B12" s="510">
        <v>44229</v>
      </c>
      <c r="C12" s="511"/>
      <c r="D12" s="449" t="s">
        <v>403</v>
      </c>
      <c r="E12" s="512" t="s">
        <v>558</v>
      </c>
      <c r="F12" s="447">
        <v>2197.5</v>
      </c>
      <c r="G12" s="513">
        <v>2070</v>
      </c>
      <c r="H12" s="447">
        <v>2357.5</v>
      </c>
      <c r="I12" s="514" t="s">
        <v>850</v>
      </c>
      <c r="J12" s="466" t="s">
        <v>884</v>
      </c>
      <c r="K12" s="466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15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2">
        <v>4</v>
      </c>
      <c r="B13" s="483">
        <v>44229</v>
      </c>
      <c r="C13" s="421"/>
      <c r="D13" s="414" t="s">
        <v>114</v>
      </c>
      <c r="E13" s="415" t="s">
        <v>558</v>
      </c>
      <c r="F13" s="389" t="s">
        <v>848</v>
      </c>
      <c r="G13" s="486">
        <v>2090</v>
      </c>
      <c r="H13" s="389"/>
      <c r="I13" s="485" t="s">
        <v>849</v>
      </c>
      <c r="J13" s="354" t="s">
        <v>559</v>
      </c>
      <c r="K13" s="484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67">
        <v>5</v>
      </c>
      <c r="B14" s="464">
        <v>44231</v>
      </c>
      <c r="C14" s="451"/>
      <c r="D14" s="449" t="s">
        <v>268</v>
      </c>
      <c r="E14" s="450" t="s">
        <v>558</v>
      </c>
      <c r="F14" s="447">
        <v>2190</v>
      </c>
      <c r="G14" s="468">
        <v>1995</v>
      </c>
      <c r="H14" s="447">
        <v>2330</v>
      </c>
      <c r="I14" s="465">
        <v>2500</v>
      </c>
      <c r="J14" s="448" t="s">
        <v>685</v>
      </c>
      <c r="K14" s="466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2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67">
        <v>6</v>
      </c>
      <c r="B15" s="464">
        <v>44236</v>
      </c>
      <c r="C15" s="451"/>
      <c r="D15" s="449" t="s">
        <v>773</v>
      </c>
      <c r="E15" s="450" t="s">
        <v>558</v>
      </c>
      <c r="F15" s="447">
        <v>1597.5</v>
      </c>
      <c r="G15" s="468">
        <v>1514</v>
      </c>
      <c r="H15" s="447">
        <v>1702.5</v>
      </c>
      <c r="I15" s="465" t="s">
        <v>883</v>
      </c>
      <c r="J15" s="466" t="s">
        <v>898</v>
      </c>
      <c r="K15" s="466">
        <f t="shared" si="5"/>
        <v>105</v>
      </c>
      <c r="L15" s="444">
        <f>(F15*-0.8)/100</f>
        <v>-12.78</v>
      </c>
      <c r="M15" s="445">
        <f t="shared" si="6"/>
        <v>5.772769953051643E-2</v>
      </c>
      <c r="N15" s="515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2">
        <v>7</v>
      </c>
      <c r="B16" s="517">
        <v>44236</v>
      </c>
      <c r="C16" s="421"/>
      <c r="D16" s="414" t="s">
        <v>268</v>
      </c>
      <c r="E16" s="415" t="s">
        <v>558</v>
      </c>
      <c r="F16" s="389" t="s">
        <v>885</v>
      </c>
      <c r="G16" s="486">
        <v>2070</v>
      </c>
      <c r="H16" s="389"/>
      <c r="I16" s="485" t="s">
        <v>886</v>
      </c>
      <c r="J16" s="354" t="s">
        <v>559</v>
      </c>
      <c r="K16" s="484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16"/>
      <c r="B17" s="517"/>
      <c r="C17" s="421"/>
      <c r="D17" s="414"/>
      <c r="E17" s="415"/>
      <c r="F17" s="389"/>
      <c r="G17" s="486"/>
      <c r="H17" s="389"/>
      <c r="I17" s="519"/>
      <c r="J17" s="354"/>
      <c r="K17" s="518"/>
      <c r="L17" s="408"/>
      <c r="M17" s="404"/>
      <c r="N17" s="354"/>
      <c r="O17" s="411"/>
      <c r="P17" s="459"/>
      <c r="Q17" s="4"/>
      <c r="R17" s="460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16"/>
      <c r="B18" s="517"/>
      <c r="C18" s="421"/>
      <c r="D18" s="414"/>
      <c r="E18" s="415"/>
      <c r="F18" s="389"/>
      <c r="G18" s="486"/>
      <c r="H18" s="389"/>
      <c r="I18" s="519"/>
      <c r="J18" s="354"/>
      <c r="K18" s="518"/>
      <c r="L18" s="408"/>
      <c r="M18" s="404"/>
      <c r="N18" s="354"/>
      <c r="O18" s="411"/>
      <c r="P18" s="459"/>
      <c r="Q18" s="4"/>
      <c r="R18" s="460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0"/>
      <c r="B19" s="375"/>
      <c r="C19" s="376"/>
      <c r="D19" s="387"/>
      <c r="E19" s="380"/>
      <c r="F19" s="380"/>
      <c r="G19" s="385"/>
      <c r="H19" s="380"/>
      <c r="I19" s="377"/>
      <c r="J19" s="382"/>
      <c r="K19" s="382"/>
      <c r="L19" s="390"/>
      <c r="M19" s="353"/>
      <c r="N19" s="363"/>
      <c r="O19" s="359"/>
      <c r="P19" s="383"/>
      <c r="Q19" s="61"/>
      <c r="R19" s="323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5"/>
      <c r="B20" s="436"/>
      <c r="C20" s="437"/>
      <c r="D20" s="438"/>
      <c r="E20" s="439"/>
      <c r="F20" s="439"/>
      <c r="G20" s="402"/>
      <c r="H20" s="439"/>
      <c r="I20" s="440"/>
      <c r="J20" s="403"/>
      <c r="K20" s="403"/>
      <c r="L20" s="441"/>
      <c r="M20" s="76"/>
      <c r="N20" s="442"/>
      <c r="O20" s="443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1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2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2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3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4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1" customFormat="1" ht="15" customHeight="1">
      <c r="A28" s="488">
        <v>1</v>
      </c>
      <c r="B28" s="489">
        <v>44228</v>
      </c>
      <c r="C28" s="451"/>
      <c r="D28" s="449" t="s">
        <v>68</v>
      </c>
      <c r="E28" s="450" t="s">
        <v>558</v>
      </c>
      <c r="F28" s="447">
        <v>566</v>
      </c>
      <c r="G28" s="447">
        <v>548</v>
      </c>
      <c r="H28" s="447">
        <v>577</v>
      </c>
      <c r="I28" s="448">
        <v>600</v>
      </c>
      <c r="J28" s="448" t="s">
        <v>856</v>
      </c>
      <c r="K28" s="466">
        <f t="shared" ref="K28:K29" si="7">H28-F28</f>
        <v>11</v>
      </c>
      <c r="L28" s="444">
        <f>(F28*-0.07)/100</f>
        <v>-0.39620000000000005</v>
      </c>
      <c r="M28" s="445">
        <f t="shared" ref="M28:M29" si="8">(K28+L28)/F28</f>
        <v>1.8734628975265018E-2</v>
      </c>
      <c r="N28" s="448" t="s">
        <v>557</v>
      </c>
      <c r="O28" s="472">
        <v>44228</v>
      </c>
      <c r="P28" s="4"/>
      <c r="Q28" s="4"/>
      <c r="R28" s="326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1" customFormat="1" ht="15" customHeight="1">
      <c r="A29" s="500">
        <v>2</v>
      </c>
      <c r="B29" s="501">
        <v>44229</v>
      </c>
      <c r="C29" s="502"/>
      <c r="D29" s="503" t="s">
        <v>80</v>
      </c>
      <c r="E29" s="470" t="s">
        <v>558</v>
      </c>
      <c r="F29" s="470">
        <v>627.5</v>
      </c>
      <c r="G29" s="504">
        <v>609</v>
      </c>
      <c r="H29" s="504">
        <v>608.5</v>
      </c>
      <c r="I29" s="470">
        <v>660</v>
      </c>
      <c r="J29" s="471" t="s">
        <v>878</v>
      </c>
      <c r="K29" s="505">
        <f t="shared" si="7"/>
        <v>-19</v>
      </c>
      <c r="L29" s="506">
        <f t="shared" ref="L29:L34" si="9">(F29*-0.7)/100</f>
        <v>-4.3925000000000001</v>
      </c>
      <c r="M29" s="507">
        <f t="shared" si="8"/>
        <v>-3.7278884462151392E-2</v>
      </c>
      <c r="N29" s="471" t="s">
        <v>621</v>
      </c>
      <c r="O29" s="508">
        <v>44235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88">
        <v>3</v>
      </c>
      <c r="B30" s="489">
        <v>44229</v>
      </c>
      <c r="C30" s="451"/>
      <c r="D30" s="449" t="s">
        <v>141</v>
      </c>
      <c r="E30" s="450" t="s">
        <v>558</v>
      </c>
      <c r="F30" s="447">
        <v>576.5</v>
      </c>
      <c r="G30" s="447">
        <v>560</v>
      </c>
      <c r="H30" s="447">
        <v>590</v>
      </c>
      <c r="I30" s="448" t="s">
        <v>854</v>
      </c>
      <c r="J30" s="448" t="s">
        <v>857</v>
      </c>
      <c r="K30" s="466">
        <f t="shared" ref="K30" si="10">H30-F30</f>
        <v>13.5</v>
      </c>
      <c r="L30" s="444">
        <f t="shared" si="9"/>
        <v>-4.0354999999999999</v>
      </c>
      <c r="M30" s="445">
        <f t="shared" ref="M30" si="11">(K30+L30)/F30</f>
        <v>1.6417172593235042E-2</v>
      </c>
      <c r="N30" s="448" t="s">
        <v>557</v>
      </c>
      <c r="O30" s="446">
        <v>44231</v>
      </c>
      <c r="P30" s="4"/>
      <c r="Q30" s="4"/>
      <c r="R30" s="326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495">
        <v>4</v>
      </c>
      <c r="B31" s="489">
        <v>44229</v>
      </c>
      <c r="C31" s="496"/>
      <c r="D31" s="497" t="s">
        <v>68</v>
      </c>
      <c r="E31" s="447" t="s">
        <v>558</v>
      </c>
      <c r="F31" s="447">
        <v>601.5</v>
      </c>
      <c r="G31" s="498">
        <v>585</v>
      </c>
      <c r="H31" s="498">
        <v>615.5</v>
      </c>
      <c r="I31" s="447">
        <v>630</v>
      </c>
      <c r="J31" s="448" t="s">
        <v>857</v>
      </c>
      <c r="K31" s="466">
        <f t="shared" ref="K31" si="12">H31-F31</f>
        <v>14</v>
      </c>
      <c r="L31" s="444">
        <f t="shared" si="9"/>
        <v>-4.2104999999999997</v>
      </c>
      <c r="M31" s="445">
        <f t="shared" ref="M31" si="13">(K31+L31)/F31</f>
        <v>1.6275145469659184E-2</v>
      </c>
      <c r="N31" s="448" t="s">
        <v>557</v>
      </c>
      <c r="O31" s="446">
        <v>44230</v>
      </c>
      <c r="P31" s="4"/>
      <c r="Q31" s="4"/>
      <c r="R31" s="326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88">
        <v>5</v>
      </c>
      <c r="B32" s="489">
        <v>44230</v>
      </c>
      <c r="C32" s="451"/>
      <c r="D32" s="449" t="s">
        <v>131</v>
      </c>
      <c r="E32" s="450" t="s">
        <v>558</v>
      </c>
      <c r="F32" s="447">
        <v>1844</v>
      </c>
      <c r="G32" s="447">
        <v>1790</v>
      </c>
      <c r="H32" s="447">
        <v>1887.5</v>
      </c>
      <c r="I32" s="448" t="s">
        <v>862</v>
      </c>
      <c r="J32" s="448" t="s">
        <v>870</v>
      </c>
      <c r="K32" s="466">
        <f t="shared" ref="K32" si="14">H32-F32</f>
        <v>43.5</v>
      </c>
      <c r="L32" s="444">
        <f t="shared" si="9"/>
        <v>-12.907999999999999</v>
      </c>
      <c r="M32" s="445">
        <f t="shared" ref="M32" si="15">(K32+L32)/F32</f>
        <v>1.6590021691973968E-2</v>
      </c>
      <c r="N32" s="448" t="s">
        <v>557</v>
      </c>
      <c r="O32" s="446">
        <v>44231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1" customFormat="1" ht="15" customHeight="1">
      <c r="A33" s="500">
        <v>6</v>
      </c>
      <c r="B33" s="501">
        <v>44231</v>
      </c>
      <c r="C33" s="502"/>
      <c r="D33" s="503" t="s">
        <v>68</v>
      </c>
      <c r="E33" s="470" t="s">
        <v>558</v>
      </c>
      <c r="F33" s="470">
        <v>612.5</v>
      </c>
      <c r="G33" s="504">
        <v>598</v>
      </c>
      <c r="H33" s="504">
        <v>592.5</v>
      </c>
      <c r="I33" s="470" t="s">
        <v>871</v>
      </c>
      <c r="J33" s="471" t="s">
        <v>875</v>
      </c>
      <c r="K33" s="505">
        <f t="shared" ref="K33:K34" si="16">H33-F33</f>
        <v>-20</v>
      </c>
      <c r="L33" s="506">
        <f t="shared" si="9"/>
        <v>-4.2874999999999996</v>
      </c>
      <c r="M33" s="507">
        <f t="shared" ref="M33:M34" si="17">(K33+L33)/F33</f>
        <v>-3.9653061224489798E-2</v>
      </c>
      <c r="N33" s="471" t="s">
        <v>621</v>
      </c>
      <c r="O33" s="508">
        <v>44232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1" customFormat="1" ht="15" customHeight="1">
      <c r="A34" s="488">
        <v>7</v>
      </c>
      <c r="B34" s="489">
        <v>44231</v>
      </c>
      <c r="C34" s="451"/>
      <c r="D34" s="449" t="s">
        <v>117</v>
      </c>
      <c r="E34" s="450" t="s">
        <v>558</v>
      </c>
      <c r="F34" s="447">
        <v>472</v>
      </c>
      <c r="G34" s="447">
        <v>457</v>
      </c>
      <c r="H34" s="447">
        <v>485</v>
      </c>
      <c r="I34" s="448" t="s">
        <v>872</v>
      </c>
      <c r="J34" s="448" t="s">
        <v>890</v>
      </c>
      <c r="K34" s="466">
        <f t="shared" si="16"/>
        <v>13</v>
      </c>
      <c r="L34" s="444">
        <f t="shared" si="9"/>
        <v>-3.3039999999999998</v>
      </c>
      <c r="M34" s="445">
        <f t="shared" si="17"/>
        <v>2.0542372881355932E-2</v>
      </c>
      <c r="N34" s="448" t="s">
        <v>557</v>
      </c>
      <c r="O34" s="446">
        <v>44238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1" customFormat="1" ht="15" customHeight="1">
      <c r="A35" s="488">
        <v>8</v>
      </c>
      <c r="B35" s="489">
        <v>44232</v>
      </c>
      <c r="C35" s="451"/>
      <c r="D35" s="449" t="s">
        <v>773</v>
      </c>
      <c r="E35" s="450" t="s">
        <v>558</v>
      </c>
      <c r="F35" s="447">
        <v>1520</v>
      </c>
      <c r="G35" s="447">
        <v>1469</v>
      </c>
      <c r="H35" s="447">
        <v>1560</v>
      </c>
      <c r="I35" s="448" t="s">
        <v>859</v>
      </c>
      <c r="J35" s="448" t="s">
        <v>594</v>
      </c>
      <c r="K35" s="466">
        <f t="shared" ref="K35:K36" si="18">H35-F35</f>
        <v>40</v>
      </c>
      <c r="L35" s="444">
        <f>(F35*-0.07)/100</f>
        <v>-1.0640000000000001</v>
      </c>
      <c r="M35" s="445">
        <f t="shared" ref="M35:M36" si="19">(K35+L35)/F35</f>
        <v>2.561578947368421E-2</v>
      </c>
      <c r="N35" s="448" t="s">
        <v>557</v>
      </c>
      <c r="O35" s="472">
        <v>44232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1" customFormat="1" ht="15" customHeight="1">
      <c r="A36" s="500">
        <v>9</v>
      </c>
      <c r="B36" s="501">
        <v>44235</v>
      </c>
      <c r="C36" s="502"/>
      <c r="D36" s="503" t="s">
        <v>879</v>
      </c>
      <c r="E36" s="470" t="s">
        <v>558</v>
      </c>
      <c r="F36" s="470">
        <v>221</v>
      </c>
      <c r="G36" s="504">
        <v>214.5</v>
      </c>
      <c r="H36" s="504">
        <v>214.5</v>
      </c>
      <c r="I36" s="470" t="s">
        <v>880</v>
      </c>
      <c r="J36" s="471" t="s">
        <v>899</v>
      </c>
      <c r="K36" s="505">
        <f t="shared" si="18"/>
        <v>-6.5</v>
      </c>
      <c r="L36" s="506">
        <f t="shared" ref="L36" si="20">(F36*-0.7)/100</f>
        <v>-1.5469999999999999</v>
      </c>
      <c r="M36" s="507">
        <f t="shared" si="19"/>
        <v>-3.6411764705882359E-2</v>
      </c>
      <c r="N36" s="471" t="s">
        <v>621</v>
      </c>
      <c r="O36" s="508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1" customFormat="1" ht="15" customHeight="1">
      <c r="A37" s="488">
        <v>10</v>
      </c>
      <c r="B37" s="489">
        <v>44237</v>
      </c>
      <c r="C37" s="451"/>
      <c r="D37" s="449" t="s">
        <v>126</v>
      </c>
      <c r="E37" s="450" t="s">
        <v>558</v>
      </c>
      <c r="F37" s="447">
        <v>224.5</v>
      </c>
      <c r="G37" s="447">
        <v>218</v>
      </c>
      <c r="H37" s="447">
        <v>227.75</v>
      </c>
      <c r="I37" s="448">
        <v>235</v>
      </c>
      <c r="J37" s="448" t="s">
        <v>902</v>
      </c>
      <c r="K37" s="466">
        <f t="shared" ref="K37" si="21">H37-F37</f>
        <v>3.25</v>
      </c>
      <c r="L37" s="444">
        <f>(F37*-0.07)/100</f>
        <v>-0.15715000000000001</v>
      </c>
      <c r="M37" s="445">
        <f t="shared" ref="M37" si="22">(K37+L37)/F37</f>
        <v>1.3776614699331847E-2</v>
      </c>
      <c r="N37" s="448" t="s">
        <v>557</v>
      </c>
      <c r="O37" s="472">
        <v>44237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1" customFormat="1" ht="15" customHeight="1">
      <c r="A38" s="396">
        <v>11</v>
      </c>
      <c r="B38" s="420">
        <v>44239</v>
      </c>
      <c r="C38" s="423"/>
      <c r="D38" s="388" t="s">
        <v>97</v>
      </c>
      <c r="E38" s="389" t="s">
        <v>558</v>
      </c>
      <c r="F38" s="389" t="s">
        <v>900</v>
      </c>
      <c r="G38" s="424">
        <v>207</v>
      </c>
      <c r="H38" s="424"/>
      <c r="I38" s="389" t="s">
        <v>901</v>
      </c>
      <c r="J38" s="487" t="s">
        <v>559</v>
      </c>
      <c r="K38" s="354"/>
      <c r="L38" s="406"/>
      <c r="M38" s="404"/>
      <c r="N38" s="382"/>
      <c r="O38" s="395"/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1" customFormat="1" ht="15" customHeight="1">
      <c r="A39" s="495">
        <v>12</v>
      </c>
      <c r="B39" s="489">
        <v>44239</v>
      </c>
      <c r="C39" s="496"/>
      <c r="D39" s="497" t="s">
        <v>145</v>
      </c>
      <c r="E39" s="447" t="s">
        <v>558</v>
      </c>
      <c r="F39" s="447">
        <v>173</v>
      </c>
      <c r="G39" s="498">
        <v>168</v>
      </c>
      <c r="H39" s="498">
        <v>183.5</v>
      </c>
      <c r="I39" s="447">
        <v>185</v>
      </c>
      <c r="J39" s="448" t="s">
        <v>882</v>
      </c>
      <c r="K39" s="466">
        <f t="shared" ref="K39:K40" si="23">H39-F39</f>
        <v>10.5</v>
      </c>
      <c r="L39" s="444">
        <f>(F39*-0.07)/100</f>
        <v>-0.12110000000000001</v>
      </c>
      <c r="M39" s="445">
        <f t="shared" ref="M39:M40" si="24">(K39+L39)/F39</f>
        <v>5.9993641618497108E-2</v>
      </c>
      <c r="N39" s="448" t="s">
        <v>557</v>
      </c>
      <c r="O39" s="472">
        <v>44239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1" customFormat="1" ht="15" customHeight="1">
      <c r="A40" s="500">
        <v>13</v>
      </c>
      <c r="B40" s="501">
        <v>44242</v>
      </c>
      <c r="C40" s="502"/>
      <c r="D40" s="503" t="s">
        <v>151</v>
      </c>
      <c r="E40" s="470" t="s">
        <v>558</v>
      </c>
      <c r="F40" s="470">
        <v>17400</v>
      </c>
      <c r="G40" s="504">
        <v>16900</v>
      </c>
      <c r="H40" s="504">
        <v>16890</v>
      </c>
      <c r="I40" s="470" t="s">
        <v>905</v>
      </c>
      <c r="J40" s="471" t="s">
        <v>918</v>
      </c>
      <c r="K40" s="505">
        <f t="shared" si="23"/>
        <v>-510</v>
      </c>
      <c r="L40" s="506">
        <f t="shared" ref="L40" si="25">(F40*-0.7)/100</f>
        <v>-121.8</v>
      </c>
      <c r="M40" s="507">
        <f t="shared" si="24"/>
        <v>-3.6310344827586202E-2</v>
      </c>
      <c r="N40" s="471" t="s">
        <v>621</v>
      </c>
      <c r="O40" s="508">
        <v>44244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71" customFormat="1" ht="15" customHeight="1">
      <c r="A41" s="396">
        <v>14</v>
      </c>
      <c r="B41" s="420">
        <v>44243</v>
      </c>
      <c r="C41" s="423"/>
      <c r="D41" s="388" t="s">
        <v>773</v>
      </c>
      <c r="E41" s="389" t="s">
        <v>558</v>
      </c>
      <c r="F41" s="389" t="s">
        <v>911</v>
      </c>
      <c r="G41" s="424">
        <v>1635</v>
      </c>
      <c r="H41" s="424"/>
      <c r="I41" s="389" t="s">
        <v>912</v>
      </c>
      <c r="J41" s="487" t="s">
        <v>559</v>
      </c>
      <c r="K41" s="354"/>
      <c r="L41" s="406"/>
      <c r="M41" s="404"/>
      <c r="N41" s="382"/>
      <c r="O41" s="395"/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71" customFormat="1" ht="15" customHeight="1">
      <c r="A42" s="542">
        <v>15</v>
      </c>
      <c r="B42" s="543">
        <v>44244</v>
      </c>
      <c r="C42" s="544"/>
      <c r="D42" s="545" t="s">
        <v>68</v>
      </c>
      <c r="E42" s="546" t="s">
        <v>558</v>
      </c>
      <c r="F42" s="546">
        <v>592.5</v>
      </c>
      <c r="G42" s="547">
        <v>577</v>
      </c>
      <c r="H42" s="547">
        <v>596.5</v>
      </c>
      <c r="I42" s="546" t="s">
        <v>920</v>
      </c>
      <c r="J42" s="548" t="s">
        <v>951</v>
      </c>
      <c r="K42" s="549">
        <f t="shared" ref="K42" si="26">H42-F42</f>
        <v>4</v>
      </c>
      <c r="L42" s="550">
        <f t="shared" ref="L42" si="27">(F42*-0.7)/100</f>
        <v>-4.1475</v>
      </c>
      <c r="M42" s="551">
        <f t="shared" ref="M42" si="28">(K42+L42)/F42</f>
        <v>-2.4894514767932486E-4</v>
      </c>
      <c r="N42" s="548" t="s">
        <v>666</v>
      </c>
      <c r="O42" s="552">
        <v>44245</v>
      </c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71" customFormat="1" ht="15" customHeight="1">
      <c r="A43" s="396">
        <v>16</v>
      </c>
      <c r="B43" s="420">
        <v>44245</v>
      </c>
      <c r="C43" s="423"/>
      <c r="D43" s="388" t="s">
        <v>182</v>
      </c>
      <c r="E43" s="389" t="s">
        <v>558</v>
      </c>
      <c r="F43" s="389" t="s">
        <v>952</v>
      </c>
      <c r="G43" s="424">
        <v>89.5</v>
      </c>
      <c r="H43" s="424"/>
      <c r="I43" s="389" t="s">
        <v>953</v>
      </c>
      <c r="J43" s="396" t="s">
        <v>559</v>
      </c>
      <c r="K43" s="354"/>
      <c r="L43" s="406"/>
      <c r="M43" s="404"/>
      <c r="N43" s="382"/>
      <c r="O43" s="395"/>
      <c r="P43" s="4"/>
      <c r="Q43" s="4"/>
      <c r="R43" s="326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71" customFormat="1" ht="15" customHeight="1">
      <c r="A44" s="396"/>
      <c r="B44" s="420"/>
      <c r="C44" s="423"/>
      <c r="D44" s="388"/>
      <c r="E44" s="389"/>
      <c r="F44" s="389"/>
      <c r="G44" s="424"/>
      <c r="H44" s="424"/>
      <c r="I44" s="389"/>
      <c r="J44" s="354"/>
      <c r="K44" s="354"/>
      <c r="L44" s="406"/>
      <c r="M44" s="404"/>
      <c r="N44" s="382"/>
      <c r="O44" s="395"/>
      <c r="P44" s="4"/>
      <c r="Q44" s="4"/>
      <c r="R44" s="326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561</v>
      </c>
      <c r="B45" s="36"/>
      <c r="C45" s="36"/>
      <c r="D45" s="37"/>
      <c r="E45" s="33"/>
      <c r="F45" s="33"/>
      <c r="G45" s="32"/>
      <c r="H45" s="32" t="s">
        <v>824</v>
      </c>
      <c r="I45" s="33"/>
      <c r="J45" s="14"/>
      <c r="K45" s="76"/>
      <c r="L45" s="77"/>
      <c r="M45" s="76"/>
      <c r="N45" s="78"/>
      <c r="O45" s="76"/>
      <c r="P45" s="4"/>
      <c r="Q45" s="412"/>
      <c r="R45" s="425"/>
      <c r="S45" s="412"/>
      <c r="T45" s="412"/>
      <c r="U45" s="412"/>
      <c r="V45" s="412"/>
      <c r="W45" s="412"/>
      <c r="X45" s="412"/>
      <c r="Y45" s="412"/>
      <c r="Z45" s="37"/>
      <c r="AA45" s="37"/>
      <c r="AB45" s="37"/>
    </row>
    <row r="46" spans="1:34" s="3" customFormat="1">
      <c r="A46" s="26" t="s">
        <v>562</v>
      </c>
      <c r="B46" s="20"/>
      <c r="C46" s="20"/>
      <c r="D46" s="20"/>
      <c r="E46" s="2"/>
      <c r="F46" s="27" t="s">
        <v>563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565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34" s="6" customFormat="1" ht="15">
      <c r="A49" s="40" t="s">
        <v>572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34" s="6" customFormat="1" ht="38.25">
      <c r="A50" s="18" t="s">
        <v>16</v>
      </c>
      <c r="B50" s="18" t="s">
        <v>535</v>
      </c>
      <c r="C50" s="18"/>
      <c r="D50" s="19" t="s">
        <v>546</v>
      </c>
      <c r="E50" s="18" t="s">
        <v>547</v>
      </c>
      <c r="F50" s="18" t="s">
        <v>548</v>
      </c>
      <c r="G50" s="18" t="s">
        <v>567</v>
      </c>
      <c r="H50" s="18" t="s">
        <v>550</v>
      </c>
      <c r="I50" s="18" t="s">
        <v>551</v>
      </c>
      <c r="J50" s="17" t="s">
        <v>552</v>
      </c>
      <c r="K50" s="74" t="s">
        <v>573</v>
      </c>
      <c r="L50" s="60" t="s">
        <v>822</v>
      </c>
      <c r="M50" s="74" t="s">
        <v>569</v>
      </c>
      <c r="N50" s="18" t="s">
        <v>570</v>
      </c>
      <c r="O50" s="17" t="s">
        <v>555</v>
      </c>
      <c r="P50" s="87" t="s">
        <v>556</v>
      </c>
      <c r="Q50" s="1"/>
      <c r="R50" s="14"/>
      <c r="S50" s="3"/>
      <c r="Y50" s="3"/>
      <c r="Z50" s="3"/>
    </row>
    <row r="51" spans="1:34" s="371" customFormat="1" ht="13.9" customHeight="1">
      <c r="A51" s="494">
        <v>1</v>
      </c>
      <c r="B51" s="489">
        <v>44229</v>
      </c>
      <c r="C51" s="451"/>
      <c r="D51" s="449" t="s">
        <v>851</v>
      </c>
      <c r="E51" s="450" t="s">
        <v>558</v>
      </c>
      <c r="F51" s="447">
        <v>925.5</v>
      </c>
      <c r="G51" s="447">
        <v>905</v>
      </c>
      <c r="H51" s="447">
        <v>941</v>
      </c>
      <c r="I51" s="448" t="s">
        <v>852</v>
      </c>
      <c r="J51" s="448" t="s">
        <v>868</v>
      </c>
      <c r="K51" s="490">
        <f t="shared" ref="K51" si="29">H51-F51</f>
        <v>15.5</v>
      </c>
      <c r="L51" s="491">
        <f t="shared" ref="L51" si="30">(H51*N51)*0.035%</f>
        <v>214.07750000000004</v>
      </c>
      <c r="M51" s="492">
        <f t="shared" ref="M51" si="31">(K51*N51)-L51</f>
        <v>9860.9225000000006</v>
      </c>
      <c r="N51" s="448">
        <v>650</v>
      </c>
      <c r="O51" s="493" t="s">
        <v>557</v>
      </c>
      <c r="P51" s="446">
        <v>44230</v>
      </c>
      <c r="Q51" s="365"/>
      <c r="R51" s="326" t="s">
        <v>794</v>
      </c>
      <c r="S51" s="37"/>
      <c r="Y51" s="37"/>
      <c r="Z51" s="37"/>
    </row>
    <row r="52" spans="1:34" s="371" customFormat="1" ht="13.9" customHeight="1">
      <c r="A52" s="494">
        <v>2</v>
      </c>
      <c r="B52" s="489">
        <v>44229</v>
      </c>
      <c r="C52" s="451"/>
      <c r="D52" s="449" t="s">
        <v>853</v>
      </c>
      <c r="E52" s="450" t="s">
        <v>558</v>
      </c>
      <c r="F52" s="447">
        <v>1930</v>
      </c>
      <c r="G52" s="447">
        <v>1885</v>
      </c>
      <c r="H52" s="447">
        <v>1964</v>
      </c>
      <c r="I52" s="448">
        <v>2000</v>
      </c>
      <c r="J52" s="448" t="s">
        <v>571</v>
      </c>
      <c r="K52" s="490">
        <f t="shared" ref="K52" si="32">H52-F52</f>
        <v>34</v>
      </c>
      <c r="L52" s="491">
        <f t="shared" ref="L52:L53" si="33">(H52*N52)*0.035%</f>
        <v>171.85000000000002</v>
      </c>
      <c r="M52" s="492">
        <f t="shared" ref="M52" si="34">(K52*N52)-L52</f>
        <v>8328.15</v>
      </c>
      <c r="N52" s="448">
        <v>250</v>
      </c>
      <c r="O52" s="493" t="s">
        <v>557</v>
      </c>
      <c r="P52" s="446">
        <v>44235</v>
      </c>
      <c r="Q52" s="365"/>
      <c r="R52" s="326" t="s">
        <v>560</v>
      </c>
      <c r="S52" s="37"/>
      <c r="Y52" s="37"/>
      <c r="Z52" s="37"/>
    </row>
    <row r="53" spans="1:34" s="37" customFormat="1" ht="14.25">
      <c r="A53" s="478">
        <v>3</v>
      </c>
      <c r="B53" s="479">
        <v>44230</v>
      </c>
      <c r="C53" s="479"/>
      <c r="D53" s="469" t="s">
        <v>855</v>
      </c>
      <c r="E53" s="470" t="s">
        <v>819</v>
      </c>
      <c r="F53" s="470">
        <v>14700</v>
      </c>
      <c r="G53" s="480">
        <v>14820</v>
      </c>
      <c r="H53" s="480">
        <v>14820</v>
      </c>
      <c r="I53" s="470">
        <v>14500</v>
      </c>
      <c r="J53" s="471" t="s">
        <v>863</v>
      </c>
      <c r="K53" s="471">
        <f>F53-H53</f>
        <v>-120</v>
      </c>
      <c r="L53" s="471">
        <f t="shared" si="33"/>
        <v>389.02500000000003</v>
      </c>
      <c r="M53" s="471">
        <f>(K53*N53)-L53</f>
        <v>-9389.0249999999996</v>
      </c>
      <c r="N53" s="471">
        <v>75</v>
      </c>
      <c r="O53" s="471" t="s">
        <v>621</v>
      </c>
      <c r="P53" s="499">
        <v>44230</v>
      </c>
      <c r="Q53" s="365"/>
      <c r="R53" s="326" t="s">
        <v>560</v>
      </c>
      <c r="Z53" s="371"/>
      <c r="AA53" s="371"/>
      <c r="AB53" s="371"/>
      <c r="AC53" s="371"/>
      <c r="AD53" s="371"/>
      <c r="AE53" s="371"/>
      <c r="AF53" s="371"/>
      <c r="AG53" s="371"/>
      <c r="AH53" s="371"/>
    </row>
    <row r="54" spans="1:34" s="371" customFormat="1" ht="13.9" customHeight="1">
      <c r="A54" s="494">
        <v>4</v>
      </c>
      <c r="B54" s="489">
        <v>44230</v>
      </c>
      <c r="C54" s="451"/>
      <c r="D54" s="449" t="s">
        <v>858</v>
      </c>
      <c r="E54" s="450" t="s">
        <v>558</v>
      </c>
      <c r="F54" s="447">
        <v>1569</v>
      </c>
      <c r="G54" s="447">
        <v>1545</v>
      </c>
      <c r="H54" s="447">
        <v>1586</v>
      </c>
      <c r="I54" s="448" t="s">
        <v>859</v>
      </c>
      <c r="J54" s="448" t="s">
        <v>860</v>
      </c>
      <c r="K54" s="490">
        <f>H54-F54</f>
        <v>17</v>
      </c>
      <c r="L54" s="491">
        <f t="shared" ref="L54:L55" si="35">(H54*N54)*0.035%</f>
        <v>305.30500000000006</v>
      </c>
      <c r="M54" s="492">
        <f t="shared" ref="M54:M55" si="36">(K54*N54)-L54</f>
        <v>9044.6949999999997</v>
      </c>
      <c r="N54" s="448">
        <v>550</v>
      </c>
      <c r="O54" s="493" t="s">
        <v>557</v>
      </c>
      <c r="P54" s="472">
        <v>44230</v>
      </c>
      <c r="Q54" s="365"/>
      <c r="R54" s="326" t="s">
        <v>794</v>
      </c>
      <c r="S54" s="37"/>
      <c r="Y54" s="37"/>
      <c r="Z54" s="37"/>
    </row>
    <row r="55" spans="1:34" s="371" customFormat="1" ht="13.9" customHeight="1">
      <c r="A55" s="494">
        <v>5</v>
      </c>
      <c r="B55" s="489">
        <v>44231</v>
      </c>
      <c r="C55" s="451"/>
      <c r="D55" s="449" t="s">
        <v>873</v>
      </c>
      <c r="E55" s="450" t="s">
        <v>558</v>
      </c>
      <c r="F55" s="447">
        <v>924</v>
      </c>
      <c r="G55" s="447">
        <v>903</v>
      </c>
      <c r="H55" s="447">
        <v>942</v>
      </c>
      <c r="I55" s="448" t="s">
        <v>852</v>
      </c>
      <c r="J55" s="448" t="s">
        <v>874</v>
      </c>
      <c r="K55" s="490">
        <f t="shared" ref="K55" si="37">H55-F55</f>
        <v>18</v>
      </c>
      <c r="L55" s="491">
        <f t="shared" si="35"/>
        <v>214.30500000000004</v>
      </c>
      <c r="M55" s="492">
        <f t="shared" si="36"/>
        <v>11485.695</v>
      </c>
      <c r="N55" s="448">
        <v>650</v>
      </c>
      <c r="O55" s="493" t="s">
        <v>557</v>
      </c>
      <c r="P55" s="446">
        <v>44232</v>
      </c>
      <c r="Q55" s="365"/>
      <c r="R55" s="326" t="s">
        <v>794</v>
      </c>
      <c r="S55" s="37"/>
      <c r="Y55" s="37"/>
      <c r="Z55" s="37"/>
    </row>
    <row r="56" spans="1:34" s="371" customFormat="1" ht="13.9" customHeight="1">
      <c r="A56" s="494">
        <v>6</v>
      </c>
      <c r="B56" s="489">
        <v>44232</v>
      </c>
      <c r="C56" s="451"/>
      <c r="D56" s="449" t="s">
        <v>855</v>
      </c>
      <c r="E56" s="450" t="s">
        <v>819</v>
      </c>
      <c r="F56" s="447">
        <v>14980</v>
      </c>
      <c r="G56" s="447">
        <v>15080</v>
      </c>
      <c r="H56" s="447">
        <v>14910</v>
      </c>
      <c r="I56" s="448">
        <v>14800</v>
      </c>
      <c r="J56" s="448" t="s">
        <v>732</v>
      </c>
      <c r="K56" s="490">
        <f>F56-H56</f>
        <v>70</v>
      </c>
      <c r="L56" s="491">
        <f t="shared" ref="L56:L57" si="38">(H56*N56)*0.035%</f>
        <v>391.38750000000005</v>
      </c>
      <c r="M56" s="492">
        <f t="shared" ref="M56:M57" si="39">(K56*N56)-L56</f>
        <v>4858.6125000000002</v>
      </c>
      <c r="N56" s="448">
        <v>75</v>
      </c>
      <c r="O56" s="493" t="s">
        <v>557</v>
      </c>
      <c r="P56" s="472">
        <v>44232</v>
      </c>
      <c r="Q56" s="365"/>
      <c r="R56" s="326" t="s">
        <v>560</v>
      </c>
      <c r="S56" s="37"/>
      <c r="Y56" s="37"/>
      <c r="Z56" s="37"/>
    </row>
    <row r="57" spans="1:34" s="371" customFormat="1" ht="13.9" customHeight="1">
      <c r="A57" s="494">
        <v>7</v>
      </c>
      <c r="B57" s="489">
        <v>44235</v>
      </c>
      <c r="C57" s="451"/>
      <c r="D57" s="449" t="s">
        <v>881</v>
      </c>
      <c r="E57" s="450" t="s">
        <v>558</v>
      </c>
      <c r="F57" s="447">
        <v>687</v>
      </c>
      <c r="G57" s="447">
        <v>675</v>
      </c>
      <c r="H57" s="447">
        <v>697.5</v>
      </c>
      <c r="I57" s="448">
        <v>710</v>
      </c>
      <c r="J57" s="448" t="s">
        <v>882</v>
      </c>
      <c r="K57" s="490">
        <f t="shared" ref="K57" si="40">H57-F57</f>
        <v>10.5</v>
      </c>
      <c r="L57" s="491">
        <f t="shared" si="38"/>
        <v>268.53750000000002</v>
      </c>
      <c r="M57" s="492">
        <f t="shared" si="39"/>
        <v>11281.4625</v>
      </c>
      <c r="N57" s="448">
        <v>1100</v>
      </c>
      <c r="O57" s="493" t="s">
        <v>557</v>
      </c>
      <c r="P57" s="446">
        <v>44236</v>
      </c>
      <c r="Q57" s="365"/>
      <c r="R57" s="326" t="s">
        <v>560</v>
      </c>
      <c r="S57" s="37"/>
      <c r="Y57" s="37"/>
      <c r="Z57" s="37"/>
    </row>
    <row r="58" spans="1:34" s="371" customFormat="1" ht="13.9" customHeight="1">
      <c r="A58" s="494">
        <v>8</v>
      </c>
      <c r="B58" s="489">
        <v>44242</v>
      </c>
      <c r="C58" s="451"/>
      <c r="D58" s="449" t="s">
        <v>881</v>
      </c>
      <c r="E58" s="450" t="s">
        <v>558</v>
      </c>
      <c r="F58" s="447">
        <v>701.5</v>
      </c>
      <c r="G58" s="447">
        <v>689</v>
      </c>
      <c r="H58" s="447">
        <v>708.25</v>
      </c>
      <c r="I58" s="448">
        <v>720</v>
      </c>
      <c r="J58" s="448" t="s">
        <v>919</v>
      </c>
      <c r="K58" s="490">
        <f t="shared" ref="K58" si="41">H58-F58</f>
        <v>6.75</v>
      </c>
      <c r="L58" s="491">
        <f t="shared" ref="L58" si="42">(H58*N58)*0.035%</f>
        <v>272.67625000000004</v>
      </c>
      <c r="M58" s="492">
        <f t="shared" ref="M58" si="43">(K58*N58)-L58</f>
        <v>7152.3237499999996</v>
      </c>
      <c r="N58" s="448">
        <v>1100</v>
      </c>
      <c r="O58" s="493" t="s">
        <v>557</v>
      </c>
      <c r="P58" s="446">
        <v>44244</v>
      </c>
      <c r="Q58" s="365"/>
      <c r="R58" s="326" t="s">
        <v>560</v>
      </c>
      <c r="S58" s="37"/>
      <c r="Y58" s="37"/>
      <c r="Z58" s="37"/>
    </row>
    <row r="59" spans="1:34" s="371" customFormat="1" ht="13.9" customHeight="1">
      <c r="A59" s="494">
        <v>9</v>
      </c>
      <c r="B59" s="489">
        <v>44243</v>
      </c>
      <c r="C59" s="451"/>
      <c r="D59" s="449" t="s">
        <v>910</v>
      </c>
      <c r="E59" s="450" t="s">
        <v>558</v>
      </c>
      <c r="F59" s="447">
        <v>5790</v>
      </c>
      <c r="G59" s="447">
        <v>5680</v>
      </c>
      <c r="H59" s="447">
        <v>5845</v>
      </c>
      <c r="I59" s="448">
        <v>6000</v>
      </c>
      <c r="J59" s="448" t="s">
        <v>681</v>
      </c>
      <c r="K59" s="490">
        <f t="shared" ref="K59" si="44">H59-F59</f>
        <v>55</v>
      </c>
      <c r="L59" s="491">
        <f t="shared" ref="L59" si="45">(H59*N59)*0.035%</f>
        <v>255.71875000000003</v>
      </c>
      <c r="M59" s="492">
        <f t="shared" ref="M59" si="46">(K59*N59)-L59</f>
        <v>6619.28125</v>
      </c>
      <c r="N59" s="448">
        <v>125</v>
      </c>
      <c r="O59" s="493" t="s">
        <v>557</v>
      </c>
      <c r="P59" s="446">
        <v>44244</v>
      </c>
      <c r="Q59" s="365"/>
      <c r="R59" s="326" t="s">
        <v>560</v>
      </c>
      <c r="S59" s="37"/>
      <c r="Y59" s="37"/>
      <c r="Z59" s="37"/>
    </row>
    <row r="60" spans="1:34" s="371" customFormat="1" ht="13.9" customHeight="1">
      <c r="A60" s="494">
        <v>10</v>
      </c>
      <c r="B60" s="489">
        <v>44244</v>
      </c>
      <c r="C60" s="451"/>
      <c r="D60" s="449" t="s">
        <v>921</v>
      </c>
      <c r="E60" s="450" t="s">
        <v>558</v>
      </c>
      <c r="F60" s="447">
        <v>2407.5</v>
      </c>
      <c r="G60" s="447">
        <v>2367</v>
      </c>
      <c r="H60" s="447">
        <v>2431</v>
      </c>
      <c r="I60" s="448" t="s">
        <v>922</v>
      </c>
      <c r="J60" s="448" t="s">
        <v>954</v>
      </c>
      <c r="K60" s="490">
        <f t="shared" ref="K60" si="47">H60-F60</f>
        <v>23.5</v>
      </c>
      <c r="L60" s="491">
        <f t="shared" ref="L60" si="48">(H60*N60)*0.035%</f>
        <v>255.25500000000002</v>
      </c>
      <c r="M60" s="492">
        <f t="shared" ref="M60" si="49">(K60*N60)-L60</f>
        <v>6794.7449999999999</v>
      </c>
      <c r="N60" s="448">
        <v>300</v>
      </c>
      <c r="O60" s="493" t="s">
        <v>557</v>
      </c>
      <c r="P60" s="446">
        <v>44245</v>
      </c>
      <c r="Q60" s="365"/>
      <c r="R60" s="326" t="s">
        <v>560</v>
      </c>
      <c r="S60" s="37"/>
      <c r="Y60" s="37"/>
      <c r="Z60" s="37"/>
    </row>
    <row r="61" spans="1:34" s="371" customFormat="1" ht="13.9" customHeight="1">
      <c r="A61" s="494">
        <v>11</v>
      </c>
      <c r="B61" s="489">
        <v>44244</v>
      </c>
      <c r="C61" s="451"/>
      <c r="D61" s="449" t="s">
        <v>855</v>
      </c>
      <c r="E61" s="450" t="s">
        <v>819</v>
      </c>
      <c r="F61" s="447">
        <v>15300</v>
      </c>
      <c r="G61" s="447">
        <v>15440</v>
      </c>
      <c r="H61" s="447">
        <v>15220</v>
      </c>
      <c r="I61" s="448">
        <v>15100</v>
      </c>
      <c r="J61" s="448" t="s">
        <v>923</v>
      </c>
      <c r="K61" s="490">
        <f>F61-H61</f>
        <v>80</v>
      </c>
      <c r="L61" s="491">
        <f t="shared" ref="L61:L62" si="50">(H61*N61)*0.035%</f>
        <v>399.52500000000003</v>
      </c>
      <c r="M61" s="492">
        <f t="shared" ref="M61:M62" si="51">(K61*N61)-L61</f>
        <v>5600.4750000000004</v>
      </c>
      <c r="N61" s="448">
        <v>75</v>
      </c>
      <c r="O61" s="493" t="s">
        <v>557</v>
      </c>
      <c r="P61" s="472">
        <v>44244</v>
      </c>
      <c r="Q61" s="365"/>
      <c r="R61" s="326" t="s">
        <v>560</v>
      </c>
      <c r="S61" s="37"/>
      <c r="Y61" s="37"/>
      <c r="Z61" s="37"/>
    </row>
    <row r="62" spans="1:34" s="371" customFormat="1" ht="13.9" customHeight="1">
      <c r="A62" s="494">
        <v>12</v>
      </c>
      <c r="B62" s="489">
        <v>44245</v>
      </c>
      <c r="C62" s="451"/>
      <c r="D62" s="449" t="s">
        <v>955</v>
      </c>
      <c r="E62" s="450" t="s">
        <v>819</v>
      </c>
      <c r="F62" s="447">
        <v>218.5</v>
      </c>
      <c r="G62" s="447">
        <v>221.5</v>
      </c>
      <c r="H62" s="447">
        <v>216.25</v>
      </c>
      <c r="I62" s="448" t="s">
        <v>956</v>
      </c>
      <c r="J62" s="448" t="s">
        <v>957</v>
      </c>
      <c r="K62" s="490">
        <f>F62-H62</f>
        <v>2.25</v>
      </c>
      <c r="L62" s="491">
        <f t="shared" si="50"/>
        <v>302.75000000000006</v>
      </c>
      <c r="M62" s="492">
        <f t="shared" si="51"/>
        <v>8697.25</v>
      </c>
      <c r="N62" s="448">
        <v>4000</v>
      </c>
      <c r="O62" s="493" t="s">
        <v>557</v>
      </c>
      <c r="P62" s="472">
        <v>44245</v>
      </c>
      <c r="Q62" s="365"/>
      <c r="R62" s="326"/>
      <c r="S62" s="37"/>
      <c r="Y62" s="37"/>
      <c r="Z62" s="37"/>
    </row>
    <row r="63" spans="1:34" s="371" customFormat="1" ht="13.9" customHeight="1">
      <c r="A63" s="516"/>
      <c r="B63" s="420"/>
      <c r="C63" s="421"/>
      <c r="D63" s="414"/>
      <c r="E63" s="415"/>
      <c r="F63" s="389"/>
      <c r="G63" s="389"/>
      <c r="H63" s="389"/>
      <c r="I63" s="354"/>
      <c r="J63" s="354"/>
      <c r="K63" s="524"/>
      <c r="L63" s="408"/>
      <c r="M63" s="553"/>
      <c r="N63" s="354"/>
      <c r="O63" s="382"/>
      <c r="P63" s="395"/>
      <c r="Q63" s="365"/>
      <c r="R63" s="326"/>
      <c r="S63" s="37"/>
      <c r="Y63" s="37"/>
      <c r="Z63" s="37"/>
    </row>
    <row r="64" spans="1:34" s="371" customFormat="1" ht="13.9" customHeight="1">
      <c r="A64" s="422"/>
      <c r="B64" s="420"/>
      <c r="C64" s="421"/>
      <c r="D64" s="414"/>
      <c r="E64" s="415"/>
      <c r="F64" s="389"/>
      <c r="G64" s="389"/>
      <c r="H64" s="389"/>
      <c r="I64" s="354"/>
      <c r="J64" s="354"/>
      <c r="K64" s="354"/>
      <c r="L64" s="354"/>
      <c r="M64" s="354"/>
      <c r="N64" s="354"/>
      <c r="O64" s="354"/>
      <c r="P64" s="354"/>
      <c r="Q64" s="365"/>
      <c r="R64" s="326"/>
      <c r="S64" s="37"/>
      <c r="Y64" s="37"/>
      <c r="Z64" s="37"/>
    </row>
    <row r="65" spans="1:34" s="371" customFormat="1" ht="13.9" customHeight="1">
      <c r="A65" s="432"/>
      <c r="B65" s="426"/>
      <c r="C65" s="433"/>
      <c r="D65" s="434"/>
      <c r="E65" s="355"/>
      <c r="F65" s="401"/>
      <c r="G65" s="401"/>
      <c r="H65" s="401"/>
      <c r="I65" s="397"/>
      <c r="J65" s="397"/>
      <c r="K65" s="397"/>
      <c r="L65" s="397"/>
      <c r="M65" s="397"/>
      <c r="N65" s="397"/>
      <c r="O65" s="397"/>
      <c r="P65" s="397"/>
      <c r="Q65" s="365"/>
      <c r="R65" s="326"/>
      <c r="S65" s="37"/>
      <c r="Y65" s="37"/>
      <c r="Z65" s="37"/>
    </row>
    <row r="66" spans="1:34" s="3" customFormat="1">
      <c r="A66" s="41"/>
      <c r="B66" s="42"/>
      <c r="C66" s="43"/>
      <c r="D66" s="44"/>
      <c r="E66" s="45"/>
      <c r="F66" s="46"/>
      <c r="G66" s="46"/>
      <c r="H66" s="46"/>
      <c r="I66" s="46"/>
      <c r="J66" s="14"/>
      <c r="K66" s="88"/>
      <c r="L66" s="88"/>
      <c r="M66" s="14"/>
      <c r="N66" s="13"/>
      <c r="O66" s="89"/>
      <c r="P66" s="2"/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" customFormat="1" ht="15">
      <c r="A67" s="47" t="s">
        <v>574</v>
      </c>
      <c r="B67" s="47"/>
      <c r="C67" s="47"/>
      <c r="D67" s="47"/>
      <c r="E67" s="48"/>
      <c r="F67" s="46"/>
      <c r="G67" s="46"/>
      <c r="H67" s="46"/>
      <c r="I67" s="46"/>
      <c r="J67" s="50"/>
      <c r="K67" s="9"/>
      <c r="L67" s="9"/>
      <c r="M67" s="9"/>
      <c r="N67" s="8"/>
      <c r="O67" s="50"/>
      <c r="P67" s="2"/>
      <c r="Q67" s="1"/>
      <c r="R67" s="14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3" customFormat="1" ht="38.25">
      <c r="A68" s="18" t="s">
        <v>16</v>
      </c>
      <c r="B68" s="18" t="s">
        <v>535</v>
      </c>
      <c r="C68" s="18"/>
      <c r="D68" s="19" t="s">
        <v>546</v>
      </c>
      <c r="E68" s="18" t="s">
        <v>547</v>
      </c>
      <c r="F68" s="18" t="s">
        <v>548</v>
      </c>
      <c r="G68" s="49" t="s">
        <v>567</v>
      </c>
      <c r="H68" s="18" t="s">
        <v>550</v>
      </c>
      <c r="I68" s="18" t="s">
        <v>551</v>
      </c>
      <c r="J68" s="17" t="s">
        <v>552</v>
      </c>
      <c r="K68" s="17" t="s">
        <v>575</v>
      </c>
      <c r="L68" s="60" t="s">
        <v>822</v>
      </c>
      <c r="M68" s="74" t="s">
        <v>569</v>
      </c>
      <c r="N68" s="18" t="s">
        <v>570</v>
      </c>
      <c r="O68" s="18" t="s">
        <v>555</v>
      </c>
      <c r="P68" s="19" t="s">
        <v>556</v>
      </c>
      <c r="Q68" s="1"/>
      <c r="R68" s="14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37" customFormat="1" ht="14.25">
      <c r="A69" s="572">
        <v>1</v>
      </c>
      <c r="B69" s="574">
        <v>44225</v>
      </c>
      <c r="C69" s="521"/>
      <c r="D69" s="469" t="s">
        <v>843</v>
      </c>
      <c r="E69" s="522" t="s">
        <v>558</v>
      </c>
      <c r="F69" s="470">
        <v>215</v>
      </c>
      <c r="G69" s="470"/>
      <c r="H69" s="470">
        <v>0</v>
      </c>
      <c r="I69" s="471"/>
      <c r="J69" s="576" t="s">
        <v>895</v>
      </c>
      <c r="K69" s="471">
        <f>H69-F69</f>
        <v>-215</v>
      </c>
      <c r="L69" s="525">
        <v>100</v>
      </c>
      <c r="M69" s="576">
        <v>-8612.5</v>
      </c>
      <c r="N69" s="576">
        <v>75</v>
      </c>
      <c r="O69" s="568" t="s">
        <v>621</v>
      </c>
      <c r="P69" s="570">
        <v>44238</v>
      </c>
      <c r="Q69" s="365"/>
      <c r="R69" s="326" t="s">
        <v>794</v>
      </c>
      <c r="Z69" s="371"/>
      <c r="AA69" s="371"/>
      <c r="AB69" s="371"/>
      <c r="AC69" s="371"/>
      <c r="AD69" s="371"/>
      <c r="AE69" s="371"/>
      <c r="AF69" s="371"/>
      <c r="AG69" s="371"/>
      <c r="AH69" s="371"/>
    </row>
    <row r="70" spans="1:34" s="37" customFormat="1" ht="14.25">
      <c r="A70" s="573"/>
      <c r="B70" s="575"/>
      <c r="C70" s="521"/>
      <c r="D70" s="469" t="s">
        <v>844</v>
      </c>
      <c r="E70" s="522" t="s">
        <v>819</v>
      </c>
      <c r="F70" s="470">
        <v>97.5</v>
      </c>
      <c r="G70" s="470"/>
      <c r="H70" s="470">
        <v>0</v>
      </c>
      <c r="I70" s="471"/>
      <c r="J70" s="577"/>
      <c r="K70" s="471">
        <f>F70-H70</f>
        <v>97.5</v>
      </c>
      <c r="L70" s="525">
        <v>100</v>
      </c>
      <c r="M70" s="577"/>
      <c r="N70" s="577"/>
      <c r="O70" s="569"/>
      <c r="P70" s="571"/>
      <c r="Q70" s="365"/>
      <c r="R70" s="326" t="s">
        <v>794</v>
      </c>
      <c r="Z70" s="371"/>
      <c r="AA70" s="371"/>
      <c r="AB70" s="371"/>
      <c r="AC70" s="371"/>
      <c r="AD70" s="371"/>
      <c r="AE70" s="371"/>
      <c r="AF70" s="371"/>
      <c r="AG70" s="371"/>
      <c r="AH70" s="371"/>
    </row>
    <row r="71" spans="1:34" s="37" customFormat="1" ht="14.25">
      <c r="A71" s="478">
        <v>2</v>
      </c>
      <c r="B71" s="479">
        <v>44228</v>
      </c>
      <c r="C71" s="479"/>
      <c r="D71" s="469" t="s">
        <v>845</v>
      </c>
      <c r="E71" s="470" t="s">
        <v>558</v>
      </c>
      <c r="F71" s="470">
        <v>67.5</v>
      </c>
      <c r="G71" s="480">
        <v>35</v>
      </c>
      <c r="H71" s="480">
        <v>35</v>
      </c>
      <c r="I71" s="470">
        <v>150</v>
      </c>
      <c r="J71" s="471" t="s">
        <v>888</v>
      </c>
      <c r="K71" s="471">
        <f>H71-F71</f>
        <v>-32.5</v>
      </c>
      <c r="L71" s="471">
        <v>100</v>
      </c>
      <c r="M71" s="471">
        <f>(K71*N71)+L71</f>
        <v>-2337.5</v>
      </c>
      <c r="N71" s="471">
        <v>75</v>
      </c>
      <c r="O71" s="471" t="s">
        <v>621</v>
      </c>
      <c r="P71" s="481">
        <v>44228</v>
      </c>
      <c r="Q71" s="365"/>
      <c r="R71" s="326" t="s">
        <v>560</v>
      </c>
      <c r="Z71" s="371"/>
      <c r="AA71" s="371"/>
      <c r="AB71" s="371"/>
      <c r="AC71" s="371"/>
      <c r="AD71" s="371"/>
      <c r="AE71" s="371"/>
      <c r="AF71" s="371"/>
      <c r="AG71" s="371"/>
      <c r="AH71" s="371"/>
    </row>
    <row r="72" spans="1:34" s="371" customFormat="1" ht="13.9" customHeight="1">
      <c r="A72" s="494">
        <v>3</v>
      </c>
      <c r="B72" s="489">
        <v>44230</v>
      </c>
      <c r="C72" s="451"/>
      <c r="D72" s="449" t="s">
        <v>864</v>
      </c>
      <c r="E72" s="450" t="s">
        <v>558</v>
      </c>
      <c r="F72" s="447">
        <v>51</v>
      </c>
      <c r="G72" s="447">
        <v>18</v>
      </c>
      <c r="H72" s="447">
        <v>71.5</v>
      </c>
      <c r="I72" s="448" t="s">
        <v>865</v>
      </c>
      <c r="J72" s="448" t="s">
        <v>866</v>
      </c>
      <c r="K72" s="490">
        <f>H72-F72</f>
        <v>20.5</v>
      </c>
      <c r="L72" s="491">
        <v>100</v>
      </c>
      <c r="M72" s="492">
        <f t="shared" ref="M72:M73" si="52">(K72*N72)-L72</f>
        <v>1437.5</v>
      </c>
      <c r="N72" s="448">
        <v>75</v>
      </c>
      <c r="O72" s="493" t="s">
        <v>557</v>
      </c>
      <c r="P72" s="472">
        <v>44230</v>
      </c>
      <c r="Q72" s="365"/>
      <c r="R72" s="326" t="s">
        <v>560</v>
      </c>
      <c r="S72" s="37"/>
      <c r="Y72" s="37"/>
      <c r="Z72" s="37"/>
    </row>
    <row r="73" spans="1:34" s="371" customFormat="1" ht="13.9" customHeight="1">
      <c r="A73" s="494">
        <v>4</v>
      </c>
      <c r="B73" s="489">
        <v>44230</v>
      </c>
      <c r="C73" s="451"/>
      <c r="D73" s="449" t="s">
        <v>864</v>
      </c>
      <c r="E73" s="450" t="s">
        <v>558</v>
      </c>
      <c r="F73" s="447">
        <v>52.5</v>
      </c>
      <c r="G73" s="447">
        <v>19</v>
      </c>
      <c r="H73" s="447">
        <v>72</v>
      </c>
      <c r="I73" s="448" t="s">
        <v>865</v>
      </c>
      <c r="J73" s="448" t="s">
        <v>867</v>
      </c>
      <c r="K73" s="490">
        <f>H73-F73</f>
        <v>19.5</v>
      </c>
      <c r="L73" s="491">
        <v>100</v>
      </c>
      <c r="M73" s="492">
        <f t="shared" si="52"/>
        <v>1362.5</v>
      </c>
      <c r="N73" s="448">
        <v>75</v>
      </c>
      <c r="O73" s="493" t="s">
        <v>557</v>
      </c>
      <c r="P73" s="472">
        <v>44230</v>
      </c>
      <c r="Q73" s="365"/>
      <c r="R73" s="326" t="s">
        <v>560</v>
      </c>
      <c r="S73" s="37"/>
      <c r="Y73" s="37"/>
      <c r="Z73" s="37"/>
    </row>
    <row r="74" spans="1:34" s="371" customFormat="1" ht="13.9" customHeight="1">
      <c r="A74" s="520">
        <v>5</v>
      </c>
      <c r="B74" s="501">
        <v>44232</v>
      </c>
      <c r="C74" s="521"/>
      <c r="D74" s="469" t="s">
        <v>876</v>
      </c>
      <c r="E74" s="522" t="s">
        <v>819</v>
      </c>
      <c r="F74" s="470">
        <v>227</v>
      </c>
      <c r="G74" s="470">
        <v>325</v>
      </c>
      <c r="H74" s="470">
        <v>325</v>
      </c>
      <c r="I74" s="471" t="s">
        <v>877</v>
      </c>
      <c r="J74" s="471" t="s">
        <v>887</v>
      </c>
      <c r="K74" s="471">
        <f>F74-H74</f>
        <v>-98</v>
      </c>
      <c r="L74" s="471">
        <v>100</v>
      </c>
      <c r="M74" s="471">
        <f>(K74*N74)+L74</f>
        <v>-7250</v>
      </c>
      <c r="N74" s="471">
        <v>75</v>
      </c>
      <c r="O74" s="471" t="s">
        <v>621</v>
      </c>
      <c r="P74" s="481">
        <v>44236</v>
      </c>
      <c r="Q74" s="365"/>
      <c r="R74" s="326" t="s">
        <v>560</v>
      </c>
      <c r="S74" s="37"/>
      <c r="Y74" s="37"/>
      <c r="Z74" s="37"/>
    </row>
    <row r="75" spans="1:34" s="371" customFormat="1" ht="13.9" customHeight="1">
      <c r="A75" s="488">
        <v>6</v>
      </c>
      <c r="B75" s="489">
        <v>44237</v>
      </c>
      <c r="C75" s="451"/>
      <c r="D75" s="449" t="s">
        <v>889</v>
      </c>
      <c r="E75" s="450" t="s">
        <v>819</v>
      </c>
      <c r="F75" s="447">
        <v>227.5</v>
      </c>
      <c r="G75" s="447">
        <v>325</v>
      </c>
      <c r="H75" s="447">
        <v>175</v>
      </c>
      <c r="I75" s="448" t="s">
        <v>877</v>
      </c>
      <c r="J75" s="448" t="s">
        <v>903</v>
      </c>
      <c r="K75" s="448">
        <f>F75-H75</f>
        <v>52.5</v>
      </c>
      <c r="L75" s="448">
        <v>100</v>
      </c>
      <c r="M75" s="448">
        <f>(K75*N75)+L75</f>
        <v>4037.5</v>
      </c>
      <c r="N75" s="448">
        <v>75</v>
      </c>
      <c r="O75" s="493" t="s">
        <v>557</v>
      </c>
      <c r="P75" s="523">
        <v>44237</v>
      </c>
      <c r="Q75" s="365"/>
      <c r="R75" s="326" t="s">
        <v>560</v>
      </c>
      <c r="S75" s="37"/>
      <c r="Y75" s="37"/>
      <c r="Z75" s="37"/>
    </row>
    <row r="76" spans="1:34" s="371" customFormat="1" ht="13.9" customHeight="1">
      <c r="A76" s="520">
        <v>7</v>
      </c>
      <c r="B76" s="501">
        <v>44237</v>
      </c>
      <c r="C76" s="521"/>
      <c r="D76" s="469" t="s">
        <v>889</v>
      </c>
      <c r="E76" s="522" t="s">
        <v>819</v>
      </c>
      <c r="F76" s="470">
        <v>202.5</v>
      </c>
      <c r="G76" s="470">
        <v>302</v>
      </c>
      <c r="H76" s="470">
        <v>302</v>
      </c>
      <c r="I76" s="471" t="s">
        <v>877</v>
      </c>
      <c r="J76" s="471" t="s">
        <v>909</v>
      </c>
      <c r="K76" s="471">
        <f>F76-H76</f>
        <v>-99.5</v>
      </c>
      <c r="L76" s="471">
        <v>100</v>
      </c>
      <c r="M76" s="471">
        <f>(K76*N76)+L76</f>
        <v>-7362.5</v>
      </c>
      <c r="N76" s="471">
        <v>75</v>
      </c>
      <c r="O76" s="471" t="s">
        <v>621</v>
      </c>
      <c r="P76" s="481">
        <v>44243</v>
      </c>
      <c r="Q76" s="365"/>
      <c r="R76" s="326" t="s">
        <v>560</v>
      </c>
      <c r="S76" s="37"/>
      <c r="Y76" s="37"/>
      <c r="Z76" s="37"/>
    </row>
    <row r="77" spans="1:34" s="371" customFormat="1" ht="13.9" customHeight="1">
      <c r="A77" s="488">
        <v>8</v>
      </c>
      <c r="B77" s="489">
        <v>44238</v>
      </c>
      <c r="C77" s="451"/>
      <c r="D77" s="449" t="s">
        <v>893</v>
      </c>
      <c r="E77" s="450" t="s">
        <v>819</v>
      </c>
      <c r="F77" s="447">
        <v>470</v>
      </c>
      <c r="G77" s="447">
        <v>680</v>
      </c>
      <c r="H77" s="447">
        <v>375</v>
      </c>
      <c r="I77" s="448" t="s">
        <v>894</v>
      </c>
      <c r="J77" s="448" t="s">
        <v>904</v>
      </c>
      <c r="K77" s="448">
        <f>F77-H77</f>
        <v>95</v>
      </c>
      <c r="L77" s="448">
        <v>100</v>
      </c>
      <c r="M77" s="448">
        <f>(K77*N77)+L77</f>
        <v>2475</v>
      </c>
      <c r="N77" s="448">
        <v>25</v>
      </c>
      <c r="O77" s="493" t="s">
        <v>557</v>
      </c>
      <c r="P77" s="526">
        <v>44239</v>
      </c>
      <c r="Q77" s="365"/>
      <c r="R77" s="326" t="s">
        <v>560</v>
      </c>
      <c r="S77" s="37"/>
      <c r="Y77" s="37"/>
      <c r="Z77" s="37"/>
    </row>
    <row r="78" spans="1:34" s="371" customFormat="1" ht="13.9" customHeight="1">
      <c r="A78" s="520">
        <v>9</v>
      </c>
      <c r="B78" s="501">
        <v>44242</v>
      </c>
      <c r="C78" s="521"/>
      <c r="D78" s="469" t="s">
        <v>906</v>
      </c>
      <c r="E78" s="522" t="s">
        <v>819</v>
      </c>
      <c r="F78" s="470">
        <v>370</v>
      </c>
      <c r="G78" s="470">
        <v>522</v>
      </c>
      <c r="H78" s="470">
        <v>522</v>
      </c>
      <c r="I78" s="471" t="s">
        <v>877</v>
      </c>
      <c r="J78" s="471" t="s">
        <v>907</v>
      </c>
      <c r="K78" s="471">
        <f>F78-H78</f>
        <v>-152</v>
      </c>
      <c r="L78" s="471">
        <v>100</v>
      </c>
      <c r="M78" s="471">
        <f>(K78*N78)+L78</f>
        <v>-3700</v>
      </c>
      <c r="N78" s="471">
        <v>25</v>
      </c>
      <c r="O78" s="471" t="s">
        <v>621</v>
      </c>
      <c r="P78" s="481">
        <v>44242</v>
      </c>
      <c r="Q78" s="365"/>
      <c r="R78" s="326" t="s">
        <v>560</v>
      </c>
      <c r="S78" s="37"/>
      <c r="Y78" s="37"/>
      <c r="Z78" s="37"/>
    </row>
    <row r="79" spans="1:34" s="371" customFormat="1" ht="13.9" customHeight="1">
      <c r="A79" s="494">
        <v>10</v>
      </c>
      <c r="B79" s="489">
        <v>44243</v>
      </c>
      <c r="C79" s="451"/>
      <c r="D79" s="449" t="s">
        <v>958</v>
      </c>
      <c r="E79" s="450" t="s">
        <v>558</v>
      </c>
      <c r="F79" s="447">
        <v>66</v>
      </c>
      <c r="G79" s="447">
        <v>19</v>
      </c>
      <c r="H79" s="447">
        <v>79</v>
      </c>
      <c r="I79" s="448" t="s">
        <v>865</v>
      </c>
      <c r="J79" s="448" t="s">
        <v>890</v>
      </c>
      <c r="K79" s="490">
        <f>H79-F79</f>
        <v>13</v>
      </c>
      <c r="L79" s="448">
        <v>100</v>
      </c>
      <c r="M79" s="492">
        <f t="shared" ref="M79" si="53">(K79*N79)-L79</f>
        <v>875</v>
      </c>
      <c r="N79" s="448">
        <v>75</v>
      </c>
      <c r="O79" s="493" t="s">
        <v>557</v>
      </c>
      <c r="P79" s="472">
        <v>44243</v>
      </c>
      <c r="Q79" s="365"/>
      <c r="R79" s="326" t="s">
        <v>560</v>
      </c>
      <c r="S79" s="37"/>
      <c r="Y79" s="37"/>
      <c r="Z79" s="37"/>
    </row>
    <row r="80" spans="1:34" s="371" customFormat="1" ht="13.9" customHeight="1">
      <c r="A80" s="494">
        <v>11</v>
      </c>
      <c r="B80" s="489">
        <v>44244</v>
      </c>
      <c r="C80" s="421"/>
      <c r="D80" s="449" t="s">
        <v>924</v>
      </c>
      <c r="E80" s="450" t="s">
        <v>558</v>
      </c>
      <c r="F80" s="447">
        <v>365</v>
      </c>
      <c r="G80" s="447">
        <v>175</v>
      </c>
      <c r="H80" s="447">
        <v>470</v>
      </c>
      <c r="I80" s="448" t="s">
        <v>925</v>
      </c>
      <c r="J80" s="448" t="s">
        <v>898</v>
      </c>
      <c r="K80" s="490">
        <f>H80-F80</f>
        <v>105</v>
      </c>
      <c r="L80" s="448">
        <v>100</v>
      </c>
      <c r="M80" s="492">
        <f t="shared" ref="M80:M81" si="54">(K80*N80)-L80</f>
        <v>2525</v>
      </c>
      <c r="N80" s="448">
        <v>25</v>
      </c>
      <c r="O80" s="493" t="s">
        <v>557</v>
      </c>
      <c r="P80" s="472">
        <v>44244</v>
      </c>
      <c r="Q80" s="365"/>
      <c r="R80" s="326" t="s">
        <v>560</v>
      </c>
      <c r="S80" s="37"/>
      <c r="Y80" s="37"/>
      <c r="Z80" s="37"/>
    </row>
    <row r="81" spans="1:34" s="371" customFormat="1" ht="13.9" customHeight="1">
      <c r="A81" s="494">
        <v>12</v>
      </c>
      <c r="B81" s="489">
        <v>44245</v>
      </c>
      <c r="C81" s="421"/>
      <c r="D81" s="449" t="s">
        <v>959</v>
      </c>
      <c r="E81" s="450" t="s">
        <v>558</v>
      </c>
      <c r="F81" s="447">
        <v>45.5</v>
      </c>
      <c r="G81" s="447"/>
      <c r="H81" s="447">
        <v>65.5</v>
      </c>
      <c r="I81" s="448" t="s">
        <v>865</v>
      </c>
      <c r="J81" s="448" t="s">
        <v>1082</v>
      </c>
      <c r="K81" s="490">
        <f>H81-F81</f>
        <v>20</v>
      </c>
      <c r="L81" s="448">
        <v>100</v>
      </c>
      <c r="M81" s="492">
        <f t="shared" si="54"/>
        <v>1400</v>
      </c>
      <c r="N81" s="448">
        <v>75</v>
      </c>
      <c r="O81" s="493" t="s">
        <v>557</v>
      </c>
      <c r="P81" s="472">
        <v>44245</v>
      </c>
      <c r="Q81" s="365"/>
      <c r="R81" s="326"/>
      <c r="S81" s="37"/>
      <c r="Y81" s="37"/>
      <c r="Z81" s="37"/>
    </row>
    <row r="82" spans="1:34" s="371" customFormat="1" ht="13.9" customHeight="1">
      <c r="A82" s="422"/>
      <c r="B82" s="420"/>
      <c r="C82" s="421"/>
      <c r="D82" s="414"/>
      <c r="E82" s="415"/>
      <c r="F82" s="389"/>
      <c r="G82" s="389"/>
      <c r="H82" s="389"/>
      <c r="I82" s="354"/>
      <c r="J82" s="354"/>
      <c r="K82" s="354"/>
      <c r="L82" s="354"/>
      <c r="M82" s="354"/>
      <c r="N82" s="354"/>
      <c r="O82" s="354"/>
      <c r="P82" s="354"/>
      <c r="Q82" s="365"/>
      <c r="R82" s="326"/>
      <c r="S82" s="37"/>
      <c r="Y82" s="37"/>
      <c r="Z82" s="37"/>
    </row>
    <row r="83" spans="1:34" s="37" customFormat="1" ht="14.25">
      <c r="A83" s="33"/>
      <c r="B83" s="399"/>
      <c r="C83" s="399"/>
      <c r="D83" s="400"/>
      <c r="E83" s="401"/>
      <c r="F83" s="401"/>
      <c r="G83" s="402"/>
      <c r="H83" s="402"/>
      <c r="I83" s="401"/>
      <c r="J83" s="397"/>
      <c r="K83" s="397"/>
      <c r="L83" s="397"/>
      <c r="M83" s="397"/>
      <c r="N83" s="397"/>
      <c r="O83" s="397"/>
      <c r="P83" s="397"/>
      <c r="Q83" s="365"/>
      <c r="R83" s="326"/>
      <c r="Z83" s="371"/>
      <c r="AA83" s="371"/>
      <c r="AB83" s="371"/>
      <c r="AC83" s="371"/>
      <c r="AD83" s="371"/>
      <c r="AE83" s="371"/>
      <c r="AF83" s="371"/>
      <c r="AG83" s="371"/>
      <c r="AH83" s="371"/>
    </row>
    <row r="84" spans="1:34" s="37" customFormat="1" ht="14.25">
      <c r="A84" s="33"/>
      <c r="B84" s="399"/>
      <c r="C84" s="399"/>
      <c r="D84" s="400"/>
      <c r="E84" s="401"/>
      <c r="F84" s="401"/>
      <c r="G84" s="402"/>
      <c r="H84" s="402"/>
      <c r="I84" s="401"/>
      <c r="J84" s="397"/>
      <c r="K84" s="397"/>
      <c r="L84" s="397"/>
      <c r="M84" s="397"/>
      <c r="N84" s="397"/>
      <c r="O84" s="397"/>
      <c r="P84" s="397"/>
      <c r="Q84" s="365"/>
      <c r="R84" s="326"/>
      <c r="Z84" s="371"/>
      <c r="AA84" s="371"/>
      <c r="AB84" s="371"/>
      <c r="AC84" s="371"/>
      <c r="AD84" s="371"/>
      <c r="AE84" s="371"/>
      <c r="AF84" s="371"/>
      <c r="AG84" s="371"/>
      <c r="AH84" s="371"/>
    </row>
    <row r="85" spans="1:34" s="37" customFormat="1" ht="14.25">
      <c r="A85" s="33"/>
      <c r="B85" s="399"/>
      <c r="C85" s="399"/>
      <c r="D85" s="400"/>
      <c r="E85" s="401"/>
      <c r="F85" s="401"/>
      <c r="G85" s="402"/>
      <c r="H85" s="402"/>
      <c r="I85" s="401"/>
      <c r="J85" s="397"/>
      <c r="K85" s="397"/>
      <c r="L85" s="397"/>
      <c r="M85" s="397"/>
      <c r="N85" s="397"/>
      <c r="O85" s="397"/>
      <c r="P85" s="397"/>
      <c r="Q85" s="365"/>
      <c r="R85" s="326"/>
      <c r="Z85" s="371"/>
      <c r="AA85" s="371"/>
      <c r="AB85" s="371"/>
      <c r="AC85" s="371"/>
      <c r="AD85" s="371"/>
      <c r="AE85" s="371"/>
      <c r="AF85" s="371"/>
      <c r="AG85" s="371"/>
      <c r="AH85" s="371"/>
    </row>
    <row r="86" spans="1:34" s="37" customFormat="1" ht="14.25">
      <c r="A86" s="33"/>
      <c r="B86" s="399"/>
      <c r="C86" s="399"/>
      <c r="D86" s="400"/>
      <c r="E86" s="401"/>
      <c r="F86" s="401"/>
      <c r="G86" s="402"/>
      <c r="H86" s="402"/>
      <c r="I86" s="401"/>
      <c r="J86" s="397"/>
      <c r="K86" s="397"/>
      <c r="L86" s="397"/>
      <c r="M86" s="397"/>
      <c r="N86" s="397"/>
      <c r="O86" s="397"/>
      <c r="P86" s="397"/>
      <c r="Q86" s="365"/>
      <c r="R86" s="326"/>
      <c r="Z86" s="371"/>
      <c r="AA86" s="371"/>
      <c r="AB86" s="371"/>
      <c r="AC86" s="371"/>
      <c r="AD86" s="371"/>
      <c r="AE86" s="371"/>
      <c r="AF86" s="371"/>
      <c r="AG86" s="371"/>
      <c r="AH86" s="371"/>
    </row>
    <row r="87" spans="1:34" s="37" customFormat="1" ht="14.25">
      <c r="A87" s="33"/>
      <c r="B87" s="399"/>
      <c r="C87" s="399"/>
      <c r="D87" s="400"/>
      <c r="E87" s="401"/>
      <c r="F87" s="401"/>
      <c r="G87" s="402"/>
      <c r="H87" s="402"/>
      <c r="I87" s="401"/>
      <c r="J87" s="397"/>
      <c r="K87" s="397"/>
      <c r="L87" s="397"/>
      <c r="M87" s="397"/>
      <c r="N87" s="397"/>
      <c r="O87" s="403"/>
      <c r="P87" s="397"/>
      <c r="Q87" s="365"/>
      <c r="R87" s="326"/>
      <c r="Z87" s="371"/>
      <c r="AA87" s="371"/>
      <c r="AB87" s="371"/>
      <c r="AC87" s="371"/>
      <c r="AD87" s="371"/>
      <c r="AE87" s="371"/>
      <c r="AF87" s="371"/>
      <c r="AG87" s="371"/>
      <c r="AH87" s="371"/>
    </row>
    <row r="88" spans="1:34" s="37" customFormat="1" ht="14.25">
      <c r="A88" s="355"/>
      <c r="B88" s="356"/>
      <c r="C88" s="356"/>
      <c r="D88" s="357"/>
      <c r="E88" s="355"/>
      <c r="F88" s="372"/>
      <c r="G88" s="355"/>
      <c r="H88" s="355"/>
      <c r="I88" s="355"/>
      <c r="J88" s="356"/>
      <c r="K88" s="373"/>
      <c r="L88" s="355"/>
      <c r="M88" s="355"/>
      <c r="N88" s="355"/>
      <c r="O88" s="374"/>
      <c r="P88" s="365"/>
      <c r="Q88" s="365"/>
      <c r="R88" s="326"/>
      <c r="Z88" s="371"/>
      <c r="AA88" s="371"/>
      <c r="AB88" s="371"/>
      <c r="AC88" s="371"/>
      <c r="AD88" s="371"/>
      <c r="AE88" s="371"/>
      <c r="AF88" s="371"/>
      <c r="AG88" s="371"/>
      <c r="AH88" s="371"/>
    </row>
    <row r="89" spans="1:34" ht="15">
      <c r="A89" s="96" t="s">
        <v>576</v>
      </c>
      <c r="B89" s="97"/>
      <c r="C89" s="97"/>
      <c r="D89" s="98"/>
      <c r="E89" s="31"/>
      <c r="F89" s="29"/>
      <c r="G89" s="29"/>
      <c r="H89" s="70"/>
      <c r="I89" s="116"/>
      <c r="J89" s="117"/>
      <c r="K89" s="14"/>
      <c r="L89" s="14"/>
      <c r="M89" s="14"/>
      <c r="N89" s="8"/>
      <c r="O89" s="50"/>
      <c r="Q89" s="92"/>
      <c r="R89" s="14"/>
      <c r="S89" s="13"/>
      <c r="T89" s="13"/>
      <c r="U89" s="13"/>
      <c r="V89" s="13"/>
      <c r="W89" s="13"/>
      <c r="X89" s="13"/>
      <c r="Y89" s="13"/>
      <c r="Z89" s="13"/>
    </row>
    <row r="90" spans="1:34" ht="38.25">
      <c r="A90" s="17" t="s">
        <v>16</v>
      </c>
      <c r="B90" s="18" t="s">
        <v>535</v>
      </c>
      <c r="C90" s="18"/>
      <c r="D90" s="19" t="s">
        <v>546</v>
      </c>
      <c r="E90" s="18" t="s">
        <v>547</v>
      </c>
      <c r="F90" s="18" t="s">
        <v>548</v>
      </c>
      <c r="G90" s="18" t="s">
        <v>549</v>
      </c>
      <c r="H90" s="18" t="s">
        <v>550</v>
      </c>
      <c r="I90" s="18" t="s">
        <v>551</v>
      </c>
      <c r="J90" s="17" t="s">
        <v>552</v>
      </c>
      <c r="K90" s="59" t="s">
        <v>568</v>
      </c>
      <c r="L90" s="394" t="s">
        <v>822</v>
      </c>
      <c r="M90" s="60" t="s">
        <v>821</v>
      </c>
      <c r="N90" s="18" t="s">
        <v>555</v>
      </c>
      <c r="O90" s="75" t="s">
        <v>556</v>
      </c>
      <c r="P90" s="94"/>
      <c r="Q90" s="8"/>
      <c r="R90" s="14"/>
      <c r="S90" s="13"/>
      <c r="T90" s="13"/>
      <c r="U90" s="13"/>
      <c r="V90" s="13"/>
      <c r="W90" s="13"/>
      <c r="X90" s="13"/>
      <c r="Y90" s="13"/>
      <c r="Z90" s="13"/>
    </row>
    <row r="91" spans="1:34" s="371" customFormat="1" ht="14.25">
      <c r="A91" s="527">
        <v>1</v>
      </c>
      <c r="B91" s="528">
        <v>44203</v>
      </c>
      <c r="C91" s="529"/>
      <c r="D91" s="530" t="s">
        <v>481</v>
      </c>
      <c r="E91" s="531" t="s">
        <v>558</v>
      </c>
      <c r="F91" s="532">
        <v>424</v>
      </c>
      <c r="G91" s="533">
        <v>385</v>
      </c>
      <c r="H91" s="532">
        <v>455</v>
      </c>
      <c r="I91" s="534" t="s">
        <v>835</v>
      </c>
      <c r="J91" s="535" t="s">
        <v>908</v>
      </c>
      <c r="K91" s="535">
        <f t="shared" ref="K91" si="55">H91-F91</f>
        <v>31</v>
      </c>
      <c r="L91" s="536">
        <f>(F91*-0.8)/100</f>
        <v>-3.3920000000000003</v>
      </c>
      <c r="M91" s="537">
        <f t="shared" ref="M91" si="56">(K91+L91)/F91</f>
        <v>6.5113207547169816E-2</v>
      </c>
      <c r="N91" s="538" t="s">
        <v>557</v>
      </c>
      <c r="O91" s="539">
        <v>43877</v>
      </c>
      <c r="P91" s="95"/>
      <c r="Q91" s="418"/>
      <c r="R91" s="458" t="s">
        <v>560</v>
      </c>
      <c r="S91" s="412"/>
      <c r="T91" s="412"/>
      <c r="U91" s="412"/>
      <c r="V91" s="412"/>
      <c r="W91" s="412"/>
      <c r="X91" s="412"/>
      <c r="Y91" s="412"/>
      <c r="Z91" s="412"/>
    </row>
    <row r="92" spans="1:34" s="371" customFormat="1" ht="14.25">
      <c r="A92" s="435">
        <v>2</v>
      </c>
      <c r="B92" s="375">
        <v>44238</v>
      </c>
      <c r="C92" s="437"/>
      <c r="D92" s="387" t="s">
        <v>446</v>
      </c>
      <c r="E92" s="380" t="s">
        <v>558</v>
      </c>
      <c r="F92" s="389" t="s">
        <v>891</v>
      </c>
      <c r="G92" s="385">
        <v>1390</v>
      </c>
      <c r="H92" s="389"/>
      <c r="I92" s="377" t="s">
        <v>892</v>
      </c>
      <c r="J92" s="524" t="s">
        <v>559</v>
      </c>
      <c r="K92" s="524"/>
      <c r="L92" s="408"/>
      <c r="M92" s="404"/>
      <c r="N92" s="409"/>
      <c r="O92" s="411"/>
      <c r="P92" s="95"/>
      <c r="Q92" s="418"/>
      <c r="R92" s="458" t="s">
        <v>560</v>
      </c>
      <c r="S92" s="412"/>
      <c r="T92" s="412"/>
      <c r="U92" s="412"/>
      <c r="V92" s="412"/>
      <c r="W92" s="412"/>
      <c r="X92" s="412"/>
      <c r="Y92" s="412"/>
      <c r="Z92" s="412"/>
    </row>
    <row r="93" spans="1:34" s="5" customFormat="1">
      <c r="A93" s="366"/>
      <c r="B93" s="367"/>
      <c r="C93" s="368"/>
      <c r="D93" s="369"/>
      <c r="E93" s="398"/>
      <c r="F93" s="398"/>
      <c r="G93" s="456"/>
      <c r="H93" s="456"/>
      <c r="I93" s="398"/>
      <c r="J93" s="457"/>
      <c r="K93" s="452"/>
      <c r="L93" s="453"/>
      <c r="M93" s="454"/>
      <c r="N93" s="455"/>
      <c r="O93" s="370"/>
      <c r="P93" s="120"/>
      <c r="Q93"/>
      <c r="R93" s="91"/>
      <c r="T93" s="54"/>
      <c r="U93" s="54"/>
      <c r="V93" s="54"/>
      <c r="W93" s="54"/>
      <c r="X93" s="54"/>
      <c r="Y93" s="54"/>
      <c r="Z93" s="54"/>
    </row>
    <row r="94" spans="1:34">
      <c r="A94" s="20" t="s">
        <v>561</v>
      </c>
      <c r="B94" s="20"/>
      <c r="C94" s="20"/>
      <c r="D94" s="20"/>
      <c r="E94" s="2"/>
      <c r="F94" s="27" t="s">
        <v>563</v>
      </c>
      <c r="G94" s="79"/>
      <c r="H94" s="79"/>
      <c r="I94" s="35"/>
      <c r="J94" s="82"/>
      <c r="K94" s="80"/>
      <c r="L94" s="81"/>
      <c r="M94" s="82"/>
      <c r="N94" s="83"/>
      <c r="O94" s="121"/>
      <c r="P94" s="8"/>
      <c r="Q94" s="13"/>
      <c r="R94" s="93"/>
      <c r="S94" s="13"/>
      <c r="T94" s="13"/>
      <c r="U94" s="13"/>
      <c r="V94" s="13"/>
      <c r="W94" s="13"/>
      <c r="X94" s="13"/>
      <c r="Y94" s="13"/>
    </row>
    <row r="95" spans="1:34">
      <c r="A95" s="26" t="s">
        <v>562</v>
      </c>
      <c r="B95" s="20"/>
      <c r="C95" s="20"/>
      <c r="D95" s="20"/>
      <c r="E95" s="29"/>
      <c r="F95" s="27" t="s">
        <v>565</v>
      </c>
      <c r="G95" s="9"/>
      <c r="H95" s="9"/>
      <c r="I95" s="9"/>
      <c r="J95" s="50"/>
      <c r="K95" s="9"/>
      <c r="L95" s="9"/>
      <c r="M95" s="9"/>
      <c r="N95" s="8"/>
      <c r="O95" s="50"/>
      <c r="Q95" s="4"/>
      <c r="R95" s="14"/>
      <c r="S95" s="13"/>
      <c r="T95" s="13"/>
      <c r="U95" s="13"/>
      <c r="V95" s="13"/>
      <c r="W95" s="13"/>
      <c r="X95" s="13"/>
      <c r="Y95" s="13"/>
      <c r="Z95" s="13"/>
    </row>
    <row r="96" spans="1:34">
      <c r="A96" s="26"/>
      <c r="B96" s="20"/>
      <c r="C96" s="20"/>
      <c r="D96" s="20"/>
      <c r="E96" s="29"/>
      <c r="F96" s="27"/>
      <c r="G96" s="9"/>
      <c r="H96" s="9"/>
      <c r="I96" s="9"/>
      <c r="J96" s="50"/>
      <c r="K96" s="9"/>
      <c r="L96" s="9"/>
      <c r="M96" s="9"/>
      <c r="N96" s="8"/>
      <c r="O96" s="50"/>
      <c r="Q96" s="4"/>
      <c r="R96" s="79"/>
      <c r="S96" s="13"/>
      <c r="T96" s="13"/>
      <c r="U96" s="13"/>
      <c r="V96" s="13"/>
      <c r="W96" s="13"/>
      <c r="X96" s="13"/>
      <c r="Y96" s="13"/>
      <c r="Z96" s="13"/>
    </row>
    <row r="97" spans="1:29" ht="15">
      <c r="A97" s="8"/>
      <c r="B97" s="30" t="s">
        <v>826</v>
      </c>
      <c r="C97" s="30"/>
      <c r="D97" s="30"/>
      <c r="E97" s="30"/>
      <c r="F97" s="31"/>
      <c r="G97" s="29"/>
      <c r="H97" s="29"/>
      <c r="I97" s="70"/>
      <c r="J97" s="71"/>
      <c r="K97" s="72"/>
      <c r="L97" s="393"/>
      <c r="M97" s="9"/>
      <c r="N97" s="8"/>
      <c r="O97" s="50"/>
      <c r="Q97" s="4"/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38.25">
      <c r="A98" s="17" t="s">
        <v>16</v>
      </c>
      <c r="B98" s="18" t="s">
        <v>535</v>
      </c>
      <c r="C98" s="18"/>
      <c r="D98" s="19" t="s">
        <v>546</v>
      </c>
      <c r="E98" s="18" t="s">
        <v>547</v>
      </c>
      <c r="F98" s="18" t="s">
        <v>548</v>
      </c>
      <c r="G98" s="18" t="s">
        <v>567</v>
      </c>
      <c r="H98" s="18" t="s">
        <v>550</v>
      </c>
      <c r="I98" s="18" t="s">
        <v>551</v>
      </c>
      <c r="J98" s="73" t="s">
        <v>552</v>
      </c>
      <c r="K98" s="59" t="s">
        <v>568</v>
      </c>
      <c r="L98" s="74" t="s">
        <v>569</v>
      </c>
      <c r="M98" s="18" t="s">
        <v>570</v>
      </c>
      <c r="N98" s="394" t="s">
        <v>822</v>
      </c>
      <c r="O98" s="60" t="s">
        <v>821</v>
      </c>
      <c r="P98" s="18" t="s">
        <v>555</v>
      </c>
      <c r="Q98" s="75" t="s">
        <v>556</v>
      </c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4.25">
      <c r="A99" s="360"/>
      <c r="B99" s="375"/>
      <c r="C99" s="379"/>
      <c r="D99" s="387"/>
      <c r="E99" s="380"/>
      <c r="F99" s="405"/>
      <c r="G99" s="385"/>
      <c r="H99" s="380"/>
      <c r="I99" s="377"/>
      <c r="J99" s="416"/>
      <c r="K99" s="416"/>
      <c r="L99" s="417"/>
      <c r="M99" s="415"/>
      <c r="N99" s="417"/>
      <c r="O99" s="404"/>
      <c r="P99" s="381"/>
      <c r="Q99" s="395"/>
      <c r="R99" s="413"/>
      <c r="S99" s="403"/>
      <c r="T99" s="13"/>
      <c r="U99" s="412"/>
      <c r="V99" s="412"/>
      <c r="W99" s="412"/>
      <c r="X99" s="412"/>
      <c r="Y99" s="412"/>
      <c r="Z99" s="412"/>
      <c r="AA99" s="371"/>
      <c r="AB99" s="371"/>
      <c r="AC99" s="371"/>
    </row>
    <row r="100" spans="1:29" ht="14.25">
      <c r="A100" s="360"/>
      <c r="B100" s="375"/>
      <c r="C100" s="379"/>
      <c r="D100" s="387"/>
      <c r="E100" s="380"/>
      <c r="F100" s="405"/>
      <c r="G100" s="385"/>
      <c r="H100" s="380"/>
      <c r="I100" s="377"/>
      <c r="J100" s="416"/>
      <c r="K100" s="416"/>
      <c r="L100" s="417"/>
      <c r="M100" s="415"/>
      <c r="N100" s="417"/>
      <c r="O100" s="404"/>
      <c r="P100" s="381"/>
      <c r="Q100" s="395"/>
      <c r="R100" s="413"/>
      <c r="S100" s="403"/>
      <c r="T100" s="13"/>
      <c r="U100" s="412"/>
      <c r="V100" s="412"/>
      <c r="W100" s="412"/>
      <c r="X100" s="412"/>
      <c r="Y100" s="412"/>
      <c r="Z100" s="412"/>
      <c r="AA100" s="371"/>
      <c r="AB100" s="371"/>
      <c r="AC100" s="371"/>
    </row>
    <row r="101" spans="1:29" s="371" customFormat="1" ht="14.25">
      <c r="A101" s="360"/>
      <c r="B101" s="375"/>
      <c r="C101" s="379"/>
      <c r="D101" s="387"/>
      <c r="E101" s="380"/>
      <c r="F101" s="405"/>
      <c r="G101" s="385"/>
      <c r="H101" s="380"/>
      <c r="I101" s="377"/>
      <c r="J101" s="416"/>
      <c r="K101" s="416"/>
      <c r="L101" s="417"/>
      <c r="M101" s="415"/>
      <c r="N101" s="417"/>
      <c r="O101" s="404"/>
      <c r="P101" s="381"/>
      <c r="Q101" s="395"/>
      <c r="R101" s="410"/>
      <c r="S101" s="412"/>
      <c r="T101" s="412"/>
      <c r="U101" s="412"/>
      <c r="V101" s="412"/>
      <c r="W101" s="412"/>
      <c r="X101" s="412"/>
      <c r="Y101" s="412"/>
      <c r="Z101" s="412"/>
    </row>
    <row r="102" spans="1:29" s="371" customFormat="1" ht="14.25">
      <c r="A102" s="360"/>
      <c r="B102" s="375"/>
      <c r="C102" s="379"/>
      <c r="D102" s="387"/>
      <c r="E102" s="380"/>
      <c r="F102" s="416"/>
      <c r="G102" s="389"/>
      <c r="H102" s="380"/>
      <c r="I102" s="377"/>
      <c r="J102" s="416"/>
      <c r="K102" s="416"/>
      <c r="L102" s="417"/>
      <c r="M102" s="415"/>
      <c r="N102" s="417"/>
      <c r="O102" s="404"/>
      <c r="P102" s="381"/>
      <c r="Q102" s="395"/>
      <c r="R102" s="410"/>
      <c r="S102" s="412"/>
      <c r="T102" s="412"/>
      <c r="U102" s="412"/>
      <c r="V102" s="412"/>
      <c r="W102" s="412"/>
      <c r="X102" s="412"/>
      <c r="Y102" s="412"/>
      <c r="Z102" s="412"/>
    </row>
    <row r="103" spans="1:29" s="371" customFormat="1" ht="14.25">
      <c r="A103" s="360"/>
      <c r="B103" s="375"/>
      <c r="C103" s="379"/>
      <c r="D103" s="387"/>
      <c r="E103" s="380"/>
      <c r="F103" s="416"/>
      <c r="G103" s="389"/>
      <c r="H103" s="380"/>
      <c r="I103" s="377"/>
      <c r="J103" s="416"/>
      <c r="K103" s="416"/>
      <c r="L103" s="417"/>
      <c r="M103" s="415"/>
      <c r="N103" s="417"/>
      <c r="O103" s="404"/>
      <c r="P103" s="381"/>
      <c r="Q103" s="395"/>
      <c r="R103" s="410"/>
      <c r="S103" s="412"/>
      <c r="T103" s="412"/>
      <c r="U103" s="412"/>
      <c r="V103" s="412"/>
      <c r="W103" s="412"/>
      <c r="X103" s="412"/>
      <c r="Y103" s="412"/>
      <c r="Z103" s="412"/>
    </row>
    <row r="104" spans="1:29" s="371" customFormat="1" ht="14.25">
      <c r="A104" s="360"/>
      <c r="B104" s="375"/>
      <c r="C104" s="379"/>
      <c r="D104" s="387"/>
      <c r="E104" s="380"/>
      <c r="F104" s="405"/>
      <c r="G104" s="385"/>
      <c r="H104" s="380"/>
      <c r="I104" s="377"/>
      <c r="J104" s="416"/>
      <c r="K104" s="407"/>
      <c r="L104" s="417"/>
      <c r="M104" s="415"/>
      <c r="N104" s="417"/>
      <c r="O104" s="404"/>
      <c r="P104" s="409"/>
      <c r="Q104" s="395"/>
      <c r="R104" s="410"/>
      <c r="S104" s="412"/>
      <c r="T104" s="412"/>
      <c r="U104" s="412"/>
      <c r="V104" s="412"/>
      <c r="W104" s="412"/>
      <c r="X104" s="412"/>
      <c r="Y104" s="412"/>
      <c r="Z104" s="412"/>
    </row>
    <row r="105" spans="1:29" s="371" customFormat="1" ht="14.25">
      <c r="A105" s="360"/>
      <c r="B105" s="375"/>
      <c r="C105" s="379"/>
      <c r="D105" s="387"/>
      <c r="E105" s="380"/>
      <c r="F105" s="405"/>
      <c r="G105" s="385"/>
      <c r="H105" s="380"/>
      <c r="I105" s="377"/>
      <c r="J105" s="407"/>
      <c r="K105" s="407"/>
      <c r="L105" s="407"/>
      <c r="M105" s="407"/>
      <c r="N105" s="408"/>
      <c r="O105" s="419"/>
      <c r="P105" s="409"/>
      <c r="Q105" s="395"/>
      <c r="R105" s="410"/>
      <c r="S105" s="412"/>
      <c r="T105" s="412"/>
      <c r="U105" s="412"/>
      <c r="V105" s="412"/>
      <c r="W105" s="412"/>
      <c r="X105" s="412"/>
      <c r="Y105" s="412"/>
      <c r="Z105" s="412"/>
    </row>
    <row r="106" spans="1:29" s="371" customFormat="1" ht="14.25">
      <c r="A106" s="360"/>
      <c r="B106" s="375"/>
      <c r="C106" s="379"/>
      <c r="D106" s="387"/>
      <c r="E106" s="380"/>
      <c r="F106" s="416"/>
      <c r="G106" s="389"/>
      <c r="H106" s="380"/>
      <c r="I106" s="377"/>
      <c r="J106" s="416"/>
      <c r="K106" s="416"/>
      <c r="L106" s="417"/>
      <c r="M106" s="415"/>
      <c r="N106" s="417"/>
      <c r="O106" s="404"/>
      <c r="P106" s="381"/>
      <c r="Q106" s="395"/>
      <c r="R106" s="413"/>
      <c r="S106" s="403"/>
      <c r="T106" s="412"/>
      <c r="U106" s="412"/>
      <c r="V106" s="412"/>
      <c r="W106" s="412"/>
      <c r="X106" s="412"/>
      <c r="Y106" s="412"/>
      <c r="Z106" s="412"/>
    </row>
    <row r="107" spans="1:29" s="371" customFormat="1" ht="14.25">
      <c r="A107" s="360"/>
      <c r="B107" s="375"/>
      <c r="C107" s="379"/>
      <c r="D107" s="387"/>
      <c r="E107" s="380"/>
      <c r="F107" s="405"/>
      <c r="G107" s="385"/>
      <c r="H107" s="380"/>
      <c r="I107" s="377"/>
      <c r="J107" s="354"/>
      <c r="K107" s="354"/>
      <c r="L107" s="354"/>
      <c r="M107" s="354"/>
      <c r="N107" s="406"/>
      <c r="O107" s="404"/>
      <c r="P107" s="382"/>
      <c r="Q107" s="395"/>
      <c r="R107" s="413"/>
      <c r="S107" s="403"/>
      <c r="T107" s="412"/>
      <c r="U107" s="412"/>
      <c r="V107" s="412"/>
      <c r="W107" s="412"/>
      <c r="X107" s="412"/>
      <c r="Y107" s="412"/>
      <c r="Z107" s="412"/>
    </row>
    <row r="108" spans="1:29">
      <c r="A108" s="26"/>
      <c r="B108" s="20"/>
      <c r="C108" s="20"/>
      <c r="D108" s="20"/>
      <c r="E108" s="29"/>
      <c r="F108" s="27"/>
      <c r="G108" s="9"/>
      <c r="H108" s="9"/>
      <c r="I108" s="9"/>
      <c r="J108" s="50"/>
      <c r="K108" s="9"/>
      <c r="L108" s="9"/>
      <c r="M108" s="9"/>
      <c r="N108" s="8"/>
      <c r="O108" s="50"/>
      <c r="P108" s="4"/>
      <c r="Q108" s="8"/>
      <c r="R108" s="138"/>
      <c r="S108" s="13"/>
      <c r="T108" s="13"/>
      <c r="U108" s="13"/>
      <c r="V108" s="13"/>
      <c r="W108" s="13"/>
      <c r="X108" s="13"/>
      <c r="Y108" s="13"/>
      <c r="Z108" s="13"/>
    </row>
    <row r="109" spans="1:29">
      <c r="A109" s="26"/>
      <c r="B109" s="20"/>
      <c r="C109" s="20"/>
      <c r="D109" s="20"/>
      <c r="E109" s="29"/>
      <c r="F109" s="27"/>
      <c r="G109" s="38"/>
      <c r="H109" s="39"/>
      <c r="I109" s="79"/>
      <c r="J109" s="14"/>
      <c r="K109" s="80"/>
      <c r="L109" s="81"/>
      <c r="M109" s="82"/>
      <c r="N109" s="83"/>
      <c r="O109" s="84"/>
      <c r="P109" s="8"/>
      <c r="Q109" s="13"/>
      <c r="R109" s="138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34"/>
      <c r="B110" s="42"/>
      <c r="C110" s="99"/>
      <c r="D110" s="3"/>
      <c r="E110" s="35"/>
      <c r="F110" s="79"/>
      <c r="G110" s="38"/>
      <c r="H110" s="39"/>
      <c r="I110" s="79"/>
      <c r="J110" s="14"/>
      <c r="K110" s="80"/>
      <c r="L110" s="81"/>
      <c r="M110" s="82"/>
      <c r="N110" s="83"/>
      <c r="O110" s="84"/>
      <c r="P110" s="8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 ht="15">
      <c r="A111" s="2"/>
      <c r="B111" s="100" t="s">
        <v>577</v>
      </c>
      <c r="C111" s="100"/>
      <c r="D111" s="100"/>
      <c r="E111" s="100"/>
      <c r="F111" s="14"/>
      <c r="G111" s="14"/>
      <c r="H111" s="101"/>
      <c r="I111" s="14"/>
      <c r="J111" s="71"/>
      <c r="K111" s="72"/>
      <c r="L111" s="14"/>
      <c r="M111" s="14"/>
      <c r="N111" s="13"/>
      <c r="O111" s="95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 ht="38.25">
      <c r="A112" s="17" t="s">
        <v>16</v>
      </c>
      <c r="B112" s="18" t="s">
        <v>535</v>
      </c>
      <c r="C112" s="18"/>
      <c r="D112" s="19" t="s">
        <v>546</v>
      </c>
      <c r="E112" s="18" t="s">
        <v>547</v>
      </c>
      <c r="F112" s="18" t="s">
        <v>548</v>
      </c>
      <c r="G112" s="18" t="s">
        <v>578</v>
      </c>
      <c r="H112" s="18" t="s">
        <v>579</v>
      </c>
      <c r="I112" s="18" t="s">
        <v>551</v>
      </c>
      <c r="J112" s="58" t="s">
        <v>552</v>
      </c>
      <c r="K112" s="18" t="s">
        <v>553</v>
      </c>
      <c r="L112" s="18" t="s">
        <v>554</v>
      </c>
      <c r="M112" s="18" t="s">
        <v>555</v>
      </c>
      <c r="N112" s="19" t="s">
        <v>556</v>
      </c>
      <c r="O112" s="95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1</v>
      </c>
      <c r="B113" s="102">
        <v>41579</v>
      </c>
      <c r="C113" s="102"/>
      <c r="D113" s="103" t="s">
        <v>580</v>
      </c>
      <c r="E113" s="104" t="s">
        <v>581</v>
      </c>
      <c r="F113" s="105">
        <v>82</v>
      </c>
      <c r="G113" s="104" t="s">
        <v>582</v>
      </c>
      <c r="H113" s="104">
        <v>100</v>
      </c>
      <c r="I113" s="122">
        <v>100</v>
      </c>
      <c r="J113" s="123" t="s">
        <v>583</v>
      </c>
      <c r="K113" s="124">
        <f t="shared" ref="K113:K144" si="57">H113-F113</f>
        <v>18</v>
      </c>
      <c r="L113" s="125">
        <f t="shared" ref="L113:L144" si="58">K113/F113</f>
        <v>0.21951219512195122</v>
      </c>
      <c r="M113" s="126" t="s">
        <v>557</v>
      </c>
      <c r="N113" s="127">
        <v>42657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2</v>
      </c>
      <c r="B114" s="102">
        <v>41794</v>
      </c>
      <c r="C114" s="102"/>
      <c r="D114" s="103" t="s">
        <v>584</v>
      </c>
      <c r="E114" s="104" t="s">
        <v>558</v>
      </c>
      <c r="F114" s="105">
        <v>257</v>
      </c>
      <c r="G114" s="104" t="s">
        <v>582</v>
      </c>
      <c r="H114" s="104">
        <v>300</v>
      </c>
      <c r="I114" s="122">
        <v>300</v>
      </c>
      <c r="J114" s="123" t="s">
        <v>583</v>
      </c>
      <c r="K114" s="124">
        <f t="shared" si="57"/>
        <v>43</v>
      </c>
      <c r="L114" s="125">
        <f t="shared" si="58"/>
        <v>0.16731517509727625</v>
      </c>
      <c r="M114" s="126" t="s">
        <v>557</v>
      </c>
      <c r="N114" s="127">
        <v>41822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3</v>
      </c>
      <c r="B115" s="102">
        <v>41828</v>
      </c>
      <c r="C115" s="102"/>
      <c r="D115" s="103" t="s">
        <v>585</v>
      </c>
      <c r="E115" s="104" t="s">
        <v>558</v>
      </c>
      <c r="F115" s="105">
        <v>393</v>
      </c>
      <c r="G115" s="104" t="s">
        <v>582</v>
      </c>
      <c r="H115" s="104">
        <v>468</v>
      </c>
      <c r="I115" s="122">
        <v>468</v>
      </c>
      <c r="J115" s="123" t="s">
        <v>583</v>
      </c>
      <c r="K115" s="124">
        <f t="shared" si="57"/>
        <v>75</v>
      </c>
      <c r="L115" s="125">
        <f t="shared" si="58"/>
        <v>0.19083969465648856</v>
      </c>
      <c r="M115" s="126" t="s">
        <v>557</v>
      </c>
      <c r="N115" s="127">
        <v>41863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4</v>
      </c>
      <c r="B116" s="102">
        <v>41857</v>
      </c>
      <c r="C116" s="102"/>
      <c r="D116" s="103" t="s">
        <v>586</v>
      </c>
      <c r="E116" s="104" t="s">
        <v>558</v>
      </c>
      <c r="F116" s="105">
        <v>205</v>
      </c>
      <c r="G116" s="104" t="s">
        <v>582</v>
      </c>
      <c r="H116" s="104">
        <v>275</v>
      </c>
      <c r="I116" s="122">
        <v>250</v>
      </c>
      <c r="J116" s="123" t="s">
        <v>583</v>
      </c>
      <c r="K116" s="124">
        <f t="shared" si="57"/>
        <v>70</v>
      </c>
      <c r="L116" s="125">
        <f t="shared" si="58"/>
        <v>0.34146341463414637</v>
      </c>
      <c r="M116" s="126" t="s">
        <v>557</v>
      </c>
      <c r="N116" s="127">
        <v>41962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5</v>
      </c>
      <c r="B117" s="102">
        <v>41886</v>
      </c>
      <c r="C117" s="102"/>
      <c r="D117" s="103" t="s">
        <v>587</v>
      </c>
      <c r="E117" s="104" t="s">
        <v>558</v>
      </c>
      <c r="F117" s="105">
        <v>162</v>
      </c>
      <c r="G117" s="104" t="s">
        <v>582</v>
      </c>
      <c r="H117" s="104">
        <v>190</v>
      </c>
      <c r="I117" s="122">
        <v>190</v>
      </c>
      <c r="J117" s="123" t="s">
        <v>583</v>
      </c>
      <c r="K117" s="124">
        <f t="shared" si="57"/>
        <v>28</v>
      </c>
      <c r="L117" s="125">
        <f t="shared" si="58"/>
        <v>0.1728395061728395</v>
      </c>
      <c r="M117" s="126" t="s">
        <v>557</v>
      </c>
      <c r="N117" s="127">
        <v>42006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6</v>
      </c>
      <c r="B118" s="102">
        <v>41886</v>
      </c>
      <c r="C118" s="102"/>
      <c r="D118" s="103" t="s">
        <v>588</v>
      </c>
      <c r="E118" s="104" t="s">
        <v>558</v>
      </c>
      <c r="F118" s="105">
        <v>75</v>
      </c>
      <c r="G118" s="104" t="s">
        <v>582</v>
      </c>
      <c r="H118" s="104">
        <v>91.5</v>
      </c>
      <c r="I118" s="122" t="s">
        <v>589</v>
      </c>
      <c r="J118" s="123" t="s">
        <v>590</v>
      </c>
      <c r="K118" s="124">
        <f t="shared" si="57"/>
        <v>16.5</v>
      </c>
      <c r="L118" s="125">
        <f t="shared" si="58"/>
        <v>0.22</v>
      </c>
      <c r="M118" s="126" t="s">
        <v>557</v>
      </c>
      <c r="N118" s="127">
        <v>41954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7</v>
      </c>
      <c r="B119" s="102">
        <v>41913</v>
      </c>
      <c r="C119" s="102"/>
      <c r="D119" s="103" t="s">
        <v>591</v>
      </c>
      <c r="E119" s="104" t="s">
        <v>558</v>
      </c>
      <c r="F119" s="105">
        <v>850</v>
      </c>
      <c r="G119" s="104" t="s">
        <v>582</v>
      </c>
      <c r="H119" s="104">
        <v>982.5</v>
      </c>
      <c r="I119" s="122">
        <v>1050</v>
      </c>
      <c r="J119" s="123" t="s">
        <v>592</v>
      </c>
      <c r="K119" s="124">
        <f t="shared" si="57"/>
        <v>132.5</v>
      </c>
      <c r="L119" s="125">
        <f t="shared" si="58"/>
        <v>0.15588235294117647</v>
      </c>
      <c r="M119" s="126" t="s">
        <v>557</v>
      </c>
      <c r="N119" s="127">
        <v>42039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8</v>
      </c>
      <c r="B120" s="102">
        <v>41913</v>
      </c>
      <c r="C120" s="102"/>
      <c r="D120" s="103" t="s">
        <v>593</v>
      </c>
      <c r="E120" s="104" t="s">
        <v>558</v>
      </c>
      <c r="F120" s="105">
        <v>475</v>
      </c>
      <c r="G120" s="104" t="s">
        <v>582</v>
      </c>
      <c r="H120" s="104">
        <v>515</v>
      </c>
      <c r="I120" s="122">
        <v>600</v>
      </c>
      <c r="J120" s="123" t="s">
        <v>594</v>
      </c>
      <c r="K120" s="124">
        <f t="shared" si="57"/>
        <v>40</v>
      </c>
      <c r="L120" s="125">
        <f t="shared" si="58"/>
        <v>8.4210526315789472E-2</v>
      </c>
      <c r="M120" s="126" t="s">
        <v>557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9</v>
      </c>
      <c r="B121" s="102">
        <v>41913</v>
      </c>
      <c r="C121" s="102"/>
      <c r="D121" s="103" t="s">
        <v>595</v>
      </c>
      <c r="E121" s="104" t="s">
        <v>558</v>
      </c>
      <c r="F121" s="105">
        <v>86</v>
      </c>
      <c r="G121" s="104" t="s">
        <v>582</v>
      </c>
      <c r="H121" s="104">
        <v>99</v>
      </c>
      <c r="I121" s="122">
        <v>140</v>
      </c>
      <c r="J121" s="123" t="s">
        <v>596</v>
      </c>
      <c r="K121" s="124">
        <f t="shared" si="57"/>
        <v>13</v>
      </c>
      <c r="L121" s="125">
        <f t="shared" si="58"/>
        <v>0.15116279069767441</v>
      </c>
      <c r="M121" s="126" t="s">
        <v>557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10</v>
      </c>
      <c r="B122" s="102">
        <v>41926</v>
      </c>
      <c r="C122" s="102"/>
      <c r="D122" s="103" t="s">
        <v>597</v>
      </c>
      <c r="E122" s="104" t="s">
        <v>558</v>
      </c>
      <c r="F122" s="105">
        <v>496.6</v>
      </c>
      <c r="G122" s="104" t="s">
        <v>582</v>
      </c>
      <c r="H122" s="104">
        <v>621</v>
      </c>
      <c r="I122" s="122">
        <v>580</v>
      </c>
      <c r="J122" s="123" t="s">
        <v>583</v>
      </c>
      <c r="K122" s="124">
        <f t="shared" si="57"/>
        <v>124.39999999999998</v>
      </c>
      <c r="L122" s="125">
        <f t="shared" si="58"/>
        <v>0.25050342327829234</v>
      </c>
      <c r="M122" s="126" t="s">
        <v>557</v>
      </c>
      <c r="N122" s="127">
        <v>42605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11</v>
      </c>
      <c r="B123" s="102">
        <v>41926</v>
      </c>
      <c r="C123" s="102"/>
      <c r="D123" s="103" t="s">
        <v>598</v>
      </c>
      <c r="E123" s="104" t="s">
        <v>558</v>
      </c>
      <c r="F123" s="105">
        <v>2481.9</v>
      </c>
      <c r="G123" s="104" t="s">
        <v>582</v>
      </c>
      <c r="H123" s="104">
        <v>2840</v>
      </c>
      <c r="I123" s="122">
        <v>2870</v>
      </c>
      <c r="J123" s="123" t="s">
        <v>599</v>
      </c>
      <c r="K123" s="124">
        <f t="shared" si="57"/>
        <v>358.09999999999991</v>
      </c>
      <c r="L123" s="125">
        <f t="shared" si="58"/>
        <v>0.14428462065353154</v>
      </c>
      <c r="M123" s="126" t="s">
        <v>557</v>
      </c>
      <c r="N123" s="127">
        <v>42017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12</v>
      </c>
      <c r="B124" s="102">
        <v>41928</v>
      </c>
      <c r="C124" s="102"/>
      <c r="D124" s="103" t="s">
        <v>600</v>
      </c>
      <c r="E124" s="104" t="s">
        <v>558</v>
      </c>
      <c r="F124" s="105">
        <v>84.5</v>
      </c>
      <c r="G124" s="104" t="s">
        <v>582</v>
      </c>
      <c r="H124" s="104">
        <v>93</v>
      </c>
      <c r="I124" s="122">
        <v>110</v>
      </c>
      <c r="J124" s="123" t="s">
        <v>601</v>
      </c>
      <c r="K124" s="124">
        <f t="shared" si="57"/>
        <v>8.5</v>
      </c>
      <c r="L124" s="125">
        <f t="shared" si="58"/>
        <v>0.10059171597633136</v>
      </c>
      <c r="M124" s="126" t="s">
        <v>557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13</v>
      </c>
      <c r="B125" s="102">
        <v>41928</v>
      </c>
      <c r="C125" s="102"/>
      <c r="D125" s="103" t="s">
        <v>602</v>
      </c>
      <c r="E125" s="104" t="s">
        <v>558</v>
      </c>
      <c r="F125" s="105">
        <v>401</v>
      </c>
      <c r="G125" s="104" t="s">
        <v>582</v>
      </c>
      <c r="H125" s="104">
        <v>428</v>
      </c>
      <c r="I125" s="122">
        <v>450</v>
      </c>
      <c r="J125" s="123" t="s">
        <v>603</v>
      </c>
      <c r="K125" s="124">
        <f t="shared" si="57"/>
        <v>27</v>
      </c>
      <c r="L125" s="125">
        <f t="shared" si="58"/>
        <v>6.7331670822942641E-2</v>
      </c>
      <c r="M125" s="126" t="s">
        <v>557</v>
      </c>
      <c r="N125" s="127">
        <v>42020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14</v>
      </c>
      <c r="B126" s="102">
        <v>41928</v>
      </c>
      <c r="C126" s="102"/>
      <c r="D126" s="103" t="s">
        <v>604</v>
      </c>
      <c r="E126" s="104" t="s">
        <v>558</v>
      </c>
      <c r="F126" s="105">
        <v>101</v>
      </c>
      <c r="G126" s="104" t="s">
        <v>582</v>
      </c>
      <c r="H126" s="104">
        <v>112</v>
      </c>
      <c r="I126" s="122">
        <v>120</v>
      </c>
      <c r="J126" s="123" t="s">
        <v>605</v>
      </c>
      <c r="K126" s="124">
        <f t="shared" si="57"/>
        <v>11</v>
      </c>
      <c r="L126" s="125">
        <f t="shared" si="58"/>
        <v>0.10891089108910891</v>
      </c>
      <c r="M126" s="126" t="s">
        <v>557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15</v>
      </c>
      <c r="B127" s="102">
        <v>41954</v>
      </c>
      <c r="C127" s="102"/>
      <c r="D127" s="103" t="s">
        <v>606</v>
      </c>
      <c r="E127" s="104" t="s">
        <v>558</v>
      </c>
      <c r="F127" s="105">
        <v>59</v>
      </c>
      <c r="G127" s="104" t="s">
        <v>582</v>
      </c>
      <c r="H127" s="104">
        <v>76</v>
      </c>
      <c r="I127" s="122">
        <v>76</v>
      </c>
      <c r="J127" s="123" t="s">
        <v>583</v>
      </c>
      <c r="K127" s="124">
        <f t="shared" si="57"/>
        <v>17</v>
      </c>
      <c r="L127" s="125">
        <f t="shared" si="58"/>
        <v>0.28813559322033899</v>
      </c>
      <c r="M127" s="126" t="s">
        <v>557</v>
      </c>
      <c r="N127" s="127">
        <v>43032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16</v>
      </c>
      <c r="B128" s="102">
        <v>41954</v>
      </c>
      <c r="C128" s="102"/>
      <c r="D128" s="103" t="s">
        <v>595</v>
      </c>
      <c r="E128" s="104" t="s">
        <v>558</v>
      </c>
      <c r="F128" s="105">
        <v>99</v>
      </c>
      <c r="G128" s="104" t="s">
        <v>582</v>
      </c>
      <c r="H128" s="104">
        <v>120</v>
      </c>
      <c r="I128" s="122">
        <v>120</v>
      </c>
      <c r="J128" s="123" t="s">
        <v>607</v>
      </c>
      <c r="K128" s="124">
        <f t="shared" si="57"/>
        <v>21</v>
      </c>
      <c r="L128" s="125">
        <f t="shared" si="58"/>
        <v>0.21212121212121213</v>
      </c>
      <c r="M128" s="126" t="s">
        <v>557</v>
      </c>
      <c r="N128" s="127">
        <v>41960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17</v>
      </c>
      <c r="B129" s="102">
        <v>41956</v>
      </c>
      <c r="C129" s="102"/>
      <c r="D129" s="103" t="s">
        <v>608</v>
      </c>
      <c r="E129" s="104" t="s">
        <v>558</v>
      </c>
      <c r="F129" s="105">
        <v>22</v>
      </c>
      <c r="G129" s="104" t="s">
        <v>582</v>
      </c>
      <c r="H129" s="104">
        <v>33.549999999999997</v>
      </c>
      <c r="I129" s="122">
        <v>32</v>
      </c>
      <c r="J129" s="123" t="s">
        <v>609</v>
      </c>
      <c r="K129" s="124">
        <f t="shared" si="57"/>
        <v>11.549999999999997</v>
      </c>
      <c r="L129" s="125">
        <f t="shared" si="58"/>
        <v>0.52499999999999991</v>
      </c>
      <c r="M129" s="126" t="s">
        <v>557</v>
      </c>
      <c r="N129" s="127">
        <v>42188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18</v>
      </c>
      <c r="B130" s="102">
        <v>41976</v>
      </c>
      <c r="C130" s="102"/>
      <c r="D130" s="103" t="s">
        <v>610</v>
      </c>
      <c r="E130" s="104" t="s">
        <v>558</v>
      </c>
      <c r="F130" s="105">
        <v>440</v>
      </c>
      <c r="G130" s="104" t="s">
        <v>582</v>
      </c>
      <c r="H130" s="104">
        <v>520</v>
      </c>
      <c r="I130" s="122">
        <v>520</v>
      </c>
      <c r="J130" s="123" t="s">
        <v>611</v>
      </c>
      <c r="K130" s="124">
        <f t="shared" si="57"/>
        <v>80</v>
      </c>
      <c r="L130" s="125">
        <f t="shared" si="58"/>
        <v>0.18181818181818182</v>
      </c>
      <c r="M130" s="126" t="s">
        <v>557</v>
      </c>
      <c r="N130" s="127">
        <v>42208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19</v>
      </c>
      <c r="B131" s="102">
        <v>41976</v>
      </c>
      <c r="C131" s="102"/>
      <c r="D131" s="103" t="s">
        <v>612</v>
      </c>
      <c r="E131" s="104" t="s">
        <v>558</v>
      </c>
      <c r="F131" s="105">
        <v>360</v>
      </c>
      <c r="G131" s="104" t="s">
        <v>582</v>
      </c>
      <c r="H131" s="104">
        <v>427</v>
      </c>
      <c r="I131" s="122">
        <v>425</v>
      </c>
      <c r="J131" s="123" t="s">
        <v>613</v>
      </c>
      <c r="K131" s="124">
        <f t="shared" si="57"/>
        <v>67</v>
      </c>
      <c r="L131" s="125">
        <f t="shared" si="58"/>
        <v>0.18611111111111112</v>
      </c>
      <c r="M131" s="126" t="s">
        <v>557</v>
      </c>
      <c r="N131" s="127">
        <v>42058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20</v>
      </c>
      <c r="B132" s="102">
        <v>42012</v>
      </c>
      <c r="C132" s="102"/>
      <c r="D132" s="103" t="s">
        <v>614</v>
      </c>
      <c r="E132" s="104" t="s">
        <v>558</v>
      </c>
      <c r="F132" s="105">
        <v>360</v>
      </c>
      <c r="G132" s="104" t="s">
        <v>582</v>
      </c>
      <c r="H132" s="104">
        <v>455</v>
      </c>
      <c r="I132" s="122">
        <v>420</v>
      </c>
      <c r="J132" s="123" t="s">
        <v>615</v>
      </c>
      <c r="K132" s="124">
        <f t="shared" si="57"/>
        <v>95</v>
      </c>
      <c r="L132" s="125">
        <f t="shared" si="58"/>
        <v>0.2638888888888889</v>
      </c>
      <c r="M132" s="126" t="s">
        <v>557</v>
      </c>
      <c r="N132" s="127">
        <v>42024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21</v>
      </c>
      <c r="B133" s="102">
        <v>42012</v>
      </c>
      <c r="C133" s="102"/>
      <c r="D133" s="103" t="s">
        <v>616</v>
      </c>
      <c r="E133" s="104" t="s">
        <v>558</v>
      </c>
      <c r="F133" s="105">
        <v>130</v>
      </c>
      <c r="G133" s="104"/>
      <c r="H133" s="104">
        <v>175.5</v>
      </c>
      <c r="I133" s="122">
        <v>165</v>
      </c>
      <c r="J133" s="123" t="s">
        <v>617</v>
      </c>
      <c r="K133" s="124">
        <f t="shared" si="57"/>
        <v>45.5</v>
      </c>
      <c r="L133" s="125">
        <f t="shared" si="58"/>
        <v>0.35</v>
      </c>
      <c r="M133" s="126" t="s">
        <v>557</v>
      </c>
      <c r="N133" s="127">
        <v>43088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22</v>
      </c>
      <c r="B134" s="102">
        <v>42040</v>
      </c>
      <c r="C134" s="102"/>
      <c r="D134" s="103" t="s">
        <v>377</v>
      </c>
      <c r="E134" s="104" t="s">
        <v>581</v>
      </c>
      <c r="F134" s="105">
        <v>98</v>
      </c>
      <c r="G134" s="104"/>
      <c r="H134" s="104">
        <v>120</v>
      </c>
      <c r="I134" s="122">
        <v>120</v>
      </c>
      <c r="J134" s="123" t="s">
        <v>583</v>
      </c>
      <c r="K134" s="124">
        <f t="shared" si="57"/>
        <v>22</v>
      </c>
      <c r="L134" s="125">
        <f t="shared" si="58"/>
        <v>0.22448979591836735</v>
      </c>
      <c r="M134" s="126" t="s">
        <v>557</v>
      </c>
      <c r="N134" s="127">
        <v>42753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23</v>
      </c>
      <c r="B135" s="102">
        <v>42040</v>
      </c>
      <c r="C135" s="102"/>
      <c r="D135" s="103" t="s">
        <v>618</v>
      </c>
      <c r="E135" s="104" t="s">
        <v>581</v>
      </c>
      <c r="F135" s="105">
        <v>196</v>
      </c>
      <c r="G135" s="104"/>
      <c r="H135" s="104">
        <v>262</v>
      </c>
      <c r="I135" s="122">
        <v>255</v>
      </c>
      <c r="J135" s="123" t="s">
        <v>583</v>
      </c>
      <c r="K135" s="124">
        <f t="shared" si="57"/>
        <v>66</v>
      </c>
      <c r="L135" s="125">
        <f t="shared" si="58"/>
        <v>0.33673469387755101</v>
      </c>
      <c r="M135" s="126" t="s">
        <v>557</v>
      </c>
      <c r="N135" s="127">
        <v>42599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5">
        <v>24</v>
      </c>
      <c r="B136" s="106">
        <v>42067</v>
      </c>
      <c r="C136" s="106"/>
      <c r="D136" s="107" t="s">
        <v>376</v>
      </c>
      <c r="E136" s="108" t="s">
        <v>581</v>
      </c>
      <c r="F136" s="109">
        <v>235</v>
      </c>
      <c r="G136" s="109"/>
      <c r="H136" s="110">
        <v>77</v>
      </c>
      <c r="I136" s="128" t="s">
        <v>619</v>
      </c>
      <c r="J136" s="129" t="s">
        <v>620</v>
      </c>
      <c r="K136" s="130">
        <f t="shared" si="57"/>
        <v>-158</v>
      </c>
      <c r="L136" s="131">
        <f t="shared" si="58"/>
        <v>-0.67234042553191486</v>
      </c>
      <c r="M136" s="132" t="s">
        <v>621</v>
      </c>
      <c r="N136" s="133">
        <v>43522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25</v>
      </c>
      <c r="B137" s="102">
        <v>42067</v>
      </c>
      <c r="C137" s="102"/>
      <c r="D137" s="103" t="s">
        <v>454</v>
      </c>
      <c r="E137" s="104" t="s">
        <v>581</v>
      </c>
      <c r="F137" s="105">
        <v>185</v>
      </c>
      <c r="G137" s="104"/>
      <c r="H137" s="104">
        <v>224</v>
      </c>
      <c r="I137" s="122" t="s">
        <v>622</v>
      </c>
      <c r="J137" s="123" t="s">
        <v>583</v>
      </c>
      <c r="K137" s="124">
        <f t="shared" si="57"/>
        <v>39</v>
      </c>
      <c r="L137" s="125">
        <f t="shared" si="58"/>
        <v>0.21081081081081082</v>
      </c>
      <c r="M137" s="126" t="s">
        <v>557</v>
      </c>
      <c r="N137" s="127">
        <v>42647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341">
        <v>26</v>
      </c>
      <c r="B138" s="111">
        <v>42090</v>
      </c>
      <c r="C138" s="111"/>
      <c r="D138" s="112" t="s">
        <v>623</v>
      </c>
      <c r="E138" s="113" t="s">
        <v>581</v>
      </c>
      <c r="F138" s="114">
        <v>49.5</v>
      </c>
      <c r="G138" s="115"/>
      <c r="H138" s="115">
        <v>15.85</v>
      </c>
      <c r="I138" s="115">
        <v>67</v>
      </c>
      <c r="J138" s="134" t="s">
        <v>624</v>
      </c>
      <c r="K138" s="115">
        <f t="shared" si="57"/>
        <v>-33.65</v>
      </c>
      <c r="L138" s="135">
        <f t="shared" si="58"/>
        <v>-0.67979797979797973</v>
      </c>
      <c r="M138" s="132" t="s">
        <v>621</v>
      </c>
      <c r="N138" s="136">
        <v>43627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27</v>
      </c>
      <c r="B139" s="102">
        <v>42093</v>
      </c>
      <c r="C139" s="102"/>
      <c r="D139" s="103" t="s">
        <v>625</v>
      </c>
      <c r="E139" s="104" t="s">
        <v>581</v>
      </c>
      <c r="F139" s="105">
        <v>183.5</v>
      </c>
      <c r="G139" s="104"/>
      <c r="H139" s="104">
        <v>219</v>
      </c>
      <c r="I139" s="122">
        <v>218</v>
      </c>
      <c r="J139" s="123" t="s">
        <v>626</v>
      </c>
      <c r="K139" s="124">
        <f t="shared" si="57"/>
        <v>35.5</v>
      </c>
      <c r="L139" s="125">
        <f t="shared" si="58"/>
        <v>0.19346049046321526</v>
      </c>
      <c r="M139" s="126" t="s">
        <v>557</v>
      </c>
      <c r="N139" s="127">
        <v>42103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28</v>
      </c>
      <c r="B140" s="102">
        <v>42114</v>
      </c>
      <c r="C140" s="102"/>
      <c r="D140" s="103" t="s">
        <v>627</v>
      </c>
      <c r="E140" s="104" t="s">
        <v>581</v>
      </c>
      <c r="F140" s="105">
        <f>(227+237)/2</f>
        <v>232</v>
      </c>
      <c r="G140" s="104"/>
      <c r="H140" s="104">
        <v>298</v>
      </c>
      <c r="I140" s="122">
        <v>298</v>
      </c>
      <c r="J140" s="123" t="s">
        <v>583</v>
      </c>
      <c r="K140" s="124">
        <f t="shared" si="57"/>
        <v>66</v>
      </c>
      <c r="L140" s="125">
        <f t="shared" si="58"/>
        <v>0.28448275862068967</v>
      </c>
      <c r="M140" s="126" t="s">
        <v>557</v>
      </c>
      <c r="N140" s="127">
        <v>42823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29</v>
      </c>
      <c r="B141" s="102">
        <v>42128</v>
      </c>
      <c r="C141" s="102"/>
      <c r="D141" s="103" t="s">
        <v>628</v>
      </c>
      <c r="E141" s="104" t="s">
        <v>558</v>
      </c>
      <c r="F141" s="105">
        <v>385</v>
      </c>
      <c r="G141" s="104"/>
      <c r="H141" s="104">
        <f>212.5+331</f>
        <v>543.5</v>
      </c>
      <c r="I141" s="122">
        <v>510</v>
      </c>
      <c r="J141" s="123" t="s">
        <v>629</v>
      </c>
      <c r="K141" s="124">
        <f t="shared" si="57"/>
        <v>158.5</v>
      </c>
      <c r="L141" s="125">
        <f t="shared" si="58"/>
        <v>0.41168831168831171</v>
      </c>
      <c r="M141" s="126" t="s">
        <v>557</v>
      </c>
      <c r="N141" s="127">
        <v>42235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30</v>
      </c>
      <c r="B142" s="102">
        <v>42128</v>
      </c>
      <c r="C142" s="102"/>
      <c r="D142" s="103" t="s">
        <v>630</v>
      </c>
      <c r="E142" s="104" t="s">
        <v>558</v>
      </c>
      <c r="F142" s="105">
        <v>115.5</v>
      </c>
      <c r="G142" s="104"/>
      <c r="H142" s="104">
        <v>146</v>
      </c>
      <c r="I142" s="122">
        <v>142</v>
      </c>
      <c r="J142" s="123" t="s">
        <v>631</v>
      </c>
      <c r="K142" s="124">
        <f t="shared" si="57"/>
        <v>30.5</v>
      </c>
      <c r="L142" s="125">
        <f t="shared" si="58"/>
        <v>0.26406926406926406</v>
      </c>
      <c r="M142" s="126" t="s">
        <v>557</v>
      </c>
      <c r="N142" s="127">
        <v>42202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31</v>
      </c>
      <c r="B143" s="102">
        <v>42151</v>
      </c>
      <c r="C143" s="102"/>
      <c r="D143" s="103" t="s">
        <v>632</v>
      </c>
      <c r="E143" s="104" t="s">
        <v>558</v>
      </c>
      <c r="F143" s="105">
        <v>237.5</v>
      </c>
      <c r="G143" s="104"/>
      <c r="H143" s="104">
        <v>279.5</v>
      </c>
      <c r="I143" s="122">
        <v>278</v>
      </c>
      <c r="J143" s="123" t="s">
        <v>583</v>
      </c>
      <c r="K143" s="124">
        <f t="shared" si="57"/>
        <v>42</v>
      </c>
      <c r="L143" s="125">
        <f t="shared" si="58"/>
        <v>0.17684210526315788</v>
      </c>
      <c r="M143" s="126" t="s">
        <v>557</v>
      </c>
      <c r="N143" s="127">
        <v>42222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32</v>
      </c>
      <c r="B144" s="102">
        <v>42174</v>
      </c>
      <c r="C144" s="102"/>
      <c r="D144" s="103" t="s">
        <v>602</v>
      </c>
      <c r="E144" s="104" t="s">
        <v>581</v>
      </c>
      <c r="F144" s="105">
        <v>340</v>
      </c>
      <c r="G144" s="104"/>
      <c r="H144" s="104">
        <v>448</v>
      </c>
      <c r="I144" s="122">
        <v>448</v>
      </c>
      <c r="J144" s="123" t="s">
        <v>583</v>
      </c>
      <c r="K144" s="124">
        <f t="shared" si="57"/>
        <v>108</v>
      </c>
      <c r="L144" s="125">
        <f t="shared" si="58"/>
        <v>0.31764705882352939</v>
      </c>
      <c r="M144" s="126" t="s">
        <v>557</v>
      </c>
      <c r="N144" s="127">
        <v>43018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33</v>
      </c>
      <c r="B145" s="102">
        <v>42191</v>
      </c>
      <c r="C145" s="102"/>
      <c r="D145" s="103" t="s">
        <v>633</v>
      </c>
      <c r="E145" s="104" t="s">
        <v>581</v>
      </c>
      <c r="F145" s="105">
        <v>390</v>
      </c>
      <c r="G145" s="104"/>
      <c r="H145" s="104">
        <v>460</v>
      </c>
      <c r="I145" s="122">
        <v>460</v>
      </c>
      <c r="J145" s="123" t="s">
        <v>583</v>
      </c>
      <c r="K145" s="124">
        <f t="shared" ref="K145:K165" si="59">H145-F145</f>
        <v>70</v>
      </c>
      <c r="L145" s="125">
        <f t="shared" ref="L145:L165" si="60">K145/F145</f>
        <v>0.17948717948717949</v>
      </c>
      <c r="M145" s="126" t="s">
        <v>557</v>
      </c>
      <c r="N145" s="127">
        <v>42478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5">
        <v>34</v>
      </c>
      <c r="B146" s="106">
        <v>42195</v>
      </c>
      <c r="C146" s="106"/>
      <c r="D146" s="107" t="s">
        <v>634</v>
      </c>
      <c r="E146" s="108" t="s">
        <v>581</v>
      </c>
      <c r="F146" s="109">
        <v>122.5</v>
      </c>
      <c r="G146" s="109"/>
      <c r="H146" s="110">
        <v>61</v>
      </c>
      <c r="I146" s="128">
        <v>172</v>
      </c>
      <c r="J146" s="129" t="s">
        <v>635</v>
      </c>
      <c r="K146" s="130">
        <f t="shared" si="59"/>
        <v>-61.5</v>
      </c>
      <c r="L146" s="131">
        <f t="shared" si="60"/>
        <v>-0.50204081632653064</v>
      </c>
      <c r="M146" s="132" t="s">
        <v>621</v>
      </c>
      <c r="N146" s="133">
        <v>43333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35</v>
      </c>
      <c r="B147" s="102">
        <v>42219</v>
      </c>
      <c r="C147" s="102"/>
      <c r="D147" s="103" t="s">
        <v>636</v>
      </c>
      <c r="E147" s="104" t="s">
        <v>581</v>
      </c>
      <c r="F147" s="105">
        <v>297.5</v>
      </c>
      <c r="G147" s="104"/>
      <c r="H147" s="104">
        <v>350</v>
      </c>
      <c r="I147" s="122">
        <v>360</v>
      </c>
      <c r="J147" s="123" t="s">
        <v>637</v>
      </c>
      <c r="K147" s="124">
        <f t="shared" si="59"/>
        <v>52.5</v>
      </c>
      <c r="L147" s="125">
        <f t="shared" si="60"/>
        <v>0.17647058823529413</v>
      </c>
      <c r="M147" s="126" t="s">
        <v>557</v>
      </c>
      <c r="N147" s="127">
        <v>42232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36</v>
      </c>
      <c r="B148" s="102">
        <v>42219</v>
      </c>
      <c r="C148" s="102"/>
      <c r="D148" s="103" t="s">
        <v>638</v>
      </c>
      <c r="E148" s="104" t="s">
        <v>581</v>
      </c>
      <c r="F148" s="105">
        <v>115.5</v>
      </c>
      <c r="G148" s="104"/>
      <c r="H148" s="104">
        <v>149</v>
      </c>
      <c r="I148" s="122">
        <v>140</v>
      </c>
      <c r="J148" s="137" t="s">
        <v>639</v>
      </c>
      <c r="K148" s="124">
        <f t="shared" si="59"/>
        <v>33.5</v>
      </c>
      <c r="L148" s="125">
        <f t="shared" si="60"/>
        <v>0.29004329004329005</v>
      </c>
      <c r="M148" s="126" t="s">
        <v>557</v>
      </c>
      <c r="N148" s="127">
        <v>42740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37</v>
      </c>
      <c r="B149" s="102">
        <v>42251</v>
      </c>
      <c r="C149" s="102"/>
      <c r="D149" s="103" t="s">
        <v>632</v>
      </c>
      <c r="E149" s="104" t="s">
        <v>581</v>
      </c>
      <c r="F149" s="105">
        <v>226</v>
      </c>
      <c r="G149" s="104"/>
      <c r="H149" s="104">
        <v>292</v>
      </c>
      <c r="I149" s="122">
        <v>292</v>
      </c>
      <c r="J149" s="123" t="s">
        <v>640</v>
      </c>
      <c r="K149" s="124">
        <f t="shared" si="59"/>
        <v>66</v>
      </c>
      <c r="L149" s="125">
        <f t="shared" si="60"/>
        <v>0.29203539823008851</v>
      </c>
      <c r="M149" s="126" t="s">
        <v>557</v>
      </c>
      <c r="N149" s="127">
        <v>42286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38</v>
      </c>
      <c r="B150" s="102">
        <v>42254</v>
      </c>
      <c r="C150" s="102"/>
      <c r="D150" s="103" t="s">
        <v>627</v>
      </c>
      <c r="E150" s="104" t="s">
        <v>581</v>
      </c>
      <c r="F150" s="105">
        <v>232.5</v>
      </c>
      <c r="G150" s="104"/>
      <c r="H150" s="104">
        <v>312.5</v>
      </c>
      <c r="I150" s="122">
        <v>310</v>
      </c>
      <c r="J150" s="123" t="s">
        <v>583</v>
      </c>
      <c r="K150" s="124">
        <f t="shared" si="59"/>
        <v>80</v>
      </c>
      <c r="L150" s="125">
        <f t="shared" si="60"/>
        <v>0.34408602150537637</v>
      </c>
      <c r="M150" s="126" t="s">
        <v>557</v>
      </c>
      <c r="N150" s="127">
        <v>42823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39</v>
      </c>
      <c r="B151" s="102">
        <v>42268</v>
      </c>
      <c r="C151" s="102"/>
      <c r="D151" s="103" t="s">
        <v>641</v>
      </c>
      <c r="E151" s="104" t="s">
        <v>581</v>
      </c>
      <c r="F151" s="105">
        <v>196.5</v>
      </c>
      <c r="G151" s="104"/>
      <c r="H151" s="104">
        <v>238</v>
      </c>
      <c r="I151" s="122">
        <v>238</v>
      </c>
      <c r="J151" s="123" t="s">
        <v>640</v>
      </c>
      <c r="K151" s="124">
        <f t="shared" si="59"/>
        <v>41.5</v>
      </c>
      <c r="L151" s="125">
        <f t="shared" si="60"/>
        <v>0.21119592875318066</v>
      </c>
      <c r="M151" s="126" t="s">
        <v>557</v>
      </c>
      <c r="N151" s="127">
        <v>42291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40</v>
      </c>
      <c r="B152" s="102">
        <v>42271</v>
      </c>
      <c r="C152" s="102"/>
      <c r="D152" s="103" t="s">
        <v>580</v>
      </c>
      <c r="E152" s="104" t="s">
        <v>581</v>
      </c>
      <c r="F152" s="105">
        <v>65</v>
      </c>
      <c r="G152" s="104"/>
      <c r="H152" s="104">
        <v>82</v>
      </c>
      <c r="I152" s="122">
        <v>82</v>
      </c>
      <c r="J152" s="123" t="s">
        <v>640</v>
      </c>
      <c r="K152" s="124">
        <f t="shared" si="59"/>
        <v>17</v>
      </c>
      <c r="L152" s="125">
        <f t="shared" si="60"/>
        <v>0.26153846153846155</v>
      </c>
      <c r="M152" s="126" t="s">
        <v>557</v>
      </c>
      <c r="N152" s="127">
        <v>42578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41</v>
      </c>
      <c r="B153" s="102">
        <v>42291</v>
      </c>
      <c r="C153" s="102"/>
      <c r="D153" s="103" t="s">
        <v>642</v>
      </c>
      <c r="E153" s="104" t="s">
        <v>581</v>
      </c>
      <c r="F153" s="105">
        <v>144</v>
      </c>
      <c r="G153" s="104"/>
      <c r="H153" s="104">
        <v>182.5</v>
      </c>
      <c r="I153" s="122">
        <v>181</v>
      </c>
      <c r="J153" s="123" t="s">
        <v>640</v>
      </c>
      <c r="K153" s="124">
        <f t="shared" si="59"/>
        <v>38.5</v>
      </c>
      <c r="L153" s="125">
        <f t="shared" si="60"/>
        <v>0.2673611111111111</v>
      </c>
      <c r="M153" s="126" t="s">
        <v>557</v>
      </c>
      <c r="N153" s="127">
        <v>42817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42</v>
      </c>
      <c r="B154" s="102">
        <v>42291</v>
      </c>
      <c r="C154" s="102"/>
      <c r="D154" s="103" t="s">
        <v>643</v>
      </c>
      <c r="E154" s="104" t="s">
        <v>581</v>
      </c>
      <c r="F154" s="105">
        <v>264</v>
      </c>
      <c r="G154" s="104"/>
      <c r="H154" s="104">
        <v>311</v>
      </c>
      <c r="I154" s="122">
        <v>311</v>
      </c>
      <c r="J154" s="123" t="s">
        <v>640</v>
      </c>
      <c r="K154" s="124">
        <f t="shared" si="59"/>
        <v>47</v>
      </c>
      <c r="L154" s="125">
        <f t="shared" si="60"/>
        <v>0.17803030303030304</v>
      </c>
      <c r="M154" s="126" t="s">
        <v>557</v>
      </c>
      <c r="N154" s="127">
        <v>42604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43</v>
      </c>
      <c r="B155" s="102">
        <v>42318</v>
      </c>
      <c r="C155" s="102"/>
      <c r="D155" s="103" t="s">
        <v>644</v>
      </c>
      <c r="E155" s="104" t="s">
        <v>558</v>
      </c>
      <c r="F155" s="105">
        <v>549.5</v>
      </c>
      <c r="G155" s="104"/>
      <c r="H155" s="104">
        <v>630</v>
      </c>
      <c r="I155" s="122">
        <v>630</v>
      </c>
      <c r="J155" s="123" t="s">
        <v>640</v>
      </c>
      <c r="K155" s="124">
        <f t="shared" si="59"/>
        <v>80.5</v>
      </c>
      <c r="L155" s="125">
        <f t="shared" si="60"/>
        <v>0.1464968152866242</v>
      </c>
      <c r="M155" s="126" t="s">
        <v>557</v>
      </c>
      <c r="N155" s="127">
        <v>42419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44</v>
      </c>
      <c r="B156" s="102">
        <v>42342</v>
      </c>
      <c r="C156" s="102"/>
      <c r="D156" s="103" t="s">
        <v>645</v>
      </c>
      <c r="E156" s="104" t="s">
        <v>581</v>
      </c>
      <c r="F156" s="105">
        <v>1027.5</v>
      </c>
      <c r="G156" s="104"/>
      <c r="H156" s="104">
        <v>1315</v>
      </c>
      <c r="I156" s="122">
        <v>1250</v>
      </c>
      <c r="J156" s="123" t="s">
        <v>640</v>
      </c>
      <c r="K156" s="124">
        <f t="shared" si="59"/>
        <v>287.5</v>
      </c>
      <c r="L156" s="125">
        <f t="shared" si="60"/>
        <v>0.27980535279805352</v>
      </c>
      <c r="M156" s="126" t="s">
        <v>557</v>
      </c>
      <c r="N156" s="127">
        <v>43244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45</v>
      </c>
      <c r="B157" s="102">
        <v>42367</v>
      </c>
      <c r="C157" s="102"/>
      <c r="D157" s="103" t="s">
        <v>646</v>
      </c>
      <c r="E157" s="104" t="s">
        <v>581</v>
      </c>
      <c r="F157" s="105">
        <v>465</v>
      </c>
      <c r="G157" s="104"/>
      <c r="H157" s="104">
        <v>540</v>
      </c>
      <c r="I157" s="122">
        <v>540</v>
      </c>
      <c r="J157" s="123" t="s">
        <v>640</v>
      </c>
      <c r="K157" s="124">
        <f t="shared" si="59"/>
        <v>75</v>
      </c>
      <c r="L157" s="125">
        <f t="shared" si="60"/>
        <v>0.16129032258064516</v>
      </c>
      <c r="M157" s="126" t="s">
        <v>557</v>
      </c>
      <c r="N157" s="127">
        <v>42530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46</v>
      </c>
      <c r="B158" s="102">
        <v>42380</v>
      </c>
      <c r="C158" s="102"/>
      <c r="D158" s="103" t="s">
        <v>377</v>
      </c>
      <c r="E158" s="104" t="s">
        <v>558</v>
      </c>
      <c r="F158" s="105">
        <v>81</v>
      </c>
      <c r="G158" s="104"/>
      <c r="H158" s="104">
        <v>110</v>
      </c>
      <c r="I158" s="122">
        <v>110</v>
      </c>
      <c r="J158" s="123" t="s">
        <v>640</v>
      </c>
      <c r="K158" s="124">
        <f t="shared" si="59"/>
        <v>29</v>
      </c>
      <c r="L158" s="125">
        <f t="shared" si="60"/>
        <v>0.35802469135802467</v>
      </c>
      <c r="M158" s="126" t="s">
        <v>557</v>
      </c>
      <c r="N158" s="127">
        <v>42745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47</v>
      </c>
      <c r="B159" s="102">
        <v>42382</v>
      </c>
      <c r="C159" s="102"/>
      <c r="D159" s="103" t="s">
        <v>647</v>
      </c>
      <c r="E159" s="104" t="s">
        <v>558</v>
      </c>
      <c r="F159" s="105">
        <v>417.5</v>
      </c>
      <c r="G159" s="104"/>
      <c r="H159" s="104">
        <v>547</v>
      </c>
      <c r="I159" s="122">
        <v>535</v>
      </c>
      <c r="J159" s="123" t="s">
        <v>640</v>
      </c>
      <c r="K159" s="124">
        <f t="shared" si="59"/>
        <v>129.5</v>
      </c>
      <c r="L159" s="125">
        <f t="shared" si="60"/>
        <v>0.31017964071856285</v>
      </c>
      <c r="M159" s="126" t="s">
        <v>557</v>
      </c>
      <c r="N159" s="127">
        <v>42578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48</v>
      </c>
      <c r="B160" s="102">
        <v>42408</v>
      </c>
      <c r="C160" s="102"/>
      <c r="D160" s="103" t="s">
        <v>648</v>
      </c>
      <c r="E160" s="104" t="s">
        <v>581</v>
      </c>
      <c r="F160" s="105">
        <v>650</v>
      </c>
      <c r="G160" s="104"/>
      <c r="H160" s="104">
        <v>800</v>
      </c>
      <c r="I160" s="122">
        <v>800</v>
      </c>
      <c r="J160" s="123" t="s">
        <v>640</v>
      </c>
      <c r="K160" s="124">
        <f t="shared" si="59"/>
        <v>150</v>
      </c>
      <c r="L160" s="125">
        <f t="shared" si="60"/>
        <v>0.23076923076923078</v>
      </c>
      <c r="M160" s="126" t="s">
        <v>557</v>
      </c>
      <c r="N160" s="127">
        <v>43154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49</v>
      </c>
      <c r="B161" s="102">
        <v>42433</v>
      </c>
      <c r="C161" s="102"/>
      <c r="D161" s="103" t="s">
        <v>194</v>
      </c>
      <c r="E161" s="104" t="s">
        <v>581</v>
      </c>
      <c r="F161" s="105">
        <v>437.5</v>
      </c>
      <c r="G161" s="104"/>
      <c r="H161" s="104">
        <v>504.5</v>
      </c>
      <c r="I161" s="122">
        <v>522</v>
      </c>
      <c r="J161" s="123" t="s">
        <v>649</v>
      </c>
      <c r="K161" s="124">
        <f t="shared" si="59"/>
        <v>67</v>
      </c>
      <c r="L161" s="125">
        <f t="shared" si="60"/>
        <v>0.15314285714285714</v>
      </c>
      <c r="M161" s="126" t="s">
        <v>557</v>
      </c>
      <c r="N161" s="127">
        <v>42480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50</v>
      </c>
      <c r="B162" s="102">
        <v>42438</v>
      </c>
      <c r="C162" s="102"/>
      <c r="D162" s="103" t="s">
        <v>650</v>
      </c>
      <c r="E162" s="104" t="s">
        <v>581</v>
      </c>
      <c r="F162" s="105">
        <v>189.5</v>
      </c>
      <c r="G162" s="104"/>
      <c r="H162" s="104">
        <v>218</v>
      </c>
      <c r="I162" s="122">
        <v>218</v>
      </c>
      <c r="J162" s="123" t="s">
        <v>640</v>
      </c>
      <c r="K162" s="124">
        <f t="shared" si="59"/>
        <v>28.5</v>
      </c>
      <c r="L162" s="125">
        <f t="shared" si="60"/>
        <v>0.15039577836411611</v>
      </c>
      <c r="M162" s="126" t="s">
        <v>557</v>
      </c>
      <c r="N162" s="127">
        <v>43034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341">
        <v>51</v>
      </c>
      <c r="B163" s="111">
        <v>42471</v>
      </c>
      <c r="C163" s="111"/>
      <c r="D163" s="112" t="s">
        <v>651</v>
      </c>
      <c r="E163" s="113" t="s">
        <v>581</v>
      </c>
      <c r="F163" s="114">
        <v>36.5</v>
      </c>
      <c r="G163" s="115"/>
      <c r="H163" s="115">
        <v>15.85</v>
      </c>
      <c r="I163" s="115">
        <v>60</v>
      </c>
      <c r="J163" s="134" t="s">
        <v>652</v>
      </c>
      <c r="K163" s="130">
        <f t="shared" si="59"/>
        <v>-20.65</v>
      </c>
      <c r="L163" s="164">
        <f t="shared" si="60"/>
        <v>-0.5657534246575342</v>
      </c>
      <c r="M163" s="132" t="s">
        <v>621</v>
      </c>
      <c r="N163" s="165">
        <v>43627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52</v>
      </c>
      <c r="B164" s="102">
        <v>42472</v>
      </c>
      <c r="C164" s="102"/>
      <c r="D164" s="103" t="s">
        <v>653</v>
      </c>
      <c r="E164" s="104" t="s">
        <v>581</v>
      </c>
      <c r="F164" s="105">
        <v>93</v>
      </c>
      <c r="G164" s="104"/>
      <c r="H164" s="104">
        <v>149</v>
      </c>
      <c r="I164" s="122">
        <v>140</v>
      </c>
      <c r="J164" s="137" t="s">
        <v>654</v>
      </c>
      <c r="K164" s="124">
        <f t="shared" si="59"/>
        <v>56</v>
      </c>
      <c r="L164" s="125">
        <f t="shared" si="60"/>
        <v>0.60215053763440862</v>
      </c>
      <c r="M164" s="126" t="s">
        <v>557</v>
      </c>
      <c r="N164" s="127">
        <v>42740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53</v>
      </c>
      <c r="B165" s="102">
        <v>42472</v>
      </c>
      <c r="C165" s="102"/>
      <c r="D165" s="103" t="s">
        <v>655</v>
      </c>
      <c r="E165" s="104" t="s">
        <v>581</v>
      </c>
      <c r="F165" s="105">
        <v>130</v>
      </c>
      <c r="G165" s="104"/>
      <c r="H165" s="104">
        <v>150</v>
      </c>
      <c r="I165" s="122" t="s">
        <v>656</v>
      </c>
      <c r="J165" s="123" t="s">
        <v>640</v>
      </c>
      <c r="K165" s="124">
        <f t="shared" si="59"/>
        <v>20</v>
      </c>
      <c r="L165" s="125">
        <f t="shared" si="60"/>
        <v>0.15384615384615385</v>
      </c>
      <c r="M165" s="126" t="s">
        <v>557</v>
      </c>
      <c r="N165" s="127">
        <v>42564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54</v>
      </c>
      <c r="B166" s="102">
        <v>42473</v>
      </c>
      <c r="C166" s="102"/>
      <c r="D166" s="103" t="s">
        <v>345</v>
      </c>
      <c r="E166" s="104" t="s">
        <v>581</v>
      </c>
      <c r="F166" s="105">
        <v>196</v>
      </c>
      <c r="G166" s="104"/>
      <c r="H166" s="104">
        <v>299</v>
      </c>
      <c r="I166" s="122">
        <v>299</v>
      </c>
      <c r="J166" s="123" t="s">
        <v>640</v>
      </c>
      <c r="K166" s="124">
        <v>103</v>
      </c>
      <c r="L166" s="125">
        <v>0.52551020408163296</v>
      </c>
      <c r="M166" s="126" t="s">
        <v>557</v>
      </c>
      <c r="N166" s="127">
        <v>42620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55</v>
      </c>
      <c r="B167" s="102">
        <v>42473</v>
      </c>
      <c r="C167" s="102"/>
      <c r="D167" s="103" t="s">
        <v>714</v>
      </c>
      <c r="E167" s="104" t="s">
        <v>581</v>
      </c>
      <c r="F167" s="105">
        <v>88</v>
      </c>
      <c r="G167" s="104"/>
      <c r="H167" s="104">
        <v>103</v>
      </c>
      <c r="I167" s="122">
        <v>103</v>
      </c>
      <c r="J167" s="123" t="s">
        <v>640</v>
      </c>
      <c r="K167" s="124">
        <v>15</v>
      </c>
      <c r="L167" s="125">
        <v>0.170454545454545</v>
      </c>
      <c r="M167" s="126" t="s">
        <v>557</v>
      </c>
      <c r="N167" s="127">
        <v>42530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56</v>
      </c>
      <c r="B168" s="102">
        <v>42492</v>
      </c>
      <c r="C168" s="102"/>
      <c r="D168" s="103" t="s">
        <v>657</v>
      </c>
      <c r="E168" s="104" t="s">
        <v>581</v>
      </c>
      <c r="F168" s="105">
        <v>127.5</v>
      </c>
      <c r="G168" s="104"/>
      <c r="H168" s="104">
        <v>148</v>
      </c>
      <c r="I168" s="122" t="s">
        <v>658</v>
      </c>
      <c r="J168" s="123" t="s">
        <v>640</v>
      </c>
      <c r="K168" s="124">
        <f>H168-F168</f>
        <v>20.5</v>
      </c>
      <c r="L168" s="125">
        <f>K168/F168</f>
        <v>0.16078431372549021</v>
      </c>
      <c r="M168" s="126" t="s">
        <v>557</v>
      </c>
      <c r="N168" s="127">
        <v>42564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57</v>
      </c>
      <c r="B169" s="102">
        <v>42493</v>
      </c>
      <c r="C169" s="102"/>
      <c r="D169" s="103" t="s">
        <v>659</v>
      </c>
      <c r="E169" s="104" t="s">
        <v>581</v>
      </c>
      <c r="F169" s="105">
        <v>675</v>
      </c>
      <c r="G169" s="104"/>
      <c r="H169" s="104">
        <v>815</v>
      </c>
      <c r="I169" s="122" t="s">
        <v>660</v>
      </c>
      <c r="J169" s="123" t="s">
        <v>640</v>
      </c>
      <c r="K169" s="124">
        <f>H169-F169</f>
        <v>140</v>
      </c>
      <c r="L169" s="125">
        <f>K169/F169</f>
        <v>0.2074074074074074</v>
      </c>
      <c r="M169" s="126" t="s">
        <v>557</v>
      </c>
      <c r="N169" s="127">
        <v>43154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5">
        <v>58</v>
      </c>
      <c r="B170" s="106">
        <v>42522</v>
      </c>
      <c r="C170" s="106"/>
      <c r="D170" s="107" t="s">
        <v>715</v>
      </c>
      <c r="E170" s="108" t="s">
        <v>581</v>
      </c>
      <c r="F170" s="109">
        <v>500</v>
      </c>
      <c r="G170" s="109"/>
      <c r="H170" s="110">
        <v>232.5</v>
      </c>
      <c r="I170" s="128" t="s">
        <v>716</v>
      </c>
      <c r="J170" s="129" t="s">
        <v>717</v>
      </c>
      <c r="K170" s="130">
        <f>H170-F170</f>
        <v>-267.5</v>
      </c>
      <c r="L170" s="131">
        <f>K170/F170</f>
        <v>-0.53500000000000003</v>
      </c>
      <c r="M170" s="132" t="s">
        <v>621</v>
      </c>
      <c r="N170" s="133">
        <v>43735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59</v>
      </c>
      <c r="B171" s="102">
        <v>42527</v>
      </c>
      <c r="C171" s="102"/>
      <c r="D171" s="103" t="s">
        <v>661</v>
      </c>
      <c r="E171" s="104" t="s">
        <v>581</v>
      </c>
      <c r="F171" s="105">
        <v>110</v>
      </c>
      <c r="G171" s="104"/>
      <c r="H171" s="104">
        <v>126.5</v>
      </c>
      <c r="I171" s="122">
        <v>125</v>
      </c>
      <c r="J171" s="123" t="s">
        <v>590</v>
      </c>
      <c r="K171" s="124">
        <f>H171-F171</f>
        <v>16.5</v>
      </c>
      <c r="L171" s="125">
        <f>K171/F171</f>
        <v>0.15</v>
      </c>
      <c r="M171" s="126" t="s">
        <v>557</v>
      </c>
      <c r="N171" s="127">
        <v>42552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60</v>
      </c>
      <c r="B172" s="102">
        <v>42538</v>
      </c>
      <c r="C172" s="102"/>
      <c r="D172" s="103" t="s">
        <v>662</v>
      </c>
      <c r="E172" s="104" t="s">
        <v>581</v>
      </c>
      <c r="F172" s="105">
        <v>44</v>
      </c>
      <c r="G172" s="104"/>
      <c r="H172" s="104">
        <v>69.5</v>
      </c>
      <c r="I172" s="122">
        <v>69.5</v>
      </c>
      <c r="J172" s="123" t="s">
        <v>663</v>
      </c>
      <c r="K172" s="124">
        <f>H172-F172</f>
        <v>25.5</v>
      </c>
      <c r="L172" s="125">
        <f>K172/F172</f>
        <v>0.57954545454545459</v>
      </c>
      <c r="M172" s="126" t="s">
        <v>557</v>
      </c>
      <c r="N172" s="127">
        <v>42977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61</v>
      </c>
      <c r="B173" s="102">
        <v>42549</v>
      </c>
      <c r="C173" s="102"/>
      <c r="D173" s="144" t="s">
        <v>718</v>
      </c>
      <c r="E173" s="104" t="s">
        <v>581</v>
      </c>
      <c r="F173" s="105">
        <v>262.5</v>
      </c>
      <c r="G173" s="104"/>
      <c r="H173" s="104">
        <v>340</v>
      </c>
      <c r="I173" s="122">
        <v>333</v>
      </c>
      <c r="J173" s="123" t="s">
        <v>719</v>
      </c>
      <c r="K173" s="124">
        <v>77.5</v>
      </c>
      <c r="L173" s="125">
        <v>0.29523809523809502</v>
      </c>
      <c r="M173" s="126" t="s">
        <v>557</v>
      </c>
      <c r="N173" s="127">
        <v>43017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62</v>
      </c>
      <c r="B174" s="102">
        <v>42549</v>
      </c>
      <c r="C174" s="102"/>
      <c r="D174" s="144" t="s">
        <v>720</v>
      </c>
      <c r="E174" s="104" t="s">
        <v>581</v>
      </c>
      <c r="F174" s="105">
        <v>840</v>
      </c>
      <c r="G174" s="104"/>
      <c r="H174" s="104">
        <v>1230</v>
      </c>
      <c r="I174" s="122">
        <v>1230</v>
      </c>
      <c r="J174" s="123" t="s">
        <v>640</v>
      </c>
      <c r="K174" s="124">
        <v>390</v>
      </c>
      <c r="L174" s="125">
        <v>0.46428571428571402</v>
      </c>
      <c r="M174" s="126" t="s">
        <v>557</v>
      </c>
      <c r="N174" s="127">
        <v>42649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342">
        <v>63</v>
      </c>
      <c r="B175" s="139">
        <v>42556</v>
      </c>
      <c r="C175" s="139"/>
      <c r="D175" s="140" t="s">
        <v>664</v>
      </c>
      <c r="E175" s="141" t="s">
        <v>581</v>
      </c>
      <c r="F175" s="142">
        <v>395</v>
      </c>
      <c r="G175" s="143"/>
      <c r="H175" s="143">
        <f>(468.5+342.5)/2</f>
        <v>405.5</v>
      </c>
      <c r="I175" s="143">
        <v>510</v>
      </c>
      <c r="J175" s="166" t="s">
        <v>665</v>
      </c>
      <c r="K175" s="167">
        <f t="shared" ref="K175:K181" si="61">H175-F175</f>
        <v>10.5</v>
      </c>
      <c r="L175" s="168">
        <f t="shared" ref="L175:L181" si="62">K175/F175</f>
        <v>2.6582278481012658E-2</v>
      </c>
      <c r="M175" s="169" t="s">
        <v>666</v>
      </c>
      <c r="N175" s="170">
        <v>43606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5">
        <v>64</v>
      </c>
      <c r="B176" s="106">
        <v>42584</v>
      </c>
      <c r="C176" s="106"/>
      <c r="D176" s="107" t="s">
        <v>667</v>
      </c>
      <c r="E176" s="108" t="s">
        <v>558</v>
      </c>
      <c r="F176" s="109">
        <f>169.5-12.8</f>
        <v>156.69999999999999</v>
      </c>
      <c r="G176" s="109"/>
      <c r="H176" s="110">
        <v>77</v>
      </c>
      <c r="I176" s="128" t="s">
        <v>668</v>
      </c>
      <c r="J176" s="361" t="s">
        <v>797</v>
      </c>
      <c r="K176" s="130">
        <f t="shared" si="61"/>
        <v>-79.699999999999989</v>
      </c>
      <c r="L176" s="131">
        <f t="shared" si="62"/>
        <v>-0.50861518825781749</v>
      </c>
      <c r="M176" s="132" t="s">
        <v>621</v>
      </c>
      <c r="N176" s="133">
        <v>43522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5">
        <v>65</v>
      </c>
      <c r="B177" s="106">
        <v>42586</v>
      </c>
      <c r="C177" s="106"/>
      <c r="D177" s="107" t="s">
        <v>669</v>
      </c>
      <c r="E177" s="108" t="s">
        <v>581</v>
      </c>
      <c r="F177" s="109">
        <v>400</v>
      </c>
      <c r="G177" s="109"/>
      <c r="H177" s="110">
        <v>305</v>
      </c>
      <c r="I177" s="128">
        <v>475</v>
      </c>
      <c r="J177" s="129" t="s">
        <v>670</v>
      </c>
      <c r="K177" s="130">
        <f t="shared" si="61"/>
        <v>-95</v>
      </c>
      <c r="L177" s="131">
        <f t="shared" si="62"/>
        <v>-0.23749999999999999</v>
      </c>
      <c r="M177" s="132" t="s">
        <v>621</v>
      </c>
      <c r="N177" s="133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66</v>
      </c>
      <c r="B178" s="102">
        <v>42593</v>
      </c>
      <c r="C178" s="102"/>
      <c r="D178" s="103" t="s">
        <v>671</v>
      </c>
      <c r="E178" s="104" t="s">
        <v>581</v>
      </c>
      <c r="F178" s="105">
        <v>86.5</v>
      </c>
      <c r="G178" s="104"/>
      <c r="H178" s="104">
        <v>130</v>
      </c>
      <c r="I178" s="122">
        <v>130</v>
      </c>
      <c r="J178" s="137" t="s">
        <v>672</v>
      </c>
      <c r="K178" s="124">
        <f t="shared" si="61"/>
        <v>43.5</v>
      </c>
      <c r="L178" s="125">
        <f t="shared" si="62"/>
        <v>0.50289017341040465</v>
      </c>
      <c r="M178" s="126" t="s">
        <v>557</v>
      </c>
      <c r="N178" s="127">
        <v>43091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5">
        <v>67</v>
      </c>
      <c r="B179" s="106">
        <v>42600</v>
      </c>
      <c r="C179" s="106"/>
      <c r="D179" s="107" t="s">
        <v>368</v>
      </c>
      <c r="E179" s="108" t="s">
        <v>581</v>
      </c>
      <c r="F179" s="109">
        <v>133.5</v>
      </c>
      <c r="G179" s="109"/>
      <c r="H179" s="110">
        <v>126.5</v>
      </c>
      <c r="I179" s="128">
        <v>178</v>
      </c>
      <c r="J179" s="129" t="s">
        <v>673</v>
      </c>
      <c r="K179" s="130">
        <f t="shared" si="61"/>
        <v>-7</v>
      </c>
      <c r="L179" s="131">
        <f t="shared" si="62"/>
        <v>-5.2434456928838954E-2</v>
      </c>
      <c r="M179" s="132" t="s">
        <v>621</v>
      </c>
      <c r="N179" s="133">
        <v>42615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68</v>
      </c>
      <c r="B180" s="102">
        <v>42613</v>
      </c>
      <c r="C180" s="102"/>
      <c r="D180" s="103" t="s">
        <v>674</v>
      </c>
      <c r="E180" s="104" t="s">
        <v>581</v>
      </c>
      <c r="F180" s="105">
        <v>560</v>
      </c>
      <c r="G180" s="104"/>
      <c r="H180" s="104">
        <v>725</v>
      </c>
      <c r="I180" s="122">
        <v>725</v>
      </c>
      <c r="J180" s="123" t="s">
        <v>583</v>
      </c>
      <c r="K180" s="124">
        <f t="shared" si="61"/>
        <v>165</v>
      </c>
      <c r="L180" s="125">
        <f t="shared" si="62"/>
        <v>0.29464285714285715</v>
      </c>
      <c r="M180" s="126" t="s">
        <v>557</v>
      </c>
      <c r="N180" s="127">
        <v>42456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69</v>
      </c>
      <c r="B181" s="102">
        <v>42614</v>
      </c>
      <c r="C181" s="102"/>
      <c r="D181" s="103" t="s">
        <v>675</v>
      </c>
      <c r="E181" s="104" t="s">
        <v>581</v>
      </c>
      <c r="F181" s="105">
        <v>160.5</v>
      </c>
      <c r="G181" s="104"/>
      <c r="H181" s="104">
        <v>210</v>
      </c>
      <c r="I181" s="122">
        <v>210</v>
      </c>
      <c r="J181" s="123" t="s">
        <v>583</v>
      </c>
      <c r="K181" s="124">
        <f t="shared" si="61"/>
        <v>49.5</v>
      </c>
      <c r="L181" s="125">
        <f t="shared" si="62"/>
        <v>0.30841121495327101</v>
      </c>
      <c r="M181" s="126" t="s">
        <v>557</v>
      </c>
      <c r="N181" s="127">
        <v>42871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70</v>
      </c>
      <c r="B182" s="102">
        <v>42646</v>
      </c>
      <c r="C182" s="102"/>
      <c r="D182" s="144" t="s">
        <v>391</v>
      </c>
      <c r="E182" s="104" t="s">
        <v>581</v>
      </c>
      <c r="F182" s="105">
        <v>430</v>
      </c>
      <c r="G182" s="104"/>
      <c r="H182" s="104">
        <v>596</v>
      </c>
      <c r="I182" s="122">
        <v>575</v>
      </c>
      <c r="J182" s="123" t="s">
        <v>721</v>
      </c>
      <c r="K182" s="124">
        <v>166</v>
      </c>
      <c r="L182" s="125">
        <v>0.38604651162790699</v>
      </c>
      <c r="M182" s="126" t="s">
        <v>557</v>
      </c>
      <c r="N182" s="127">
        <v>42769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71</v>
      </c>
      <c r="B183" s="102">
        <v>42657</v>
      </c>
      <c r="C183" s="102"/>
      <c r="D183" s="103" t="s">
        <v>676</v>
      </c>
      <c r="E183" s="104" t="s">
        <v>581</v>
      </c>
      <c r="F183" s="105">
        <v>280</v>
      </c>
      <c r="G183" s="104"/>
      <c r="H183" s="104">
        <v>345</v>
      </c>
      <c r="I183" s="122">
        <v>345</v>
      </c>
      <c r="J183" s="123" t="s">
        <v>583</v>
      </c>
      <c r="K183" s="124">
        <f t="shared" ref="K183:K188" si="63">H183-F183</f>
        <v>65</v>
      </c>
      <c r="L183" s="125">
        <f>K183/F183</f>
        <v>0.23214285714285715</v>
      </c>
      <c r="M183" s="126" t="s">
        <v>557</v>
      </c>
      <c r="N183" s="127">
        <v>42814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72</v>
      </c>
      <c r="B184" s="102">
        <v>42657</v>
      </c>
      <c r="C184" s="102"/>
      <c r="D184" s="103" t="s">
        <v>677</v>
      </c>
      <c r="E184" s="104" t="s">
        <v>581</v>
      </c>
      <c r="F184" s="105">
        <v>245</v>
      </c>
      <c r="G184" s="104"/>
      <c r="H184" s="104">
        <v>325.5</v>
      </c>
      <c r="I184" s="122">
        <v>330</v>
      </c>
      <c r="J184" s="123" t="s">
        <v>678</v>
      </c>
      <c r="K184" s="124">
        <f t="shared" si="63"/>
        <v>80.5</v>
      </c>
      <c r="L184" s="125">
        <f>K184/F184</f>
        <v>0.32857142857142857</v>
      </c>
      <c r="M184" s="126" t="s">
        <v>557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73</v>
      </c>
      <c r="B185" s="102">
        <v>42660</v>
      </c>
      <c r="C185" s="102"/>
      <c r="D185" s="103" t="s">
        <v>341</v>
      </c>
      <c r="E185" s="104" t="s">
        <v>581</v>
      </c>
      <c r="F185" s="105">
        <v>125</v>
      </c>
      <c r="G185" s="104"/>
      <c r="H185" s="104">
        <v>160</v>
      </c>
      <c r="I185" s="122">
        <v>160</v>
      </c>
      <c r="J185" s="123" t="s">
        <v>640</v>
      </c>
      <c r="K185" s="124">
        <f t="shared" si="63"/>
        <v>35</v>
      </c>
      <c r="L185" s="125">
        <v>0.28000000000000003</v>
      </c>
      <c r="M185" s="126" t="s">
        <v>557</v>
      </c>
      <c r="N185" s="127">
        <v>42803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74</v>
      </c>
      <c r="B186" s="102">
        <v>42660</v>
      </c>
      <c r="C186" s="102"/>
      <c r="D186" s="103" t="s">
        <v>456</v>
      </c>
      <c r="E186" s="104" t="s">
        <v>581</v>
      </c>
      <c r="F186" s="105">
        <v>114</v>
      </c>
      <c r="G186" s="104"/>
      <c r="H186" s="104">
        <v>145</v>
      </c>
      <c r="I186" s="122">
        <v>145</v>
      </c>
      <c r="J186" s="123" t="s">
        <v>640</v>
      </c>
      <c r="K186" s="124">
        <f t="shared" si="63"/>
        <v>31</v>
      </c>
      <c r="L186" s="125">
        <f>K186/F186</f>
        <v>0.27192982456140352</v>
      </c>
      <c r="M186" s="126" t="s">
        <v>557</v>
      </c>
      <c r="N186" s="127">
        <v>42859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75</v>
      </c>
      <c r="B187" s="102">
        <v>42660</v>
      </c>
      <c r="C187" s="102"/>
      <c r="D187" s="103" t="s">
        <v>679</v>
      </c>
      <c r="E187" s="104" t="s">
        <v>581</v>
      </c>
      <c r="F187" s="105">
        <v>212</v>
      </c>
      <c r="G187" s="104"/>
      <c r="H187" s="104">
        <v>280</v>
      </c>
      <c r="I187" s="122">
        <v>276</v>
      </c>
      <c r="J187" s="123" t="s">
        <v>680</v>
      </c>
      <c r="K187" s="124">
        <f t="shared" si="63"/>
        <v>68</v>
      </c>
      <c r="L187" s="125">
        <f>K187/F187</f>
        <v>0.32075471698113206</v>
      </c>
      <c r="M187" s="126" t="s">
        <v>557</v>
      </c>
      <c r="N187" s="127">
        <v>42858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76</v>
      </c>
      <c r="B188" s="102">
        <v>42678</v>
      </c>
      <c r="C188" s="102"/>
      <c r="D188" s="103" t="s">
        <v>149</v>
      </c>
      <c r="E188" s="104" t="s">
        <v>581</v>
      </c>
      <c r="F188" s="105">
        <v>155</v>
      </c>
      <c r="G188" s="104"/>
      <c r="H188" s="104">
        <v>210</v>
      </c>
      <c r="I188" s="122">
        <v>210</v>
      </c>
      <c r="J188" s="123" t="s">
        <v>681</v>
      </c>
      <c r="K188" s="124">
        <f t="shared" si="63"/>
        <v>55</v>
      </c>
      <c r="L188" s="125">
        <f>K188/F188</f>
        <v>0.35483870967741937</v>
      </c>
      <c r="M188" s="126" t="s">
        <v>557</v>
      </c>
      <c r="N188" s="127">
        <v>42944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5">
        <v>77</v>
      </c>
      <c r="B189" s="106">
        <v>42710</v>
      </c>
      <c r="C189" s="106"/>
      <c r="D189" s="107" t="s">
        <v>722</v>
      </c>
      <c r="E189" s="108" t="s">
        <v>581</v>
      </c>
      <c r="F189" s="109">
        <v>150.5</v>
      </c>
      <c r="G189" s="109"/>
      <c r="H189" s="110">
        <v>72.5</v>
      </c>
      <c r="I189" s="128">
        <v>174</v>
      </c>
      <c r="J189" s="129" t="s">
        <v>723</v>
      </c>
      <c r="K189" s="130">
        <v>-78</v>
      </c>
      <c r="L189" s="131">
        <v>-0.51827242524916906</v>
      </c>
      <c r="M189" s="132" t="s">
        <v>621</v>
      </c>
      <c r="N189" s="133">
        <v>43333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78</v>
      </c>
      <c r="B190" s="102">
        <v>42712</v>
      </c>
      <c r="C190" s="102"/>
      <c r="D190" s="103" t="s">
        <v>123</v>
      </c>
      <c r="E190" s="104" t="s">
        <v>581</v>
      </c>
      <c r="F190" s="105">
        <v>380</v>
      </c>
      <c r="G190" s="104"/>
      <c r="H190" s="104">
        <v>478</v>
      </c>
      <c r="I190" s="122">
        <v>468</v>
      </c>
      <c r="J190" s="123" t="s">
        <v>640</v>
      </c>
      <c r="K190" s="124">
        <f>H190-F190</f>
        <v>98</v>
      </c>
      <c r="L190" s="125">
        <f>K190/F190</f>
        <v>0.25789473684210529</v>
      </c>
      <c r="M190" s="126" t="s">
        <v>557</v>
      </c>
      <c r="N190" s="127">
        <v>43025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79</v>
      </c>
      <c r="B191" s="102">
        <v>42734</v>
      </c>
      <c r="C191" s="102"/>
      <c r="D191" s="103" t="s">
        <v>245</v>
      </c>
      <c r="E191" s="104" t="s">
        <v>581</v>
      </c>
      <c r="F191" s="105">
        <v>305</v>
      </c>
      <c r="G191" s="104"/>
      <c r="H191" s="104">
        <v>375</v>
      </c>
      <c r="I191" s="122">
        <v>375</v>
      </c>
      <c r="J191" s="123" t="s">
        <v>640</v>
      </c>
      <c r="K191" s="124">
        <f>H191-F191</f>
        <v>70</v>
      </c>
      <c r="L191" s="125">
        <f>K191/F191</f>
        <v>0.22950819672131148</v>
      </c>
      <c r="M191" s="126" t="s">
        <v>557</v>
      </c>
      <c r="N191" s="127">
        <v>42768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80</v>
      </c>
      <c r="B192" s="102">
        <v>42739</v>
      </c>
      <c r="C192" s="102"/>
      <c r="D192" s="103" t="s">
        <v>343</v>
      </c>
      <c r="E192" s="104" t="s">
        <v>581</v>
      </c>
      <c r="F192" s="105">
        <v>99.5</v>
      </c>
      <c r="G192" s="104"/>
      <c r="H192" s="104">
        <v>158</v>
      </c>
      <c r="I192" s="122">
        <v>158</v>
      </c>
      <c r="J192" s="123" t="s">
        <v>640</v>
      </c>
      <c r="K192" s="124">
        <f>H192-F192</f>
        <v>58.5</v>
      </c>
      <c r="L192" s="125">
        <f>K192/F192</f>
        <v>0.5879396984924623</v>
      </c>
      <c r="M192" s="126" t="s">
        <v>557</v>
      </c>
      <c r="N192" s="127">
        <v>42898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81</v>
      </c>
      <c r="B193" s="102">
        <v>42739</v>
      </c>
      <c r="C193" s="102"/>
      <c r="D193" s="103" t="s">
        <v>343</v>
      </c>
      <c r="E193" s="104" t="s">
        <v>581</v>
      </c>
      <c r="F193" s="105">
        <v>99.5</v>
      </c>
      <c r="G193" s="104"/>
      <c r="H193" s="104">
        <v>158</v>
      </c>
      <c r="I193" s="122">
        <v>158</v>
      </c>
      <c r="J193" s="123" t="s">
        <v>640</v>
      </c>
      <c r="K193" s="124">
        <v>58.5</v>
      </c>
      <c r="L193" s="125">
        <v>0.58793969849246197</v>
      </c>
      <c r="M193" s="126" t="s">
        <v>557</v>
      </c>
      <c r="N193" s="127">
        <v>42898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82</v>
      </c>
      <c r="B194" s="102">
        <v>42786</v>
      </c>
      <c r="C194" s="102"/>
      <c r="D194" s="103" t="s">
        <v>166</v>
      </c>
      <c r="E194" s="104" t="s">
        <v>581</v>
      </c>
      <c r="F194" s="105">
        <v>140.5</v>
      </c>
      <c r="G194" s="104"/>
      <c r="H194" s="104">
        <v>220</v>
      </c>
      <c r="I194" s="122">
        <v>220</v>
      </c>
      <c r="J194" s="123" t="s">
        <v>640</v>
      </c>
      <c r="K194" s="124">
        <f>H194-F194</f>
        <v>79.5</v>
      </c>
      <c r="L194" s="125">
        <f>K194/F194</f>
        <v>0.5658362989323843</v>
      </c>
      <c r="M194" s="126" t="s">
        <v>557</v>
      </c>
      <c r="N194" s="127">
        <v>42864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83</v>
      </c>
      <c r="B195" s="102">
        <v>42786</v>
      </c>
      <c r="C195" s="102"/>
      <c r="D195" s="103" t="s">
        <v>724</v>
      </c>
      <c r="E195" s="104" t="s">
        <v>581</v>
      </c>
      <c r="F195" s="105">
        <v>202.5</v>
      </c>
      <c r="G195" s="104"/>
      <c r="H195" s="104">
        <v>234</v>
      </c>
      <c r="I195" s="122">
        <v>234</v>
      </c>
      <c r="J195" s="123" t="s">
        <v>640</v>
      </c>
      <c r="K195" s="124">
        <v>31.5</v>
      </c>
      <c r="L195" s="125">
        <v>0.155555555555556</v>
      </c>
      <c r="M195" s="126" t="s">
        <v>557</v>
      </c>
      <c r="N195" s="127">
        <v>42836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84</v>
      </c>
      <c r="B196" s="102">
        <v>42818</v>
      </c>
      <c r="C196" s="102"/>
      <c r="D196" s="103" t="s">
        <v>518</v>
      </c>
      <c r="E196" s="104" t="s">
        <v>581</v>
      </c>
      <c r="F196" s="105">
        <v>300.5</v>
      </c>
      <c r="G196" s="104"/>
      <c r="H196" s="104">
        <v>417.5</v>
      </c>
      <c r="I196" s="122">
        <v>420</v>
      </c>
      <c r="J196" s="123" t="s">
        <v>682</v>
      </c>
      <c r="K196" s="124">
        <f>H196-F196</f>
        <v>117</v>
      </c>
      <c r="L196" s="125">
        <f>K196/F196</f>
        <v>0.38935108153078202</v>
      </c>
      <c r="M196" s="126" t="s">
        <v>557</v>
      </c>
      <c r="N196" s="127">
        <v>43070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85</v>
      </c>
      <c r="B197" s="102">
        <v>42818</v>
      </c>
      <c r="C197" s="102"/>
      <c r="D197" s="103" t="s">
        <v>720</v>
      </c>
      <c r="E197" s="104" t="s">
        <v>581</v>
      </c>
      <c r="F197" s="105">
        <v>850</v>
      </c>
      <c r="G197" s="104"/>
      <c r="H197" s="104">
        <v>1042.5</v>
      </c>
      <c r="I197" s="122">
        <v>1023</v>
      </c>
      <c r="J197" s="123" t="s">
        <v>725</v>
      </c>
      <c r="K197" s="124">
        <v>192.5</v>
      </c>
      <c r="L197" s="125">
        <v>0.22647058823529401</v>
      </c>
      <c r="M197" s="126" t="s">
        <v>557</v>
      </c>
      <c r="N197" s="127">
        <v>42830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86</v>
      </c>
      <c r="B198" s="102">
        <v>42830</v>
      </c>
      <c r="C198" s="102"/>
      <c r="D198" s="103" t="s">
        <v>472</v>
      </c>
      <c r="E198" s="104" t="s">
        <v>581</v>
      </c>
      <c r="F198" s="105">
        <v>785</v>
      </c>
      <c r="G198" s="104"/>
      <c r="H198" s="104">
        <v>930</v>
      </c>
      <c r="I198" s="122">
        <v>920</v>
      </c>
      <c r="J198" s="123" t="s">
        <v>683</v>
      </c>
      <c r="K198" s="124">
        <f>H198-F198</f>
        <v>145</v>
      </c>
      <c r="L198" s="125">
        <f>K198/F198</f>
        <v>0.18471337579617833</v>
      </c>
      <c r="M198" s="126" t="s">
        <v>557</v>
      </c>
      <c r="N198" s="127">
        <v>42976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5">
        <v>87</v>
      </c>
      <c r="B199" s="106">
        <v>42831</v>
      </c>
      <c r="C199" s="106"/>
      <c r="D199" s="107" t="s">
        <v>726</v>
      </c>
      <c r="E199" s="108" t="s">
        <v>581</v>
      </c>
      <c r="F199" s="109">
        <v>40</v>
      </c>
      <c r="G199" s="109"/>
      <c r="H199" s="110">
        <v>13.1</v>
      </c>
      <c r="I199" s="128">
        <v>60</v>
      </c>
      <c r="J199" s="134" t="s">
        <v>727</v>
      </c>
      <c r="K199" s="130">
        <v>-26.9</v>
      </c>
      <c r="L199" s="131">
        <v>-0.67249999999999999</v>
      </c>
      <c r="M199" s="132" t="s">
        <v>621</v>
      </c>
      <c r="N199" s="133">
        <v>43138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88</v>
      </c>
      <c r="B200" s="102">
        <v>42837</v>
      </c>
      <c r="C200" s="102"/>
      <c r="D200" s="103" t="s">
        <v>87</v>
      </c>
      <c r="E200" s="104" t="s">
        <v>581</v>
      </c>
      <c r="F200" s="105">
        <v>289.5</v>
      </c>
      <c r="G200" s="104"/>
      <c r="H200" s="104">
        <v>354</v>
      </c>
      <c r="I200" s="122">
        <v>360</v>
      </c>
      <c r="J200" s="123" t="s">
        <v>684</v>
      </c>
      <c r="K200" s="124">
        <f t="shared" ref="K200:K208" si="64">H200-F200</f>
        <v>64.5</v>
      </c>
      <c r="L200" s="125">
        <f t="shared" ref="L200:L208" si="65">K200/F200</f>
        <v>0.22279792746113988</v>
      </c>
      <c r="M200" s="126" t="s">
        <v>557</v>
      </c>
      <c r="N200" s="127">
        <v>43040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89</v>
      </c>
      <c r="B201" s="102">
        <v>42845</v>
      </c>
      <c r="C201" s="102"/>
      <c r="D201" s="103" t="s">
        <v>417</v>
      </c>
      <c r="E201" s="104" t="s">
        <v>581</v>
      </c>
      <c r="F201" s="105">
        <v>700</v>
      </c>
      <c r="G201" s="104"/>
      <c r="H201" s="104">
        <v>840</v>
      </c>
      <c r="I201" s="122">
        <v>840</v>
      </c>
      <c r="J201" s="123" t="s">
        <v>685</v>
      </c>
      <c r="K201" s="124">
        <f t="shared" si="64"/>
        <v>140</v>
      </c>
      <c r="L201" s="125">
        <f t="shared" si="65"/>
        <v>0.2</v>
      </c>
      <c r="M201" s="126" t="s">
        <v>557</v>
      </c>
      <c r="N201" s="127">
        <v>42893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90</v>
      </c>
      <c r="B202" s="102">
        <v>42887</v>
      </c>
      <c r="C202" s="102"/>
      <c r="D202" s="144" t="s">
        <v>354</v>
      </c>
      <c r="E202" s="104" t="s">
        <v>581</v>
      </c>
      <c r="F202" s="105">
        <v>130</v>
      </c>
      <c r="G202" s="104"/>
      <c r="H202" s="104">
        <v>144.25</v>
      </c>
      <c r="I202" s="122">
        <v>170</v>
      </c>
      <c r="J202" s="123" t="s">
        <v>686</v>
      </c>
      <c r="K202" s="124">
        <f t="shared" si="64"/>
        <v>14.25</v>
      </c>
      <c r="L202" s="125">
        <f t="shared" si="65"/>
        <v>0.10961538461538461</v>
      </c>
      <c r="M202" s="126" t="s">
        <v>557</v>
      </c>
      <c r="N202" s="127">
        <v>43675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91</v>
      </c>
      <c r="B203" s="102">
        <v>42901</v>
      </c>
      <c r="C203" s="102"/>
      <c r="D203" s="144" t="s">
        <v>687</v>
      </c>
      <c r="E203" s="104" t="s">
        <v>581</v>
      </c>
      <c r="F203" s="105">
        <v>214.5</v>
      </c>
      <c r="G203" s="104"/>
      <c r="H203" s="104">
        <v>262</v>
      </c>
      <c r="I203" s="122">
        <v>262</v>
      </c>
      <c r="J203" s="123" t="s">
        <v>688</v>
      </c>
      <c r="K203" s="124">
        <f t="shared" si="64"/>
        <v>47.5</v>
      </c>
      <c r="L203" s="125">
        <f t="shared" si="65"/>
        <v>0.22144522144522144</v>
      </c>
      <c r="M203" s="126" t="s">
        <v>557</v>
      </c>
      <c r="N203" s="127">
        <v>42977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6">
        <v>92</v>
      </c>
      <c r="B204" s="150">
        <v>42933</v>
      </c>
      <c r="C204" s="150"/>
      <c r="D204" s="151" t="s">
        <v>689</v>
      </c>
      <c r="E204" s="152" t="s">
        <v>581</v>
      </c>
      <c r="F204" s="153">
        <v>370</v>
      </c>
      <c r="G204" s="152"/>
      <c r="H204" s="152">
        <v>447.5</v>
      </c>
      <c r="I204" s="174">
        <v>450</v>
      </c>
      <c r="J204" s="218" t="s">
        <v>640</v>
      </c>
      <c r="K204" s="124">
        <f t="shared" si="64"/>
        <v>77.5</v>
      </c>
      <c r="L204" s="176">
        <f t="shared" si="65"/>
        <v>0.20945945945945946</v>
      </c>
      <c r="M204" s="177" t="s">
        <v>557</v>
      </c>
      <c r="N204" s="178">
        <v>43035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6">
        <v>93</v>
      </c>
      <c r="B205" s="150">
        <v>42943</v>
      </c>
      <c r="C205" s="150"/>
      <c r="D205" s="151" t="s">
        <v>164</v>
      </c>
      <c r="E205" s="152" t="s">
        <v>581</v>
      </c>
      <c r="F205" s="153">
        <v>657.5</v>
      </c>
      <c r="G205" s="152"/>
      <c r="H205" s="152">
        <v>825</v>
      </c>
      <c r="I205" s="174">
        <v>820</v>
      </c>
      <c r="J205" s="218" t="s">
        <v>640</v>
      </c>
      <c r="K205" s="124">
        <f t="shared" si="64"/>
        <v>167.5</v>
      </c>
      <c r="L205" s="176">
        <f t="shared" si="65"/>
        <v>0.25475285171102663</v>
      </c>
      <c r="M205" s="177" t="s">
        <v>557</v>
      </c>
      <c r="N205" s="178">
        <v>43090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94</v>
      </c>
      <c r="B206" s="102">
        <v>42964</v>
      </c>
      <c r="C206" s="102"/>
      <c r="D206" s="103" t="s">
        <v>358</v>
      </c>
      <c r="E206" s="104" t="s">
        <v>581</v>
      </c>
      <c r="F206" s="105">
        <v>605</v>
      </c>
      <c r="G206" s="104"/>
      <c r="H206" s="104">
        <v>750</v>
      </c>
      <c r="I206" s="122">
        <v>750</v>
      </c>
      <c r="J206" s="123" t="s">
        <v>683</v>
      </c>
      <c r="K206" s="124">
        <f t="shared" si="64"/>
        <v>145</v>
      </c>
      <c r="L206" s="125">
        <f t="shared" si="65"/>
        <v>0.23966942148760331</v>
      </c>
      <c r="M206" s="126" t="s">
        <v>557</v>
      </c>
      <c r="N206" s="127">
        <v>43027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43">
        <v>95</v>
      </c>
      <c r="B207" s="145">
        <v>42979</v>
      </c>
      <c r="C207" s="145"/>
      <c r="D207" s="146" t="s">
        <v>476</v>
      </c>
      <c r="E207" s="147" t="s">
        <v>581</v>
      </c>
      <c r="F207" s="148">
        <v>255</v>
      </c>
      <c r="G207" s="149"/>
      <c r="H207" s="149">
        <v>217.25</v>
      </c>
      <c r="I207" s="149">
        <v>320</v>
      </c>
      <c r="J207" s="171" t="s">
        <v>690</v>
      </c>
      <c r="K207" s="130">
        <f t="shared" si="64"/>
        <v>-37.75</v>
      </c>
      <c r="L207" s="172">
        <f t="shared" si="65"/>
        <v>-0.14803921568627451</v>
      </c>
      <c r="M207" s="132" t="s">
        <v>621</v>
      </c>
      <c r="N207" s="173">
        <v>43661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96</v>
      </c>
      <c r="B208" s="102">
        <v>42997</v>
      </c>
      <c r="C208" s="102"/>
      <c r="D208" s="103" t="s">
        <v>691</v>
      </c>
      <c r="E208" s="104" t="s">
        <v>581</v>
      </c>
      <c r="F208" s="105">
        <v>215</v>
      </c>
      <c r="G208" s="104"/>
      <c r="H208" s="104">
        <v>258</v>
      </c>
      <c r="I208" s="122">
        <v>258</v>
      </c>
      <c r="J208" s="123" t="s">
        <v>640</v>
      </c>
      <c r="K208" s="124">
        <f t="shared" si="64"/>
        <v>43</v>
      </c>
      <c r="L208" s="125">
        <f t="shared" si="65"/>
        <v>0.2</v>
      </c>
      <c r="M208" s="126" t="s">
        <v>557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97</v>
      </c>
      <c r="B209" s="102">
        <v>42997</v>
      </c>
      <c r="C209" s="102"/>
      <c r="D209" s="103" t="s">
        <v>691</v>
      </c>
      <c r="E209" s="104" t="s">
        <v>581</v>
      </c>
      <c r="F209" s="105">
        <v>215</v>
      </c>
      <c r="G209" s="104"/>
      <c r="H209" s="104">
        <v>258</v>
      </c>
      <c r="I209" s="122">
        <v>258</v>
      </c>
      <c r="J209" s="218" t="s">
        <v>640</v>
      </c>
      <c r="K209" s="124">
        <v>43</v>
      </c>
      <c r="L209" s="125">
        <v>0.2</v>
      </c>
      <c r="M209" s="126" t="s">
        <v>557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7">
        <v>98</v>
      </c>
      <c r="B210" s="198">
        <v>42998</v>
      </c>
      <c r="C210" s="198"/>
      <c r="D210" s="352" t="s">
        <v>782</v>
      </c>
      <c r="E210" s="199" t="s">
        <v>581</v>
      </c>
      <c r="F210" s="200">
        <v>75</v>
      </c>
      <c r="G210" s="199"/>
      <c r="H210" s="199">
        <v>90</v>
      </c>
      <c r="I210" s="219">
        <v>90</v>
      </c>
      <c r="J210" s="123" t="s">
        <v>692</v>
      </c>
      <c r="K210" s="124">
        <f t="shared" ref="K210:K215" si="66">H210-F210</f>
        <v>15</v>
      </c>
      <c r="L210" s="125">
        <f t="shared" ref="L210:L215" si="67">K210/F210</f>
        <v>0.2</v>
      </c>
      <c r="M210" s="126" t="s">
        <v>557</v>
      </c>
      <c r="N210" s="127">
        <v>43019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99</v>
      </c>
      <c r="B211" s="150">
        <v>43011</v>
      </c>
      <c r="C211" s="150"/>
      <c r="D211" s="151" t="s">
        <v>693</v>
      </c>
      <c r="E211" s="152" t="s">
        <v>581</v>
      </c>
      <c r="F211" s="153">
        <v>315</v>
      </c>
      <c r="G211" s="152"/>
      <c r="H211" s="152">
        <v>392</v>
      </c>
      <c r="I211" s="174">
        <v>384</v>
      </c>
      <c r="J211" s="218" t="s">
        <v>694</v>
      </c>
      <c r="K211" s="124">
        <f t="shared" si="66"/>
        <v>77</v>
      </c>
      <c r="L211" s="176">
        <f t="shared" si="67"/>
        <v>0.24444444444444444</v>
      </c>
      <c r="M211" s="177" t="s">
        <v>557</v>
      </c>
      <c r="N211" s="178">
        <v>43017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100</v>
      </c>
      <c r="B212" s="150">
        <v>43013</v>
      </c>
      <c r="C212" s="150"/>
      <c r="D212" s="151" t="s">
        <v>695</v>
      </c>
      <c r="E212" s="152" t="s">
        <v>581</v>
      </c>
      <c r="F212" s="153">
        <v>145</v>
      </c>
      <c r="G212" s="152"/>
      <c r="H212" s="152">
        <v>179</v>
      </c>
      <c r="I212" s="174">
        <v>180</v>
      </c>
      <c r="J212" s="218" t="s">
        <v>571</v>
      </c>
      <c r="K212" s="124">
        <f t="shared" si="66"/>
        <v>34</v>
      </c>
      <c r="L212" s="176">
        <f t="shared" si="67"/>
        <v>0.23448275862068965</v>
      </c>
      <c r="M212" s="177" t="s">
        <v>557</v>
      </c>
      <c r="N212" s="178">
        <v>43025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6">
        <v>101</v>
      </c>
      <c r="B213" s="150">
        <v>43014</v>
      </c>
      <c r="C213" s="150"/>
      <c r="D213" s="151" t="s">
        <v>331</v>
      </c>
      <c r="E213" s="152" t="s">
        <v>581</v>
      </c>
      <c r="F213" s="153">
        <v>256</v>
      </c>
      <c r="G213" s="152"/>
      <c r="H213" s="152">
        <v>323</v>
      </c>
      <c r="I213" s="174">
        <v>320</v>
      </c>
      <c r="J213" s="218" t="s">
        <v>640</v>
      </c>
      <c r="K213" s="124">
        <f t="shared" si="66"/>
        <v>67</v>
      </c>
      <c r="L213" s="176">
        <f t="shared" si="67"/>
        <v>0.26171875</v>
      </c>
      <c r="M213" s="177" t="s">
        <v>557</v>
      </c>
      <c r="N213" s="178">
        <v>43067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102</v>
      </c>
      <c r="B214" s="150">
        <v>43017</v>
      </c>
      <c r="C214" s="150"/>
      <c r="D214" s="151" t="s">
        <v>351</v>
      </c>
      <c r="E214" s="152" t="s">
        <v>581</v>
      </c>
      <c r="F214" s="153">
        <v>137.5</v>
      </c>
      <c r="G214" s="152"/>
      <c r="H214" s="152">
        <v>184</v>
      </c>
      <c r="I214" s="174">
        <v>183</v>
      </c>
      <c r="J214" s="175" t="s">
        <v>696</v>
      </c>
      <c r="K214" s="124">
        <f t="shared" si="66"/>
        <v>46.5</v>
      </c>
      <c r="L214" s="176">
        <f t="shared" si="67"/>
        <v>0.33818181818181819</v>
      </c>
      <c r="M214" s="177" t="s">
        <v>557</v>
      </c>
      <c r="N214" s="178">
        <v>43108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103</v>
      </c>
      <c r="B215" s="150">
        <v>43018</v>
      </c>
      <c r="C215" s="150"/>
      <c r="D215" s="151" t="s">
        <v>697</v>
      </c>
      <c r="E215" s="152" t="s">
        <v>581</v>
      </c>
      <c r="F215" s="153">
        <v>125.5</v>
      </c>
      <c r="G215" s="152"/>
      <c r="H215" s="152">
        <v>158</v>
      </c>
      <c r="I215" s="174">
        <v>155</v>
      </c>
      <c r="J215" s="175" t="s">
        <v>698</v>
      </c>
      <c r="K215" s="124">
        <f t="shared" si="66"/>
        <v>32.5</v>
      </c>
      <c r="L215" s="176">
        <f t="shared" si="67"/>
        <v>0.25896414342629481</v>
      </c>
      <c r="M215" s="177" t="s">
        <v>557</v>
      </c>
      <c r="N215" s="178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104</v>
      </c>
      <c r="B216" s="150">
        <v>43018</v>
      </c>
      <c r="C216" s="150"/>
      <c r="D216" s="151" t="s">
        <v>728</v>
      </c>
      <c r="E216" s="152" t="s">
        <v>581</v>
      </c>
      <c r="F216" s="153">
        <v>895</v>
      </c>
      <c r="G216" s="152"/>
      <c r="H216" s="152">
        <v>1122.5</v>
      </c>
      <c r="I216" s="174">
        <v>1078</v>
      </c>
      <c r="J216" s="175" t="s">
        <v>729</v>
      </c>
      <c r="K216" s="124">
        <v>227.5</v>
      </c>
      <c r="L216" s="176">
        <v>0.25418994413407803</v>
      </c>
      <c r="M216" s="177" t="s">
        <v>557</v>
      </c>
      <c r="N216" s="178">
        <v>43117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6">
        <v>105</v>
      </c>
      <c r="B217" s="150">
        <v>43020</v>
      </c>
      <c r="C217" s="150"/>
      <c r="D217" s="151" t="s">
        <v>339</v>
      </c>
      <c r="E217" s="152" t="s">
        <v>581</v>
      </c>
      <c r="F217" s="153">
        <v>525</v>
      </c>
      <c r="G217" s="152"/>
      <c r="H217" s="152">
        <v>629</v>
      </c>
      <c r="I217" s="174">
        <v>629</v>
      </c>
      <c r="J217" s="218" t="s">
        <v>640</v>
      </c>
      <c r="K217" s="124">
        <v>104</v>
      </c>
      <c r="L217" s="176">
        <v>0.19809523809523799</v>
      </c>
      <c r="M217" s="177" t="s">
        <v>557</v>
      </c>
      <c r="N217" s="178">
        <v>43119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6">
        <v>106</v>
      </c>
      <c r="B218" s="150">
        <v>43046</v>
      </c>
      <c r="C218" s="150"/>
      <c r="D218" s="151" t="s">
        <v>380</v>
      </c>
      <c r="E218" s="152" t="s">
        <v>581</v>
      </c>
      <c r="F218" s="153">
        <v>740</v>
      </c>
      <c r="G218" s="152"/>
      <c r="H218" s="152">
        <v>892.5</v>
      </c>
      <c r="I218" s="174">
        <v>900</v>
      </c>
      <c r="J218" s="175" t="s">
        <v>699</v>
      </c>
      <c r="K218" s="124">
        <f>H218-F218</f>
        <v>152.5</v>
      </c>
      <c r="L218" s="176">
        <f>K218/F218</f>
        <v>0.20608108108108109</v>
      </c>
      <c r="M218" s="177" t="s">
        <v>557</v>
      </c>
      <c r="N218" s="178">
        <v>43052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107</v>
      </c>
      <c r="B219" s="102">
        <v>43073</v>
      </c>
      <c r="C219" s="102"/>
      <c r="D219" s="103" t="s">
        <v>700</v>
      </c>
      <c r="E219" s="104" t="s">
        <v>581</v>
      </c>
      <c r="F219" s="105">
        <v>118.5</v>
      </c>
      <c r="G219" s="104"/>
      <c r="H219" s="104">
        <v>143.5</v>
      </c>
      <c r="I219" s="122">
        <v>145</v>
      </c>
      <c r="J219" s="137" t="s">
        <v>701</v>
      </c>
      <c r="K219" s="124">
        <f>H219-F219</f>
        <v>25</v>
      </c>
      <c r="L219" s="125">
        <f>K219/F219</f>
        <v>0.2109704641350211</v>
      </c>
      <c r="M219" s="126" t="s">
        <v>557</v>
      </c>
      <c r="N219" s="127">
        <v>43097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5">
        <v>108</v>
      </c>
      <c r="B220" s="106">
        <v>43090</v>
      </c>
      <c r="C220" s="106"/>
      <c r="D220" s="154" t="s">
        <v>421</v>
      </c>
      <c r="E220" s="108" t="s">
        <v>581</v>
      </c>
      <c r="F220" s="109">
        <v>715</v>
      </c>
      <c r="G220" s="109"/>
      <c r="H220" s="110">
        <v>500</v>
      </c>
      <c r="I220" s="128">
        <v>872</v>
      </c>
      <c r="J220" s="134" t="s">
        <v>702</v>
      </c>
      <c r="K220" s="130">
        <f>H220-F220</f>
        <v>-215</v>
      </c>
      <c r="L220" s="131">
        <f>K220/F220</f>
        <v>-0.30069930069930068</v>
      </c>
      <c r="M220" s="132" t="s">
        <v>621</v>
      </c>
      <c r="N220" s="133">
        <v>43670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109</v>
      </c>
      <c r="B221" s="102">
        <v>43098</v>
      </c>
      <c r="C221" s="102"/>
      <c r="D221" s="103" t="s">
        <v>693</v>
      </c>
      <c r="E221" s="104" t="s">
        <v>581</v>
      </c>
      <c r="F221" s="105">
        <v>435</v>
      </c>
      <c r="G221" s="104"/>
      <c r="H221" s="104">
        <v>542.5</v>
      </c>
      <c r="I221" s="122">
        <v>539</v>
      </c>
      <c r="J221" s="137" t="s">
        <v>640</v>
      </c>
      <c r="K221" s="124">
        <v>107.5</v>
      </c>
      <c r="L221" s="125">
        <v>0.247126436781609</v>
      </c>
      <c r="M221" s="126" t="s">
        <v>557</v>
      </c>
      <c r="N221" s="127">
        <v>43206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110</v>
      </c>
      <c r="B222" s="102">
        <v>43098</v>
      </c>
      <c r="C222" s="102"/>
      <c r="D222" s="103" t="s">
        <v>531</v>
      </c>
      <c r="E222" s="104" t="s">
        <v>581</v>
      </c>
      <c r="F222" s="105">
        <v>885</v>
      </c>
      <c r="G222" s="104"/>
      <c r="H222" s="104">
        <v>1090</v>
      </c>
      <c r="I222" s="122">
        <v>1084</v>
      </c>
      <c r="J222" s="137" t="s">
        <v>640</v>
      </c>
      <c r="K222" s="124">
        <v>205</v>
      </c>
      <c r="L222" s="125">
        <v>0.23163841807909599</v>
      </c>
      <c r="M222" s="126" t="s">
        <v>557</v>
      </c>
      <c r="N222" s="127">
        <v>43213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4">
        <v>111</v>
      </c>
      <c r="B223" s="330">
        <v>43192</v>
      </c>
      <c r="C223" s="330"/>
      <c r="D223" s="112" t="s">
        <v>710</v>
      </c>
      <c r="E223" s="332" t="s">
        <v>581</v>
      </c>
      <c r="F223" s="334">
        <v>478.5</v>
      </c>
      <c r="G223" s="332"/>
      <c r="H223" s="332">
        <v>442</v>
      </c>
      <c r="I223" s="336">
        <v>613</v>
      </c>
      <c r="J223" s="361" t="s">
        <v>799</v>
      </c>
      <c r="K223" s="130">
        <f>H223-F223</f>
        <v>-36.5</v>
      </c>
      <c r="L223" s="131">
        <f>K223/F223</f>
        <v>-7.6280041797283177E-2</v>
      </c>
      <c r="M223" s="132" t="s">
        <v>621</v>
      </c>
      <c r="N223" s="133">
        <v>43762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112</v>
      </c>
      <c r="B224" s="106">
        <v>43194</v>
      </c>
      <c r="C224" s="106"/>
      <c r="D224" s="351" t="s">
        <v>781</v>
      </c>
      <c r="E224" s="108" t="s">
        <v>581</v>
      </c>
      <c r="F224" s="109">
        <f>141.5-7.3</f>
        <v>134.19999999999999</v>
      </c>
      <c r="G224" s="109"/>
      <c r="H224" s="110">
        <v>77</v>
      </c>
      <c r="I224" s="128">
        <v>180</v>
      </c>
      <c r="J224" s="361" t="s">
        <v>798</v>
      </c>
      <c r="K224" s="130">
        <f>H224-F224</f>
        <v>-57.199999999999989</v>
      </c>
      <c r="L224" s="131">
        <f>K224/F224</f>
        <v>-0.42622950819672129</v>
      </c>
      <c r="M224" s="132" t="s">
        <v>621</v>
      </c>
      <c r="N224" s="133">
        <v>43522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5">
        <v>113</v>
      </c>
      <c r="B225" s="106">
        <v>43209</v>
      </c>
      <c r="C225" s="106"/>
      <c r="D225" s="107" t="s">
        <v>703</v>
      </c>
      <c r="E225" s="108" t="s">
        <v>581</v>
      </c>
      <c r="F225" s="109">
        <v>430</v>
      </c>
      <c r="G225" s="109"/>
      <c r="H225" s="110">
        <v>220</v>
      </c>
      <c r="I225" s="128">
        <v>537</v>
      </c>
      <c r="J225" s="134" t="s">
        <v>704</v>
      </c>
      <c r="K225" s="130">
        <f>H225-F225</f>
        <v>-210</v>
      </c>
      <c r="L225" s="131">
        <f>K225/F225</f>
        <v>-0.48837209302325579</v>
      </c>
      <c r="M225" s="132" t="s">
        <v>621</v>
      </c>
      <c r="N225" s="133">
        <v>43252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5">
        <v>114</v>
      </c>
      <c r="B226" s="155">
        <v>43220</v>
      </c>
      <c r="C226" s="155"/>
      <c r="D226" s="156" t="s">
        <v>381</v>
      </c>
      <c r="E226" s="157" t="s">
        <v>581</v>
      </c>
      <c r="F226" s="159">
        <v>153.5</v>
      </c>
      <c r="G226" s="159"/>
      <c r="H226" s="159">
        <v>196</v>
      </c>
      <c r="I226" s="159">
        <v>196</v>
      </c>
      <c r="J226" s="338" t="s">
        <v>815</v>
      </c>
      <c r="K226" s="179">
        <f>H226-F226</f>
        <v>42.5</v>
      </c>
      <c r="L226" s="180">
        <f>K226/F226</f>
        <v>0.27687296416938112</v>
      </c>
      <c r="M226" s="158" t="s">
        <v>557</v>
      </c>
      <c r="N226" s="181">
        <v>43605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5">
        <v>115</v>
      </c>
      <c r="B227" s="106">
        <v>43306</v>
      </c>
      <c r="C227" s="106"/>
      <c r="D227" s="107" t="s">
        <v>726</v>
      </c>
      <c r="E227" s="108" t="s">
        <v>581</v>
      </c>
      <c r="F227" s="109">
        <v>27.5</v>
      </c>
      <c r="G227" s="109"/>
      <c r="H227" s="110">
        <v>13.1</v>
      </c>
      <c r="I227" s="128">
        <v>60</v>
      </c>
      <c r="J227" s="134" t="s">
        <v>730</v>
      </c>
      <c r="K227" s="130">
        <v>-14.4</v>
      </c>
      <c r="L227" s="131">
        <v>-0.52363636363636401</v>
      </c>
      <c r="M227" s="132" t="s">
        <v>621</v>
      </c>
      <c r="N227" s="133">
        <v>43138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4">
        <v>116</v>
      </c>
      <c r="B228" s="330">
        <v>43318</v>
      </c>
      <c r="C228" s="330"/>
      <c r="D228" s="112" t="s">
        <v>705</v>
      </c>
      <c r="E228" s="332" t="s">
        <v>581</v>
      </c>
      <c r="F228" s="332">
        <v>148.5</v>
      </c>
      <c r="G228" s="332"/>
      <c r="H228" s="332">
        <v>102</v>
      </c>
      <c r="I228" s="336">
        <v>182</v>
      </c>
      <c r="J228" s="134" t="s">
        <v>814</v>
      </c>
      <c r="K228" s="130">
        <f>H228-F228</f>
        <v>-46.5</v>
      </c>
      <c r="L228" s="131">
        <f>K228/F228</f>
        <v>-0.31313131313131315</v>
      </c>
      <c r="M228" s="132" t="s">
        <v>621</v>
      </c>
      <c r="N228" s="133">
        <v>43661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117</v>
      </c>
      <c r="B229" s="102">
        <v>43335</v>
      </c>
      <c r="C229" s="102"/>
      <c r="D229" s="103" t="s">
        <v>731</v>
      </c>
      <c r="E229" s="104" t="s">
        <v>581</v>
      </c>
      <c r="F229" s="152">
        <v>285</v>
      </c>
      <c r="G229" s="104"/>
      <c r="H229" s="104">
        <v>355</v>
      </c>
      <c r="I229" s="122">
        <v>364</v>
      </c>
      <c r="J229" s="137" t="s">
        <v>732</v>
      </c>
      <c r="K229" s="124">
        <v>70</v>
      </c>
      <c r="L229" s="125">
        <v>0.24561403508771901</v>
      </c>
      <c r="M229" s="126" t="s">
        <v>557</v>
      </c>
      <c r="N229" s="127">
        <v>43455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118</v>
      </c>
      <c r="B230" s="102">
        <v>43341</v>
      </c>
      <c r="C230" s="102"/>
      <c r="D230" s="103" t="s">
        <v>371</v>
      </c>
      <c r="E230" s="104" t="s">
        <v>581</v>
      </c>
      <c r="F230" s="152">
        <v>525</v>
      </c>
      <c r="G230" s="104"/>
      <c r="H230" s="104">
        <v>585</v>
      </c>
      <c r="I230" s="122">
        <v>635</v>
      </c>
      <c r="J230" s="137" t="s">
        <v>706</v>
      </c>
      <c r="K230" s="124">
        <f t="shared" ref="K230:K242" si="68">H230-F230</f>
        <v>60</v>
      </c>
      <c r="L230" s="125">
        <f t="shared" ref="L230:L242" si="69">K230/F230</f>
        <v>0.11428571428571428</v>
      </c>
      <c r="M230" s="126" t="s">
        <v>557</v>
      </c>
      <c r="N230" s="127">
        <v>43662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119</v>
      </c>
      <c r="B231" s="102">
        <v>43395</v>
      </c>
      <c r="C231" s="102"/>
      <c r="D231" s="103" t="s">
        <v>358</v>
      </c>
      <c r="E231" s="104" t="s">
        <v>581</v>
      </c>
      <c r="F231" s="152">
        <v>475</v>
      </c>
      <c r="G231" s="104"/>
      <c r="H231" s="104">
        <v>574</v>
      </c>
      <c r="I231" s="122">
        <v>570</v>
      </c>
      <c r="J231" s="137" t="s">
        <v>640</v>
      </c>
      <c r="K231" s="124">
        <f t="shared" si="68"/>
        <v>99</v>
      </c>
      <c r="L231" s="125">
        <f t="shared" si="69"/>
        <v>0.20842105263157895</v>
      </c>
      <c r="M231" s="126" t="s">
        <v>557</v>
      </c>
      <c r="N231" s="127">
        <v>43403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6">
        <v>120</v>
      </c>
      <c r="B232" s="150">
        <v>43397</v>
      </c>
      <c r="C232" s="150"/>
      <c r="D232" s="378" t="s">
        <v>378</v>
      </c>
      <c r="E232" s="152" t="s">
        <v>581</v>
      </c>
      <c r="F232" s="152">
        <v>707.5</v>
      </c>
      <c r="G232" s="152"/>
      <c r="H232" s="152">
        <v>872</v>
      </c>
      <c r="I232" s="174">
        <v>872</v>
      </c>
      <c r="J232" s="175" t="s">
        <v>640</v>
      </c>
      <c r="K232" s="124">
        <f t="shared" si="68"/>
        <v>164.5</v>
      </c>
      <c r="L232" s="176">
        <f t="shared" si="69"/>
        <v>0.23250883392226149</v>
      </c>
      <c r="M232" s="177" t="s">
        <v>557</v>
      </c>
      <c r="N232" s="178">
        <v>43482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6">
        <v>121</v>
      </c>
      <c r="B233" s="150">
        <v>43398</v>
      </c>
      <c r="C233" s="150"/>
      <c r="D233" s="378" t="s">
        <v>340</v>
      </c>
      <c r="E233" s="152" t="s">
        <v>581</v>
      </c>
      <c r="F233" s="152">
        <v>162</v>
      </c>
      <c r="G233" s="152"/>
      <c r="H233" s="152">
        <v>204</v>
      </c>
      <c r="I233" s="174">
        <v>209</v>
      </c>
      <c r="J233" s="175" t="s">
        <v>813</v>
      </c>
      <c r="K233" s="124">
        <f t="shared" si="68"/>
        <v>42</v>
      </c>
      <c r="L233" s="176">
        <f t="shared" si="69"/>
        <v>0.25925925925925924</v>
      </c>
      <c r="M233" s="177" t="s">
        <v>557</v>
      </c>
      <c r="N233" s="178">
        <v>43539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122</v>
      </c>
      <c r="B234" s="198">
        <v>43399</v>
      </c>
      <c r="C234" s="198"/>
      <c r="D234" s="151" t="s">
        <v>466</v>
      </c>
      <c r="E234" s="199" t="s">
        <v>581</v>
      </c>
      <c r="F234" s="199">
        <v>240</v>
      </c>
      <c r="G234" s="199"/>
      <c r="H234" s="199">
        <v>297</v>
      </c>
      <c r="I234" s="219">
        <v>297</v>
      </c>
      <c r="J234" s="175" t="s">
        <v>640</v>
      </c>
      <c r="K234" s="220">
        <f t="shared" si="68"/>
        <v>57</v>
      </c>
      <c r="L234" s="221">
        <f t="shared" si="69"/>
        <v>0.23749999999999999</v>
      </c>
      <c r="M234" s="222" t="s">
        <v>557</v>
      </c>
      <c r="N234" s="223">
        <v>43417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123</v>
      </c>
      <c r="B235" s="102">
        <v>43439</v>
      </c>
      <c r="C235" s="102"/>
      <c r="D235" s="144" t="s">
        <v>707</v>
      </c>
      <c r="E235" s="104" t="s">
        <v>581</v>
      </c>
      <c r="F235" s="104">
        <v>202.5</v>
      </c>
      <c r="G235" s="104"/>
      <c r="H235" s="104">
        <v>255</v>
      </c>
      <c r="I235" s="122">
        <v>252</v>
      </c>
      <c r="J235" s="137" t="s">
        <v>640</v>
      </c>
      <c r="K235" s="124">
        <f t="shared" si="68"/>
        <v>52.5</v>
      </c>
      <c r="L235" s="125">
        <f t="shared" si="69"/>
        <v>0.25925925925925924</v>
      </c>
      <c r="M235" s="126" t="s">
        <v>557</v>
      </c>
      <c r="N235" s="127">
        <v>43542</v>
      </c>
      <c r="O235" s="54"/>
      <c r="P235" s="13"/>
      <c r="Q235" s="13"/>
      <c r="R235" s="90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124</v>
      </c>
      <c r="B236" s="198">
        <v>43465</v>
      </c>
      <c r="C236" s="102"/>
      <c r="D236" s="378" t="s">
        <v>403</v>
      </c>
      <c r="E236" s="199" t="s">
        <v>581</v>
      </c>
      <c r="F236" s="199">
        <v>710</v>
      </c>
      <c r="G236" s="199"/>
      <c r="H236" s="199">
        <v>866</v>
      </c>
      <c r="I236" s="219">
        <v>866</v>
      </c>
      <c r="J236" s="175" t="s">
        <v>640</v>
      </c>
      <c r="K236" s="124">
        <f t="shared" si="68"/>
        <v>156</v>
      </c>
      <c r="L236" s="125">
        <f t="shared" si="69"/>
        <v>0.21971830985915494</v>
      </c>
      <c r="M236" s="126" t="s">
        <v>557</v>
      </c>
      <c r="N236" s="340">
        <v>43553</v>
      </c>
      <c r="O236" s="54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125</v>
      </c>
      <c r="B237" s="198">
        <v>43522</v>
      </c>
      <c r="C237" s="198"/>
      <c r="D237" s="378" t="s">
        <v>139</v>
      </c>
      <c r="E237" s="199" t="s">
        <v>581</v>
      </c>
      <c r="F237" s="199">
        <v>337.25</v>
      </c>
      <c r="G237" s="199"/>
      <c r="H237" s="199">
        <v>398.5</v>
      </c>
      <c r="I237" s="219">
        <v>411</v>
      </c>
      <c r="J237" s="137" t="s">
        <v>812</v>
      </c>
      <c r="K237" s="124">
        <f t="shared" si="68"/>
        <v>61.25</v>
      </c>
      <c r="L237" s="125">
        <f t="shared" si="69"/>
        <v>0.1816160118606375</v>
      </c>
      <c r="M237" s="126" t="s">
        <v>557</v>
      </c>
      <c r="N237" s="340">
        <v>43760</v>
      </c>
      <c r="O237" s="54"/>
      <c r="P237" s="13"/>
      <c r="Q237" s="13"/>
      <c r="R237" s="90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6">
        <v>126</v>
      </c>
      <c r="B238" s="160">
        <v>43559</v>
      </c>
      <c r="C238" s="160"/>
      <c r="D238" s="161" t="s">
        <v>395</v>
      </c>
      <c r="E238" s="162" t="s">
        <v>581</v>
      </c>
      <c r="F238" s="162">
        <v>130</v>
      </c>
      <c r="G238" s="162"/>
      <c r="H238" s="162">
        <v>65</v>
      </c>
      <c r="I238" s="182">
        <v>158</v>
      </c>
      <c r="J238" s="134" t="s">
        <v>708</v>
      </c>
      <c r="K238" s="130">
        <f t="shared" si="68"/>
        <v>-65</v>
      </c>
      <c r="L238" s="131">
        <f t="shared" si="69"/>
        <v>-0.5</v>
      </c>
      <c r="M238" s="132" t="s">
        <v>621</v>
      </c>
      <c r="N238" s="133">
        <v>43726</v>
      </c>
      <c r="O238" s="54"/>
      <c r="P238" s="13"/>
      <c r="Q238" s="13"/>
      <c r="R238" s="14" t="s">
        <v>711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7">
        <v>127</v>
      </c>
      <c r="B239" s="183">
        <v>43017</v>
      </c>
      <c r="C239" s="183"/>
      <c r="D239" s="184" t="s">
        <v>166</v>
      </c>
      <c r="E239" s="185" t="s">
        <v>581</v>
      </c>
      <c r="F239" s="186">
        <v>141.5</v>
      </c>
      <c r="G239" s="187"/>
      <c r="H239" s="187">
        <v>183.5</v>
      </c>
      <c r="I239" s="187">
        <v>210</v>
      </c>
      <c r="J239" s="208" t="s">
        <v>803</v>
      </c>
      <c r="K239" s="209">
        <f t="shared" si="68"/>
        <v>42</v>
      </c>
      <c r="L239" s="210">
        <f t="shared" si="69"/>
        <v>0.29681978798586572</v>
      </c>
      <c r="M239" s="186" t="s">
        <v>557</v>
      </c>
      <c r="N239" s="211">
        <v>43042</v>
      </c>
      <c r="O239" s="54"/>
      <c r="P239" s="13"/>
      <c r="Q239" s="13"/>
      <c r="R239" s="90" t="s">
        <v>711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46">
        <v>128</v>
      </c>
      <c r="B240" s="160">
        <v>43074</v>
      </c>
      <c r="C240" s="160"/>
      <c r="D240" s="161" t="s">
        <v>296</v>
      </c>
      <c r="E240" s="162" t="s">
        <v>581</v>
      </c>
      <c r="F240" s="163">
        <v>172</v>
      </c>
      <c r="G240" s="162"/>
      <c r="H240" s="162">
        <v>155.25</v>
      </c>
      <c r="I240" s="182">
        <v>230</v>
      </c>
      <c r="J240" s="361" t="s">
        <v>796</v>
      </c>
      <c r="K240" s="130">
        <f t="shared" ref="K240" si="70">H240-F240</f>
        <v>-16.75</v>
      </c>
      <c r="L240" s="131">
        <f t="shared" ref="L240" si="71">K240/F240</f>
        <v>-9.7383720930232565E-2</v>
      </c>
      <c r="M240" s="132" t="s">
        <v>621</v>
      </c>
      <c r="N240" s="133">
        <v>43787</v>
      </c>
      <c r="O240" s="54"/>
      <c r="P240" s="13"/>
      <c r="Q240" s="13"/>
      <c r="R240" s="14" t="s">
        <v>711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7">
        <v>129</v>
      </c>
      <c r="B241" s="183">
        <v>43398</v>
      </c>
      <c r="C241" s="183"/>
      <c r="D241" s="184" t="s">
        <v>103</v>
      </c>
      <c r="E241" s="185" t="s">
        <v>581</v>
      </c>
      <c r="F241" s="187">
        <v>698.5</v>
      </c>
      <c r="G241" s="187"/>
      <c r="H241" s="187">
        <v>850</v>
      </c>
      <c r="I241" s="187">
        <v>890</v>
      </c>
      <c r="J241" s="212" t="s">
        <v>809</v>
      </c>
      <c r="K241" s="209">
        <f t="shared" si="68"/>
        <v>151.5</v>
      </c>
      <c r="L241" s="210">
        <f t="shared" si="69"/>
        <v>0.21689334287759485</v>
      </c>
      <c r="M241" s="186" t="s">
        <v>557</v>
      </c>
      <c r="N241" s="211">
        <v>43453</v>
      </c>
      <c r="O241" s="54"/>
      <c r="P241" s="13"/>
      <c r="Q241" s="13"/>
      <c r="R241" s="14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130</v>
      </c>
      <c r="B242" s="155">
        <v>42877</v>
      </c>
      <c r="C242" s="155"/>
      <c r="D242" s="156" t="s">
        <v>370</v>
      </c>
      <c r="E242" s="157" t="s">
        <v>581</v>
      </c>
      <c r="F242" s="158">
        <v>127.6</v>
      </c>
      <c r="G242" s="159"/>
      <c r="H242" s="159">
        <v>138</v>
      </c>
      <c r="I242" s="159">
        <v>190</v>
      </c>
      <c r="J242" s="362" t="s">
        <v>800</v>
      </c>
      <c r="K242" s="179">
        <f t="shared" si="68"/>
        <v>10.400000000000006</v>
      </c>
      <c r="L242" s="180">
        <f t="shared" si="69"/>
        <v>8.1504702194357417E-2</v>
      </c>
      <c r="M242" s="158" t="s">
        <v>557</v>
      </c>
      <c r="N242" s="181">
        <v>43774</v>
      </c>
      <c r="O242" s="54"/>
      <c r="P242" s="13"/>
      <c r="Q242" s="13"/>
      <c r="R242" s="90" t="s">
        <v>711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131</v>
      </c>
      <c r="B243" s="155">
        <v>43158</v>
      </c>
      <c r="C243" s="155"/>
      <c r="D243" s="156" t="s">
        <v>712</v>
      </c>
      <c r="E243" s="157" t="s">
        <v>581</v>
      </c>
      <c r="F243" s="158">
        <v>317</v>
      </c>
      <c r="G243" s="159"/>
      <c r="H243" s="159">
        <v>382.5</v>
      </c>
      <c r="I243" s="159">
        <v>398</v>
      </c>
      <c r="J243" s="362" t="s">
        <v>896</v>
      </c>
      <c r="K243" s="179">
        <f t="shared" ref="K243" si="72">H243-F243</f>
        <v>65.5</v>
      </c>
      <c r="L243" s="180">
        <f t="shared" ref="L243" si="73">K243/F243</f>
        <v>0.20662460567823343</v>
      </c>
      <c r="M243" s="158" t="s">
        <v>557</v>
      </c>
      <c r="N243" s="181">
        <v>44238</v>
      </c>
      <c r="O243" s="54"/>
      <c r="P243" s="13"/>
      <c r="Q243" s="13"/>
      <c r="R243" s="324" t="s">
        <v>711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6">
        <v>132</v>
      </c>
      <c r="B244" s="160">
        <v>43164</v>
      </c>
      <c r="C244" s="160"/>
      <c r="D244" s="161" t="s">
        <v>133</v>
      </c>
      <c r="E244" s="162" t="s">
        <v>581</v>
      </c>
      <c r="F244" s="163">
        <f>510-14.4</f>
        <v>495.6</v>
      </c>
      <c r="G244" s="162"/>
      <c r="H244" s="162">
        <v>350</v>
      </c>
      <c r="I244" s="182">
        <v>672</v>
      </c>
      <c r="J244" s="361" t="s">
        <v>805</v>
      </c>
      <c r="K244" s="130">
        <f t="shared" ref="K244" si="74">H244-F244</f>
        <v>-145.60000000000002</v>
      </c>
      <c r="L244" s="131">
        <f t="shared" ref="L244" si="75">K244/F244</f>
        <v>-0.29378531073446329</v>
      </c>
      <c r="M244" s="132" t="s">
        <v>621</v>
      </c>
      <c r="N244" s="133">
        <v>43887</v>
      </c>
      <c r="O244" s="54"/>
      <c r="P244" s="13"/>
      <c r="Q244" s="13"/>
      <c r="R244" s="14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6">
        <v>133</v>
      </c>
      <c r="B245" s="160">
        <v>43237</v>
      </c>
      <c r="C245" s="160"/>
      <c r="D245" s="161" t="s">
        <v>460</v>
      </c>
      <c r="E245" s="162" t="s">
        <v>581</v>
      </c>
      <c r="F245" s="163">
        <v>230.3</v>
      </c>
      <c r="G245" s="162"/>
      <c r="H245" s="162">
        <v>102.5</v>
      </c>
      <c r="I245" s="182">
        <v>348</v>
      </c>
      <c r="J245" s="361" t="s">
        <v>807</v>
      </c>
      <c r="K245" s="130">
        <f t="shared" ref="K245:K246" si="76">H245-F245</f>
        <v>-127.80000000000001</v>
      </c>
      <c r="L245" s="131">
        <f t="shared" ref="L245:L246" si="77">K245/F245</f>
        <v>-0.55492835432045162</v>
      </c>
      <c r="M245" s="132" t="s">
        <v>621</v>
      </c>
      <c r="N245" s="133">
        <v>43896</v>
      </c>
      <c r="O245" s="54"/>
      <c r="P245" s="13"/>
      <c r="Q245" s="13"/>
      <c r="R245" s="326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134</v>
      </c>
      <c r="B246" s="155">
        <v>43258</v>
      </c>
      <c r="C246" s="155"/>
      <c r="D246" s="156" t="s">
        <v>427</v>
      </c>
      <c r="E246" s="157" t="s">
        <v>581</v>
      </c>
      <c r="F246" s="158">
        <f>342.5-5.1</f>
        <v>337.4</v>
      </c>
      <c r="G246" s="159"/>
      <c r="H246" s="159">
        <v>412.5</v>
      </c>
      <c r="I246" s="159">
        <v>439</v>
      </c>
      <c r="J246" s="362" t="s">
        <v>861</v>
      </c>
      <c r="K246" s="179">
        <f t="shared" si="76"/>
        <v>75.100000000000023</v>
      </c>
      <c r="L246" s="180">
        <f t="shared" si="77"/>
        <v>0.22258446947243635</v>
      </c>
      <c r="M246" s="158" t="s">
        <v>557</v>
      </c>
      <c r="N246" s="181">
        <v>44230</v>
      </c>
      <c r="O246" s="54"/>
      <c r="P246" s="13"/>
      <c r="Q246" s="13"/>
      <c r="R246" s="90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205">
        <v>135</v>
      </c>
      <c r="B247" s="190">
        <v>43285</v>
      </c>
      <c r="C247" s="190"/>
      <c r="D247" s="193" t="s">
        <v>48</v>
      </c>
      <c r="E247" s="191" t="s">
        <v>581</v>
      </c>
      <c r="F247" s="189">
        <f>127.5-5.53</f>
        <v>121.97</v>
      </c>
      <c r="G247" s="191"/>
      <c r="H247" s="191"/>
      <c r="I247" s="213">
        <v>170</v>
      </c>
      <c r="J247" s="225" t="s">
        <v>559</v>
      </c>
      <c r="K247" s="215"/>
      <c r="L247" s="216"/>
      <c r="M247" s="214" t="s">
        <v>559</v>
      </c>
      <c r="N247" s="217"/>
      <c r="O247" s="54"/>
      <c r="P247" s="13"/>
      <c r="Q247" s="13"/>
      <c r="R247" s="14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6">
        <v>136</v>
      </c>
      <c r="B248" s="160">
        <v>43294</v>
      </c>
      <c r="C248" s="160"/>
      <c r="D248" s="161" t="s">
        <v>240</v>
      </c>
      <c r="E248" s="162" t="s">
        <v>581</v>
      </c>
      <c r="F248" s="163">
        <v>46.5</v>
      </c>
      <c r="G248" s="162"/>
      <c r="H248" s="162">
        <v>17</v>
      </c>
      <c r="I248" s="182">
        <v>59</v>
      </c>
      <c r="J248" s="361" t="s">
        <v>804</v>
      </c>
      <c r="K248" s="130">
        <f t="shared" ref="K248" si="78">H248-F248</f>
        <v>-29.5</v>
      </c>
      <c r="L248" s="131">
        <f t="shared" ref="L248" si="79">K248/F248</f>
        <v>-0.63440860215053763</v>
      </c>
      <c r="M248" s="132" t="s">
        <v>621</v>
      </c>
      <c r="N248" s="133">
        <v>43887</v>
      </c>
      <c r="O248" s="54"/>
      <c r="P248" s="13"/>
      <c r="Q248" s="13"/>
      <c r="R248" s="14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8">
        <v>137</v>
      </c>
      <c r="B249" s="188">
        <v>43396</v>
      </c>
      <c r="C249" s="188"/>
      <c r="D249" s="193" t="s">
        <v>405</v>
      </c>
      <c r="E249" s="191" t="s">
        <v>581</v>
      </c>
      <c r="F249" s="192">
        <v>156.5</v>
      </c>
      <c r="G249" s="191"/>
      <c r="H249" s="191"/>
      <c r="I249" s="213">
        <v>191</v>
      </c>
      <c r="J249" s="225" t="s">
        <v>559</v>
      </c>
      <c r="K249" s="215"/>
      <c r="L249" s="216"/>
      <c r="M249" s="214" t="s">
        <v>559</v>
      </c>
      <c r="N249" s="217"/>
      <c r="O249" s="54"/>
      <c r="P249" s="13"/>
      <c r="Q249" s="13"/>
      <c r="R249" s="14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8">
        <v>138</v>
      </c>
      <c r="B250" s="188">
        <v>43439</v>
      </c>
      <c r="C250" s="188"/>
      <c r="D250" s="193" t="s">
        <v>322</v>
      </c>
      <c r="E250" s="191" t="s">
        <v>581</v>
      </c>
      <c r="F250" s="192">
        <v>259.5</v>
      </c>
      <c r="G250" s="191"/>
      <c r="H250" s="191"/>
      <c r="I250" s="213">
        <v>321</v>
      </c>
      <c r="J250" s="225" t="s">
        <v>559</v>
      </c>
      <c r="K250" s="215"/>
      <c r="L250" s="216"/>
      <c r="M250" s="214" t="s">
        <v>559</v>
      </c>
      <c r="N250" s="217"/>
      <c r="O250" s="13"/>
      <c r="P250" s="13"/>
      <c r="Q250" s="13"/>
      <c r="R250" s="14" t="s">
        <v>709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6">
        <v>139</v>
      </c>
      <c r="B251" s="160">
        <v>43439</v>
      </c>
      <c r="C251" s="160"/>
      <c r="D251" s="161" t="s">
        <v>733</v>
      </c>
      <c r="E251" s="162" t="s">
        <v>581</v>
      </c>
      <c r="F251" s="162">
        <v>715</v>
      </c>
      <c r="G251" s="162"/>
      <c r="H251" s="162">
        <v>445</v>
      </c>
      <c r="I251" s="182">
        <v>840</v>
      </c>
      <c r="J251" s="134" t="s">
        <v>784</v>
      </c>
      <c r="K251" s="130">
        <f t="shared" ref="K251:K254" si="80">H251-F251</f>
        <v>-270</v>
      </c>
      <c r="L251" s="131">
        <f t="shared" ref="L251:L254" si="81">K251/F251</f>
        <v>-0.3776223776223776</v>
      </c>
      <c r="M251" s="132" t="s">
        <v>621</v>
      </c>
      <c r="N251" s="133">
        <v>43800</v>
      </c>
      <c r="O251" s="54"/>
      <c r="P251" s="13"/>
      <c r="Q251" s="13"/>
      <c r="R251" s="14" t="s">
        <v>709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140</v>
      </c>
      <c r="B252" s="198">
        <v>43469</v>
      </c>
      <c r="C252" s="198"/>
      <c r="D252" s="151" t="s">
        <v>143</v>
      </c>
      <c r="E252" s="199" t="s">
        <v>581</v>
      </c>
      <c r="F252" s="199">
        <v>875</v>
      </c>
      <c r="G252" s="199"/>
      <c r="H252" s="199">
        <v>1165</v>
      </c>
      <c r="I252" s="219">
        <v>1185</v>
      </c>
      <c r="J252" s="137" t="s">
        <v>810</v>
      </c>
      <c r="K252" s="124">
        <f t="shared" si="80"/>
        <v>290</v>
      </c>
      <c r="L252" s="125">
        <f t="shared" si="81"/>
        <v>0.33142857142857141</v>
      </c>
      <c r="M252" s="126" t="s">
        <v>557</v>
      </c>
      <c r="N252" s="340">
        <v>43847</v>
      </c>
      <c r="O252" s="54"/>
      <c r="P252" s="13"/>
      <c r="Q252" s="13"/>
      <c r="R252" s="326" t="s">
        <v>709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141</v>
      </c>
      <c r="B253" s="198">
        <v>43559</v>
      </c>
      <c r="C253" s="198"/>
      <c r="D253" s="378" t="s">
        <v>337</v>
      </c>
      <c r="E253" s="199" t="s">
        <v>581</v>
      </c>
      <c r="F253" s="199">
        <f>387-14.63</f>
        <v>372.37</v>
      </c>
      <c r="G253" s="199"/>
      <c r="H253" s="199">
        <v>490</v>
      </c>
      <c r="I253" s="219">
        <v>490</v>
      </c>
      <c r="J253" s="137" t="s">
        <v>640</v>
      </c>
      <c r="K253" s="124">
        <f t="shared" si="80"/>
        <v>117.63</v>
      </c>
      <c r="L253" s="125">
        <f t="shared" si="81"/>
        <v>0.31589548030185027</v>
      </c>
      <c r="M253" s="126" t="s">
        <v>557</v>
      </c>
      <c r="N253" s="340">
        <v>43850</v>
      </c>
      <c r="O253" s="54"/>
      <c r="P253" s="13"/>
      <c r="Q253" s="13"/>
      <c r="R253" s="326" t="s">
        <v>709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6">
        <v>142</v>
      </c>
      <c r="B254" s="160">
        <v>43578</v>
      </c>
      <c r="C254" s="160"/>
      <c r="D254" s="161" t="s">
        <v>734</v>
      </c>
      <c r="E254" s="162" t="s">
        <v>558</v>
      </c>
      <c r="F254" s="162">
        <v>220</v>
      </c>
      <c r="G254" s="162"/>
      <c r="H254" s="162">
        <v>127.5</v>
      </c>
      <c r="I254" s="182">
        <v>284</v>
      </c>
      <c r="J254" s="361" t="s">
        <v>808</v>
      </c>
      <c r="K254" s="130">
        <f t="shared" si="80"/>
        <v>-92.5</v>
      </c>
      <c r="L254" s="131">
        <f t="shared" si="81"/>
        <v>-0.42045454545454547</v>
      </c>
      <c r="M254" s="132" t="s">
        <v>621</v>
      </c>
      <c r="N254" s="133">
        <v>43896</v>
      </c>
      <c r="O254" s="54"/>
      <c r="P254" s="13"/>
      <c r="Q254" s="13"/>
      <c r="R254" s="14" t="s">
        <v>709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143</v>
      </c>
      <c r="B255" s="198">
        <v>43622</v>
      </c>
      <c r="C255" s="198"/>
      <c r="D255" s="378" t="s">
        <v>467</v>
      </c>
      <c r="E255" s="199" t="s">
        <v>558</v>
      </c>
      <c r="F255" s="199">
        <v>332.8</v>
      </c>
      <c r="G255" s="199"/>
      <c r="H255" s="199">
        <v>405</v>
      </c>
      <c r="I255" s="219">
        <v>419</v>
      </c>
      <c r="J255" s="137" t="s">
        <v>811</v>
      </c>
      <c r="K255" s="124">
        <f t="shared" ref="K255" si="82">H255-F255</f>
        <v>72.199999999999989</v>
      </c>
      <c r="L255" s="125">
        <f t="shared" ref="L255" si="83">K255/F255</f>
        <v>0.21694711538461534</v>
      </c>
      <c r="M255" s="126" t="s">
        <v>557</v>
      </c>
      <c r="N255" s="340">
        <v>43860</v>
      </c>
      <c r="O255" s="54"/>
      <c r="P255" s="13"/>
      <c r="Q255" s="13"/>
      <c r="R255" s="14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40">
        <v>144</v>
      </c>
      <c r="B256" s="139">
        <v>43641</v>
      </c>
      <c r="C256" s="139"/>
      <c r="D256" s="140" t="s">
        <v>137</v>
      </c>
      <c r="E256" s="141" t="s">
        <v>581</v>
      </c>
      <c r="F256" s="142">
        <v>386</v>
      </c>
      <c r="G256" s="143"/>
      <c r="H256" s="143">
        <v>395</v>
      </c>
      <c r="I256" s="143">
        <v>452</v>
      </c>
      <c r="J256" s="166" t="s">
        <v>801</v>
      </c>
      <c r="K256" s="167">
        <f t="shared" ref="K256" si="84">H256-F256</f>
        <v>9</v>
      </c>
      <c r="L256" s="168">
        <f t="shared" ref="L256" si="85">K256/F256</f>
        <v>2.3316062176165803E-2</v>
      </c>
      <c r="M256" s="169" t="s">
        <v>666</v>
      </c>
      <c r="N256" s="170">
        <v>43868</v>
      </c>
      <c r="O256" s="13"/>
      <c r="P256" s="13"/>
      <c r="Q256" s="13"/>
      <c r="R256" s="14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49">
        <v>145</v>
      </c>
      <c r="B257" s="188">
        <v>43707</v>
      </c>
      <c r="C257" s="188"/>
      <c r="D257" s="193" t="s">
        <v>256</v>
      </c>
      <c r="E257" s="191" t="s">
        <v>581</v>
      </c>
      <c r="F257" s="191" t="s">
        <v>713</v>
      </c>
      <c r="G257" s="191"/>
      <c r="H257" s="191"/>
      <c r="I257" s="213">
        <v>190</v>
      </c>
      <c r="J257" s="225" t="s">
        <v>559</v>
      </c>
      <c r="K257" s="215"/>
      <c r="L257" s="216"/>
      <c r="M257" s="337" t="s">
        <v>559</v>
      </c>
      <c r="N257" s="217"/>
      <c r="O257" s="13"/>
      <c r="P257" s="13"/>
      <c r="Q257" s="13"/>
      <c r="R257" s="326" t="s">
        <v>709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146</v>
      </c>
      <c r="B258" s="198">
        <v>43731</v>
      </c>
      <c r="C258" s="198"/>
      <c r="D258" s="151" t="s">
        <v>419</v>
      </c>
      <c r="E258" s="199" t="s">
        <v>581</v>
      </c>
      <c r="F258" s="199">
        <v>235</v>
      </c>
      <c r="G258" s="199"/>
      <c r="H258" s="199">
        <v>295</v>
      </c>
      <c r="I258" s="219">
        <v>296</v>
      </c>
      <c r="J258" s="137" t="s">
        <v>789</v>
      </c>
      <c r="K258" s="124">
        <f t="shared" ref="K258" si="86">H258-F258</f>
        <v>60</v>
      </c>
      <c r="L258" s="125">
        <f t="shared" ref="L258" si="87">K258/F258</f>
        <v>0.25531914893617019</v>
      </c>
      <c r="M258" s="126" t="s">
        <v>557</v>
      </c>
      <c r="N258" s="340">
        <v>43844</v>
      </c>
      <c r="O258" s="54"/>
      <c r="P258" s="13"/>
      <c r="Q258" s="13"/>
      <c r="R258" s="14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147</v>
      </c>
      <c r="B259" s="198">
        <v>43752</v>
      </c>
      <c r="C259" s="198"/>
      <c r="D259" s="151" t="s">
        <v>780</v>
      </c>
      <c r="E259" s="199" t="s">
        <v>581</v>
      </c>
      <c r="F259" s="199">
        <v>277.5</v>
      </c>
      <c r="G259" s="199"/>
      <c r="H259" s="199">
        <v>333</v>
      </c>
      <c r="I259" s="219">
        <v>333</v>
      </c>
      <c r="J259" s="137" t="s">
        <v>790</v>
      </c>
      <c r="K259" s="124">
        <f t="shared" ref="K259" si="88">H259-F259</f>
        <v>55.5</v>
      </c>
      <c r="L259" s="125">
        <f t="shared" ref="L259" si="89">K259/F259</f>
        <v>0.2</v>
      </c>
      <c r="M259" s="126" t="s">
        <v>557</v>
      </c>
      <c r="N259" s="340">
        <v>43846</v>
      </c>
      <c r="O259" s="54"/>
      <c r="P259" s="13"/>
      <c r="Q259" s="13"/>
      <c r="R259" s="326" t="s">
        <v>709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148</v>
      </c>
      <c r="B260" s="198">
        <v>43752</v>
      </c>
      <c r="C260" s="198"/>
      <c r="D260" s="151" t="s">
        <v>779</v>
      </c>
      <c r="E260" s="199" t="s">
        <v>581</v>
      </c>
      <c r="F260" s="199">
        <v>930</v>
      </c>
      <c r="G260" s="199"/>
      <c r="H260" s="199">
        <v>1165</v>
      </c>
      <c r="I260" s="219">
        <v>1200</v>
      </c>
      <c r="J260" s="137" t="s">
        <v>791</v>
      </c>
      <c r="K260" s="124">
        <f t="shared" ref="K260" si="90">H260-F260</f>
        <v>235</v>
      </c>
      <c r="L260" s="125">
        <f t="shared" ref="L260" si="91">K260/F260</f>
        <v>0.25268817204301075</v>
      </c>
      <c r="M260" s="126" t="s">
        <v>557</v>
      </c>
      <c r="N260" s="340">
        <v>43847</v>
      </c>
      <c r="O260" s="54"/>
      <c r="P260" s="13"/>
      <c r="Q260" s="13"/>
      <c r="R260" s="326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8">
        <v>149</v>
      </c>
      <c r="B261" s="329">
        <v>43753</v>
      </c>
      <c r="C261" s="202"/>
      <c r="D261" s="350" t="s">
        <v>778</v>
      </c>
      <c r="E261" s="331" t="s">
        <v>581</v>
      </c>
      <c r="F261" s="333">
        <v>111</v>
      </c>
      <c r="G261" s="331"/>
      <c r="H261" s="331"/>
      <c r="I261" s="335">
        <v>141</v>
      </c>
      <c r="J261" s="225" t="s">
        <v>559</v>
      </c>
      <c r="K261" s="225"/>
      <c r="L261" s="119"/>
      <c r="M261" s="339" t="s">
        <v>559</v>
      </c>
      <c r="N261" s="227"/>
      <c r="O261" s="13"/>
      <c r="P261" s="13"/>
      <c r="Q261" s="13"/>
      <c r="R261" s="326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150</v>
      </c>
      <c r="B262" s="198">
        <v>43753</v>
      </c>
      <c r="C262" s="198"/>
      <c r="D262" s="151" t="s">
        <v>777</v>
      </c>
      <c r="E262" s="199" t="s">
        <v>581</v>
      </c>
      <c r="F262" s="200">
        <v>296</v>
      </c>
      <c r="G262" s="199"/>
      <c r="H262" s="199">
        <v>370</v>
      </c>
      <c r="I262" s="219">
        <v>370</v>
      </c>
      <c r="J262" s="137" t="s">
        <v>640</v>
      </c>
      <c r="K262" s="124">
        <f t="shared" ref="K262:K263" si="92">H262-F262</f>
        <v>74</v>
      </c>
      <c r="L262" s="125">
        <f t="shared" ref="L262:L263" si="93">K262/F262</f>
        <v>0.25</v>
      </c>
      <c r="M262" s="126" t="s">
        <v>557</v>
      </c>
      <c r="N262" s="340">
        <v>43853</v>
      </c>
      <c r="O262" s="54"/>
      <c r="P262" s="13"/>
      <c r="Q262" s="13"/>
      <c r="R262" s="326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151</v>
      </c>
      <c r="B263" s="198">
        <v>43754</v>
      </c>
      <c r="C263" s="198"/>
      <c r="D263" s="151" t="s">
        <v>776</v>
      </c>
      <c r="E263" s="199" t="s">
        <v>581</v>
      </c>
      <c r="F263" s="200">
        <v>300</v>
      </c>
      <c r="G263" s="199"/>
      <c r="H263" s="199">
        <v>382.5</v>
      </c>
      <c r="I263" s="219">
        <v>344</v>
      </c>
      <c r="J263" s="473" t="s">
        <v>897</v>
      </c>
      <c r="K263" s="124">
        <f t="shared" si="92"/>
        <v>82.5</v>
      </c>
      <c r="L263" s="125">
        <f t="shared" si="93"/>
        <v>0.27500000000000002</v>
      </c>
      <c r="M263" s="126" t="s">
        <v>557</v>
      </c>
      <c r="N263" s="340">
        <v>44238</v>
      </c>
      <c r="O263" s="13"/>
      <c r="P263" s="13"/>
      <c r="Q263" s="13"/>
      <c r="R263" s="326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8">
        <v>152</v>
      </c>
      <c r="B264" s="202">
        <v>43832</v>
      </c>
      <c r="C264" s="202"/>
      <c r="D264" s="206" t="s">
        <v>759</v>
      </c>
      <c r="E264" s="203" t="s">
        <v>581</v>
      </c>
      <c r="F264" s="204" t="s">
        <v>788</v>
      </c>
      <c r="G264" s="203"/>
      <c r="H264" s="203"/>
      <c r="I264" s="224">
        <v>590</v>
      </c>
      <c r="J264" s="225" t="s">
        <v>559</v>
      </c>
      <c r="K264" s="225"/>
      <c r="L264" s="119"/>
      <c r="M264" s="325" t="s">
        <v>559</v>
      </c>
      <c r="N264" s="227"/>
      <c r="O264" s="13"/>
      <c r="P264" s="13"/>
      <c r="Q264" s="13"/>
      <c r="R264" s="326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153</v>
      </c>
      <c r="B265" s="198">
        <v>43966</v>
      </c>
      <c r="C265" s="198"/>
      <c r="D265" s="151" t="s">
        <v>64</v>
      </c>
      <c r="E265" s="199" t="s">
        <v>581</v>
      </c>
      <c r="F265" s="200">
        <v>67.5</v>
      </c>
      <c r="G265" s="199"/>
      <c r="H265" s="199">
        <v>86</v>
      </c>
      <c r="I265" s="219">
        <v>86</v>
      </c>
      <c r="J265" s="137" t="s">
        <v>820</v>
      </c>
      <c r="K265" s="124">
        <f t="shared" ref="K265" si="94">H265-F265</f>
        <v>18.5</v>
      </c>
      <c r="L265" s="125">
        <f t="shared" ref="L265" si="95">K265/F265</f>
        <v>0.27407407407407408</v>
      </c>
      <c r="M265" s="126" t="s">
        <v>557</v>
      </c>
      <c r="N265" s="340">
        <v>44008</v>
      </c>
      <c r="O265" s="54"/>
      <c r="P265" s="13"/>
      <c r="Q265" s="13"/>
      <c r="R265" s="326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201">
        <v>154</v>
      </c>
      <c r="B266" s="202">
        <v>44035</v>
      </c>
      <c r="C266" s="202"/>
      <c r="D266" s="206" t="s">
        <v>466</v>
      </c>
      <c r="E266" s="203" t="s">
        <v>581</v>
      </c>
      <c r="F266" s="204" t="s">
        <v>823</v>
      </c>
      <c r="G266" s="203"/>
      <c r="H266" s="203"/>
      <c r="I266" s="224">
        <v>296</v>
      </c>
      <c r="J266" s="225" t="s">
        <v>559</v>
      </c>
      <c r="K266" s="225"/>
      <c r="L266" s="119"/>
      <c r="M266" s="226"/>
      <c r="N266" s="227"/>
      <c r="O266" s="13"/>
      <c r="P266" s="13"/>
      <c r="Q266" s="13"/>
      <c r="R266" s="326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155</v>
      </c>
      <c r="B267" s="198">
        <v>44092</v>
      </c>
      <c r="C267" s="198"/>
      <c r="D267" s="151" t="s">
        <v>399</v>
      </c>
      <c r="E267" s="199" t="s">
        <v>581</v>
      </c>
      <c r="F267" s="199">
        <v>206</v>
      </c>
      <c r="G267" s="199"/>
      <c r="H267" s="199">
        <v>248</v>
      </c>
      <c r="I267" s="219">
        <v>248</v>
      </c>
      <c r="J267" s="137" t="s">
        <v>640</v>
      </c>
      <c r="K267" s="124">
        <f t="shared" ref="K267:K268" si="96">H267-F267</f>
        <v>42</v>
      </c>
      <c r="L267" s="125">
        <f t="shared" ref="L267:L268" si="97">K267/F267</f>
        <v>0.20388349514563106</v>
      </c>
      <c r="M267" s="126" t="s">
        <v>557</v>
      </c>
      <c r="N267" s="340">
        <v>44214</v>
      </c>
      <c r="O267" s="54"/>
      <c r="P267" s="13"/>
      <c r="Q267" s="13"/>
      <c r="R267" s="326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156</v>
      </c>
      <c r="B268" s="198">
        <v>44140</v>
      </c>
      <c r="C268" s="198"/>
      <c r="D268" s="151" t="s">
        <v>399</v>
      </c>
      <c r="E268" s="199" t="s">
        <v>581</v>
      </c>
      <c r="F268" s="199">
        <v>182.5</v>
      </c>
      <c r="G268" s="199"/>
      <c r="H268" s="199">
        <v>248</v>
      </c>
      <c r="I268" s="219">
        <v>248</v>
      </c>
      <c r="J268" s="137" t="s">
        <v>640</v>
      </c>
      <c r="K268" s="124">
        <f t="shared" si="96"/>
        <v>65.5</v>
      </c>
      <c r="L268" s="125">
        <f t="shared" si="97"/>
        <v>0.35890410958904112</v>
      </c>
      <c r="M268" s="126" t="s">
        <v>557</v>
      </c>
      <c r="N268" s="340">
        <v>44214</v>
      </c>
      <c r="O268" s="54"/>
      <c r="P268" s="13"/>
      <c r="Q268" s="13"/>
      <c r="R268" s="326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>
        <v>157</v>
      </c>
      <c r="B269" s="202">
        <v>44140</v>
      </c>
      <c r="C269" s="202"/>
      <c r="D269" s="206" t="s">
        <v>322</v>
      </c>
      <c r="E269" s="203" t="s">
        <v>581</v>
      </c>
      <c r="F269" s="204" t="s">
        <v>827</v>
      </c>
      <c r="G269" s="203"/>
      <c r="H269" s="203"/>
      <c r="I269" s="224">
        <v>320</v>
      </c>
      <c r="J269" s="225" t="s">
        <v>559</v>
      </c>
      <c r="K269" s="225"/>
      <c r="L269" s="119"/>
      <c r="M269" s="226"/>
      <c r="N269" s="227"/>
      <c r="O269" s="13"/>
      <c r="P269" s="13"/>
      <c r="Q269" s="13"/>
      <c r="R269" s="326" t="s">
        <v>711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158</v>
      </c>
      <c r="B270" s="198">
        <v>44140</v>
      </c>
      <c r="C270" s="198"/>
      <c r="D270" s="151" t="s">
        <v>462</v>
      </c>
      <c r="E270" s="199" t="s">
        <v>581</v>
      </c>
      <c r="F270" s="200">
        <v>925</v>
      </c>
      <c r="G270" s="199"/>
      <c r="H270" s="199">
        <v>1095</v>
      </c>
      <c r="I270" s="219">
        <v>1093</v>
      </c>
      <c r="J270" s="473" t="s">
        <v>834</v>
      </c>
      <c r="K270" s="124">
        <f t="shared" ref="K270" si="98">H270-F270</f>
        <v>170</v>
      </c>
      <c r="L270" s="125">
        <f t="shared" ref="L270" si="99">K270/F270</f>
        <v>0.18378378378378379</v>
      </c>
      <c r="M270" s="126" t="s">
        <v>557</v>
      </c>
      <c r="N270" s="340">
        <v>44201</v>
      </c>
      <c r="O270" s="13"/>
      <c r="P270" s="13"/>
      <c r="Q270" s="13"/>
      <c r="R270" s="326" t="s">
        <v>711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201">
        <v>159</v>
      </c>
      <c r="B271" s="202">
        <v>44140</v>
      </c>
      <c r="C271" s="202"/>
      <c r="D271" s="206" t="s">
        <v>337</v>
      </c>
      <c r="E271" s="203" t="s">
        <v>581</v>
      </c>
      <c r="F271" s="204" t="s">
        <v>828</v>
      </c>
      <c r="G271" s="203"/>
      <c r="H271" s="203"/>
      <c r="I271" s="224">
        <v>406</v>
      </c>
      <c r="J271" s="225" t="s">
        <v>559</v>
      </c>
      <c r="K271" s="225"/>
      <c r="L271" s="119"/>
      <c r="M271" s="226"/>
      <c r="N271" s="227"/>
      <c r="O271" s="13"/>
      <c r="P271" s="13"/>
      <c r="Q271" s="13"/>
      <c r="R271" s="326" t="s">
        <v>711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1">
        <v>160</v>
      </c>
      <c r="B272" s="202">
        <v>44141</v>
      </c>
      <c r="C272" s="202"/>
      <c r="D272" s="206" t="s">
        <v>466</v>
      </c>
      <c r="E272" s="203" t="s">
        <v>581</v>
      </c>
      <c r="F272" s="204" t="s">
        <v>829</v>
      </c>
      <c r="G272" s="203"/>
      <c r="H272" s="203"/>
      <c r="I272" s="224">
        <v>290</v>
      </c>
      <c r="J272" s="225" t="s">
        <v>559</v>
      </c>
      <c r="K272" s="225"/>
      <c r="L272" s="119"/>
      <c r="M272" s="226"/>
      <c r="N272" s="227"/>
      <c r="O272" s="13"/>
      <c r="P272" s="13"/>
      <c r="Q272" s="13"/>
      <c r="R272" s="326" t="s">
        <v>711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201">
        <v>161</v>
      </c>
      <c r="B273" s="202">
        <v>44187</v>
      </c>
      <c r="C273" s="202"/>
      <c r="D273" s="206" t="s">
        <v>755</v>
      </c>
      <c r="E273" s="203" t="s">
        <v>581</v>
      </c>
      <c r="F273" s="461" t="s">
        <v>832</v>
      </c>
      <c r="G273" s="203"/>
      <c r="H273" s="203"/>
      <c r="I273" s="224">
        <v>239</v>
      </c>
      <c r="J273" s="462" t="s">
        <v>559</v>
      </c>
      <c r="K273" s="225"/>
      <c r="L273" s="119"/>
      <c r="M273" s="226"/>
      <c r="N273" s="227"/>
      <c r="O273" s="13"/>
      <c r="P273" s="13"/>
      <c r="Q273" s="13"/>
      <c r="R273" s="326" t="s">
        <v>711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201"/>
      <c r="B274" s="202"/>
      <c r="C274" s="202"/>
      <c r="D274" s="206"/>
      <c r="E274" s="203"/>
      <c r="F274" s="204"/>
      <c r="G274" s="203"/>
      <c r="H274" s="203"/>
      <c r="I274" s="224"/>
      <c r="J274" s="225"/>
      <c r="K274" s="225"/>
      <c r="L274" s="119"/>
      <c r="M274" s="226"/>
      <c r="N274" s="227"/>
      <c r="O274" s="13"/>
      <c r="P274" s="13"/>
      <c r="R274" s="326"/>
    </row>
    <row r="275" spans="1:26">
      <c r="A275" s="201"/>
      <c r="B275" s="202"/>
      <c r="C275" s="202"/>
      <c r="D275" s="206"/>
      <c r="E275" s="203"/>
      <c r="F275" s="204"/>
      <c r="G275" s="203"/>
      <c r="H275" s="203"/>
      <c r="I275" s="224"/>
      <c r="J275" s="225"/>
      <c r="K275" s="225"/>
      <c r="L275" s="119"/>
      <c r="M275" s="226"/>
      <c r="N275" s="227"/>
      <c r="O275" s="13"/>
      <c r="R275" s="228"/>
    </row>
    <row r="276" spans="1:26">
      <c r="A276" s="201"/>
      <c r="B276" s="202"/>
      <c r="C276" s="202"/>
      <c r="D276" s="206"/>
      <c r="E276" s="203"/>
      <c r="F276" s="204"/>
      <c r="G276" s="203"/>
      <c r="H276" s="203"/>
      <c r="I276" s="224"/>
      <c r="J276" s="225"/>
      <c r="K276" s="225"/>
      <c r="L276" s="119"/>
      <c r="M276" s="226"/>
      <c r="N276" s="227"/>
      <c r="O276" s="13"/>
      <c r="R276" s="228"/>
    </row>
    <row r="277" spans="1:26">
      <c r="A277" s="201"/>
      <c r="B277" s="202"/>
      <c r="C277" s="202"/>
      <c r="D277" s="206"/>
      <c r="E277" s="203"/>
      <c r="F277" s="204"/>
      <c r="G277" s="203"/>
      <c r="H277" s="203"/>
      <c r="I277" s="224"/>
      <c r="J277" s="225"/>
      <c r="K277" s="225"/>
      <c r="L277" s="119"/>
      <c r="M277" s="226"/>
      <c r="N277" s="227"/>
      <c r="O277" s="13"/>
      <c r="R277" s="228"/>
    </row>
    <row r="278" spans="1:26">
      <c r="A278" s="201"/>
      <c r="B278" s="192" t="s">
        <v>783</v>
      </c>
      <c r="O278" s="13"/>
      <c r="R278" s="228"/>
    </row>
    <row r="279" spans="1:26">
      <c r="R279" s="228"/>
    </row>
    <row r="280" spans="1:26">
      <c r="R280" s="228"/>
    </row>
    <row r="281" spans="1:26">
      <c r="R281" s="228"/>
    </row>
    <row r="282" spans="1:26">
      <c r="R282" s="228"/>
    </row>
    <row r="283" spans="1:26">
      <c r="R283" s="228"/>
    </row>
    <row r="284" spans="1:26">
      <c r="R284" s="228"/>
    </row>
    <row r="285" spans="1:26">
      <c r="R285" s="228"/>
    </row>
    <row r="295" spans="1:6">
      <c r="A295" s="207"/>
    </row>
    <row r="296" spans="1:6">
      <c r="A296" s="207"/>
      <c r="F296" s="463"/>
    </row>
    <row r="297" spans="1:6">
      <c r="A297" s="203"/>
    </row>
  </sheetData>
  <autoFilter ref="R1:R293"/>
  <mergeCells count="7">
    <mergeCell ref="O69:O70"/>
    <mergeCell ref="P69:P70"/>
    <mergeCell ref="A69:A70"/>
    <mergeCell ref="B69:B70"/>
    <mergeCell ref="J69:J70"/>
    <mergeCell ref="M69:M70"/>
    <mergeCell ref="N69:N7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2021-02-19T02:31:03Z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