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2" i="7"/>
  <c r="K52"/>
  <c r="M52" s="1"/>
  <c r="L54"/>
  <c r="K54"/>
  <c r="M54" s="1"/>
  <c r="K134"/>
  <c r="M134" s="1"/>
  <c r="L104"/>
  <c r="K104"/>
  <c r="L103"/>
  <c r="K103"/>
  <c r="L143"/>
  <c r="K143"/>
  <c r="K132"/>
  <c r="M132" s="1"/>
  <c r="L53"/>
  <c r="K53"/>
  <c r="K131"/>
  <c r="M131" s="1"/>
  <c r="L102"/>
  <c r="K102"/>
  <c r="K130"/>
  <c r="M130" s="1"/>
  <c r="K319"/>
  <c r="L319" s="1"/>
  <c r="K318"/>
  <c r="L318" s="1"/>
  <c r="K129"/>
  <c r="M129" s="1"/>
  <c r="K123"/>
  <c r="M123" s="1"/>
  <c r="K128"/>
  <c r="M128" s="1"/>
  <c r="K127"/>
  <c r="M127" s="1"/>
  <c r="L100"/>
  <c r="K100"/>
  <c r="L42"/>
  <c r="K42"/>
  <c r="L50"/>
  <c r="K50"/>
  <c r="L48"/>
  <c r="K48"/>
  <c r="L51"/>
  <c r="K51"/>
  <c r="L38"/>
  <c r="K38"/>
  <c r="L99"/>
  <c r="K99"/>
  <c r="K118"/>
  <c r="M118" s="1"/>
  <c r="L98"/>
  <c r="K98"/>
  <c r="L97"/>
  <c r="K97"/>
  <c r="L94"/>
  <c r="K94"/>
  <c r="L96"/>
  <c r="K96"/>
  <c r="L95"/>
  <c r="K95"/>
  <c r="K126"/>
  <c r="M126" s="1"/>
  <c r="L93"/>
  <c r="K93"/>
  <c r="K125"/>
  <c r="M125" s="1"/>
  <c r="L44"/>
  <c r="K44"/>
  <c r="K119"/>
  <c r="M119" s="1"/>
  <c r="L16"/>
  <c r="K16"/>
  <c r="K124"/>
  <c r="M124" s="1"/>
  <c r="K122"/>
  <c r="M122" s="1"/>
  <c r="K120"/>
  <c r="M120" s="1"/>
  <c r="L46"/>
  <c r="K46"/>
  <c r="L40"/>
  <c r="K40"/>
  <c r="L41"/>
  <c r="K41"/>
  <c r="L91"/>
  <c r="K91"/>
  <c r="L90"/>
  <c r="K90"/>
  <c r="L92"/>
  <c r="K92"/>
  <c r="K121"/>
  <c r="M121" s="1"/>
  <c r="L47"/>
  <c r="K47"/>
  <c r="K117"/>
  <c r="M117" s="1"/>
  <c r="L43"/>
  <c r="K43"/>
  <c r="L32"/>
  <c r="K32"/>
  <c r="L86"/>
  <c r="K86"/>
  <c r="L85"/>
  <c r="K85"/>
  <c r="L89"/>
  <c r="K89"/>
  <c r="L88"/>
  <c r="K88"/>
  <c r="L87"/>
  <c r="K87"/>
  <c r="K115"/>
  <c r="M115" s="1"/>
  <c r="L83"/>
  <c r="K83"/>
  <c r="L84"/>
  <c r="K84"/>
  <c r="L33"/>
  <c r="K33"/>
  <c r="L39"/>
  <c r="K39"/>
  <c r="L82"/>
  <c r="K82"/>
  <c r="K81"/>
  <c r="L81"/>
  <c r="K116"/>
  <c r="M116" s="1"/>
  <c r="L79"/>
  <c r="K79"/>
  <c r="L36"/>
  <c r="K36"/>
  <c r="L80"/>
  <c r="K80"/>
  <c r="L77"/>
  <c r="K77"/>
  <c r="L15"/>
  <c r="K15"/>
  <c r="L74"/>
  <c r="K74"/>
  <c r="L78"/>
  <c r="K78"/>
  <c r="K114"/>
  <c r="M114" s="1"/>
  <c r="K113"/>
  <c r="M113" s="1"/>
  <c r="K321"/>
  <c r="L321" s="1"/>
  <c r="L76"/>
  <c r="K76"/>
  <c r="L75"/>
  <c r="K75"/>
  <c r="L14"/>
  <c r="K14"/>
  <c r="L71"/>
  <c r="K71"/>
  <c r="L73"/>
  <c r="K73"/>
  <c r="L72"/>
  <c r="K72"/>
  <c r="K68"/>
  <c r="L68"/>
  <c r="L70"/>
  <c r="K70"/>
  <c r="L37"/>
  <c r="K37"/>
  <c r="L31"/>
  <c r="K31"/>
  <c r="L30"/>
  <c r="K30"/>
  <c r="L69"/>
  <c r="K69"/>
  <c r="L65"/>
  <c r="K65"/>
  <c r="L67"/>
  <c r="K67"/>
  <c r="L66"/>
  <c r="K66"/>
  <c r="L35"/>
  <c r="K35"/>
  <c r="L34"/>
  <c r="K34"/>
  <c r="L29"/>
  <c r="K29"/>
  <c r="L13"/>
  <c r="K13"/>
  <c r="L12"/>
  <c r="K12"/>
  <c r="M104" l="1"/>
  <c r="M103"/>
  <c r="M53"/>
  <c r="M143"/>
  <c r="M42"/>
  <c r="M102"/>
  <c r="M48"/>
  <c r="M100"/>
  <c r="M50"/>
  <c r="M44"/>
  <c r="M94"/>
  <c r="M38"/>
  <c r="M51"/>
  <c r="M98"/>
  <c r="M99"/>
  <c r="M95"/>
  <c r="M97"/>
  <c r="M96"/>
  <c r="M93"/>
  <c r="M16"/>
  <c r="M46"/>
  <c r="M41"/>
  <c r="M40"/>
  <c r="M47"/>
  <c r="M90"/>
  <c r="M91"/>
  <c r="M92"/>
  <c r="M43"/>
  <c r="M85"/>
  <c r="M32"/>
  <c r="M86"/>
  <c r="M89"/>
  <c r="M88"/>
  <c r="M87"/>
  <c r="M36"/>
  <c r="M83"/>
  <c r="M33"/>
  <c r="M84"/>
  <c r="M39"/>
  <c r="M15"/>
  <c r="M79"/>
  <c r="M81"/>
  <c r="M77"/>
  <c r="M82"/>
  <c r="M70"/>
  <c r="M80"/>
  <c r="M74"/>
  <c r="M78"/>
  <c r="M31"/>
  <c r="M76"/>
  <c r="M30"/>
  <c r="M14"/>
  <c r="M75"/>
  <c r="M72"/>
  <c r="M37"/>
  <c r="M71"/>
  <c r="M73"/>
  <c r="M68"/>
  <c r="M34"/>
  <c r="M69"/>
  <c r="M65"/>
  <c r="M35"/>
  <c r="M67"/>
  <c r="M66"/>
  <c r="M29"/>
  <c r="M13"/>
  <c r="M12"/>
  <c r="L11"/>
  <c r="K11"/>
  <c r="L10"/>
  <c r="K10"/>
  <c r="M11" l="1"/>
  <c r="M10"/>
  <c r="K316" l="1"/>
  <c r="L316" s="1"/>
  <c r="M7" l="1"/>
  <c r="F304" l="1"/>
  <c r="K305"/>
  <c r="L305" s="1"/>
  <c r="K296"/>
  <c r="L296" s="1"/>
  <c r="K299"/>
  <c r="L299" s="1"/>
  <c r="K307" l="1"/>
  <c r="L307" s="1"/>
  <c r="F298"/>
  <c r="F297"/>
  <c r="F295"/>
  <c r="K295" s="1"/>
  <c r="L295" s="1"/>
  <c r="F275"/>
  <c r="F227"/>
  <c r="K306" l="1"/>
  <c r="L306" s="1"/>
  <c r="K304"/>
  <c r="L304" s="1"/>
  <c r="K310"/>
  <c r="L310" s="1"/>
  <c r="K311"/>
  <c r="L311" s="1"/>
  <c r="K303"/>
  <c r="L303" s="1"/>
  <c r="K313"/>
  <c r="L313" s="1"/>
  <c r="K309"/>
  <c r="L309" s="1"/>
  <c r="K302" l="1"/>
  <c r="L302" s="1"/>
  <c r="K291"/>
  <c r="L291" s="1"/>
  <c r="K293"/>
  <c r="L293" s="1"/>
  <c r="K290"/>
  <c r="L290" s="1"/>
  <c r="K292"/>
  <c r="L292" s="1"/>
  <c r="K221"/>
  <c r="L221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D7" i="6"/>
  <c r="K6" i="4"/>
  <c r="K6" i="3"/>
  <c r="L6" i="2"/>
</calcChain>
</file>

<file path=xl/sharedStrings.xml><?xml version="1.0" encoding="utf-8"?>
<sst xmlns="http://schemas.openxmlformats.org/spreadsheetml/2006/main" count="7956" uniqueCount="3911">
  <si>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</si>
  <si>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</si>
  <si>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</si>
  <si>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</si>
  <si>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</si>
  <si>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</si>
  <si>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</si>
  <si>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</si>
  <si>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</si>
  <si>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</si>
  <si>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</si>
  <si>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</si>
  <si>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</si>
  <si>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</si>
  <si>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</si>
  <si>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</si>
  <si>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</si>
  <si>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</si>
  <si>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</si>
  <si>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</si>
  <si>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</si>
  <si>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</si>
  <si>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</si>
  <si>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</si>
  <si>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</si>
  <si>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</si>
  <si>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</si>
  <si>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</si>
  <si>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</si>
  <si>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</si>
  <si>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</si>
  <si>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</si>
  <si>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</si>
  <si>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</si>
  <si>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</si>
  <si>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</si>
  <si>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</si>
  <si>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</si>
  <si>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</si>
  <si>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</si>
  <si>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</si>
  <si>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</si>
  <si>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</si>
  <si>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</si>
  <si>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</si>
  <si>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</si>
  <si>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</si>
  <si>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</si>
  <si>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</si>
  <si>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</si>
  <si>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</si>
  <si>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</si>
  <si>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</si>
  <si>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</si>
  <si>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</si>
  <si>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</si>
  <si>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</si>
  <si>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</si>
  <si>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</si>
  <si>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</si>
  <si>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</si>
  <si>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</si>
  <si>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</si>
  <si>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</si>
  <si>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</si>
  <si>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</si>
  <si>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</si>
  <si>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</si>
  <si>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</si>
  <si>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</si>
  <si>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</si>
  <si>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</si>
  <si>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</si>
  <si>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</si>
  <si>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</si>
  <si>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</si>
  <si>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</si>
  <si>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</si>
  <si>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</si>
  <si>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</si>
  <si>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</si>
  <si>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</si>
  <si>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</si>
  <si>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</si>
  <si>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</si>
  <si>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</si>
  <si>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</si>
  <si>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</si>
  <si>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</si>
  <si>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</si>
  <si>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</si>
  <si>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</si>
  <si>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</si>
  <si>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</si>
  <si>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</si>
  <si>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</si>
  <si>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</si>
  <si>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</si>
  <si>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</si>
  <si>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</si>
  <si>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</si>
  <si>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</si>
  <si>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</si>
  <si>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</si>
  <si>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</si>
  <si>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</si>
  <si>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</si>
  <si>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</si>
  <si>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</si>
  <si>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</si>
  <si>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</si>
  <si>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</si>
  <si>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</si>
  <si>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</si>
  <si>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</si>
  <si>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</si>
  <si>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</si>
  <si>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</si>
  <si>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</si>
  <si>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</si>
  <si>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</si>
  <si>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</si>
  <si>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</si>
  <si>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</si>
  <si>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</si>
  <si>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</si>
  <si>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</si>
  <si>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</si>
  <si>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</si>
  <si>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</si>
  <si>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</si>
  <si>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</si>
  <si>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</si>
  <si>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</si>
  <si>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</si>
  <si>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</si>
  <si>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</si>
  <si>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</si>
  <si>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</si>
  <si>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</si>
  <si>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</si>
  <si>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</si>
  <si>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</si>
  <si>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</si>
  <si>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</si>
  <si>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</si>
  <si>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</si>
  <si>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</si>
  <si>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</si>
  <si>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</si>
  <si>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</si>
  <si>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</si>
  <si>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</si>
  <si>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</si>
  <si>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</si>
  <si>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</si>
  <si>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</si>
  <si>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</si>
  <si>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</si>
  <si>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</si>
  <si>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</si>
  <si>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</si>
  <si>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</si>
  <si>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</si>
  <si>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</si>
  <si>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</si>
  <si>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</si>
  <si>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</si>
  <si>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</si>
  <si>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</si>
  <si>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</si>
  <si>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</si>
  <si>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</si>
  <si>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</si>
  <si>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</si>
  <si>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</si>
  <si>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</si>
  <si>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</si>
  <si>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</si>
  <si>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</si>
  <si>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</si>
  <si>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</si>
  <si>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</si>
  <si>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</si>
  <si>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</si>
  <si>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</si>
  <si>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</si>
  <si>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</si>
  <si>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</si>
  <si>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</si>
  <si>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</si>
  <si>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</si>
  <si>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</si>
  <si>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</si>
  <si>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</si>
  <si>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</si>
  <si>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</si>
  <si>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</si>
  <si>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</si>
  <si>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</si>
  <si>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</si>
  <si>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</si>
  <si>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</si>
  <si>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</si>
  <si>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</si>
  <si>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</si>
  <si>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</si>
  <si>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</si>
  <si>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</si>
  <si>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</si>
  <si>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</si>
  <si>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</si>
  <si>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</si>
  <si>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</si>
  <si>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</si>
  <si>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</si>
  <si>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</si>
  <si>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</si>
  <si>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</si>
  <si>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</si>
  <si>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</si>
  <si>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</si>
  <si>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</si>
  <si>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</si>
  <si>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</si>
  <si>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</si>
  <si>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</si>
  <si>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</si>
  <si>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</si>
  <si>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</si>
  <si>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</si>
  <si>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</si>
  <si>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</si>
  <si>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</si>
  <si>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</si>
  <si>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</si>
  <si>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</si>
  <si>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</si>
  <si>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</si>
  <si>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</si>
  <si>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</si>
  <si>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</si>
  <si>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</si>
  <si>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</si>
  <si>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</si>
  <si>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</si>
  <si>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</si>
  <si>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</si>
  <si>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</si>
  <si>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</si>
  <si>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</si>
  <si>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</si>
  <si>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</si>
  <si>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</si>
  <si>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</si>
  <si>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</si>
  <si>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</si>
  <si>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</si>
  <si>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</si>
  <si>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</si>
  <si>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</si>
  <si>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</si>
  <si>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</si>
  <si>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</si>
  <si>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</si>
  <si>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</si>
  <si>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</si>
  <si>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</si>
  <si>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</si>
  <si>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</si>
  <si>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</si>
  <si>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</si>
  <si>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</si>
  <si>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</si>
  <si>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</si>
  <si>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</si>
  <si>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</si>
  <si>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</si>
  <si>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</si>
  <si>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</si>
  <si>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</si>
  <si>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</si>
  <si>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</si>
  <si>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</si>
  <si>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</si>
  <si>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</si>
  <si>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</si>
  <si>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</si>
  <si>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</si>
  <si>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</si>
  <si>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</si>
  <si>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</si>
  <si>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</si>
  <si>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</si>
  <si>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</si>
  <si>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</si>
  <si>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</si>
  <si>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</si>
  <si>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</si>
  <si>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</si>
  <si>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</si>
  <si>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</si>
  <si>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</si>
  <si>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</si>
  <si>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</si>
  <si>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</si>
  <si>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</si>
  <si>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</si>
  <si>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</si>
  <si>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</si>
  <si>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</si>
  <si>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</si>
  <si>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</si>
  <si>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</si>
  <si>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</si>
  <si>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</si>
  <si>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</si>
  <si>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</si>
  <si>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</si>
  <si>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</si>
  <si>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</si>
  <si>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</si>
  <si>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</si>
  <si>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</si>
  <si>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</si>
  <si>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</si>
  <si>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</si>
  <si>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</si>
  <si>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</si>
  <si>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</si>
  <si>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</si>
  <si>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</si>
  <si>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</si>
  <si>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</si>
  <si>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</si>
  <si>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</si>
  <si>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</si>
  <si>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</si>
  <si>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</si>
  <si>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</si>
  <si>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</si>
  <si>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</si>
  <si>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</si>
  <si>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</si>
  <si>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</si>
  <si>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</si>
  <si>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</si>
  <si>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</si>
  <si>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</si>
  <si>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</si>
  <si>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</si>
  <si>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</si>
  <si>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</si>
  <si>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</si>
  <si>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</si>
  <si>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</si>
  <si>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</si>
  <si>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</si>
  <si>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</si>
  <si>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</si>
  <si>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</si>
  <si>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</si>
  <si>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</si>
  <si>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</si>
  <si>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</si>
  <si>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</si>
  <si>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</si>
  <si>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</si>
  <si>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</si>
  <si>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</si>
  <si>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</si>
  <si>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</si>
  <si>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</si>
  <si>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</si>
  <si>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</si>
  <si>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</si>
  <si>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</si>
  <si>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</si>
  <si>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</si>
  <si>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</si>
  <si>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</si>
  <si>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</si>
  <si>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</si>
  <si>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</si>
  <si>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</si>
  <si>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</si>
  <si>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</si>
  <si>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</si>
  <si>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</si>
  <si>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</si>
  <si>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</si>
  <si>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</si>
  <si>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</si>
  <si>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</si>
  <si>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</si>
  <si>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</si>
  <si>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</si>
  <si>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</si>
  <si>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</si>
  <si>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</si>
  <si>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</si>
  <si>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</si>
  <si>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</si>
  <si>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</si>
  <si>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</si>
  <si>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</si>
  <si>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</si>
  <si>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</si>
  <si>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</si>
  <si>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</si>
  <si>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</si>
  <si>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</si>
  <si>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</si>
  <si>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</si>
  <si>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</si>
  <si>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</si>
  <si>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</si>
  <si>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</si>
  <si>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</si>
  <si>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</si>
  <si>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</si>
  <si>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</si>
  <si>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</si>
  <si>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</si>
  <si>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</si>
  <si>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</si>
  <si>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</si>
  <si>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</si>
  <si>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</si>
  <si>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</si>
  <si>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</si>
  <si>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</si>
  <si>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</si>
  <si>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</si>
  <si>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</si>
  <si>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</si>
  <si>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</si>
  <si>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</si>
  <si>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</si>
  <si>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</si>
  <si>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</si>
  <si>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</si>
  <si>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</si>
  <si>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</si>
  <si>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</si>
  <si>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</si>
  <si>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</si>
  <si>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</si>
  <si>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</si>
  <si>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</si>
  <si>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</si>
  <si>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</si>
  <si>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</si>
  <si>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</si>
  <si>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</si>
  <si>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</si>
  <si>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</si>
  <si>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</si>
  <si>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</si>
  <si>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</si>
  <si>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</si>
  <si>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</si>
  <si>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</si>
  <si>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</si>
  <si>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</si>
  <si>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</si>
  <si>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</si>
  <si>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</si>
  <si>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</si>
  <si>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</si>
  <si>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</si>
  <si>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</si>
  <si>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</si>
  <si>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</si>
  <si>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</si>
  <si>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</si>
  <si>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</si>
  <si>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</si>
  <si>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</si>
  <si>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</si>
  <si>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</si>
  <si>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</si>
  <si>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</si>
  <si>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</si>
  <si>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</si>
  <si>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</si>
  <si>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</si>
  <si>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</si>
  <si>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</si>
  <si>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</si>
  <si>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</si>
  <si>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</si>
  <si>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</si>
  <si>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</si>
  <si>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</si>
  <si>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</si>
  <si>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</si>
  <si>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</si>
  <si>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</si>
  <si>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</si>
  <si>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</si>
  <si>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</si>
  <si>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</si>
  <si>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</si>
  <si>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</si>
  <si>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</si>
  <si>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</si>
  <si>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</si>
  <si>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</si>
  <si>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</si>
  <si>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</si>
  <si>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</si>
  <si>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</si>
  <si>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</si>
  <si>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</si>
  <si>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</si>
  <si>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</si>
  <si>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</si>
  <si>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</si>
  <si>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</si>
  <si>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</si>
  <si>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</si>
  <si>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</si>
  <si>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</si>
  <si>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</si>
  <si>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</si>
  <si>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</si>
  <si>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</si>
  <si>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</si>
  <si>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</si>
  <si>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</si>
  <si>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</si>
  <si>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</si>
  <si>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</si>
  <si>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</si>
  <si>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</si>
  <si>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</si>
  <si>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</si>
  <si>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</si>
  <si>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</si>
  <si>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</si>
  <si>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</si>
  <si>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</si>
  <si>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</si>
  <si>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</si>
  <si>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</si>
  <si>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</si>
  <si>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</si>
  <si>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</si>
  <si>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</si>
  <si>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</si>
  <si>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</si>
  <si>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</si>
  <si>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</si>
  <si>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</si>
  <si>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</si>
  <si>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</si>
  <si>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</si>
  <si>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</si>
  <si>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</si>
  <si>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</si>
  <si>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</si>
  <si>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</si>
  <si>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</si>
  <si>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</si>
  <si>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</si>
  <si>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</si>
  <si>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</si>
  <si>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</si>
  <si>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</si>
  <si>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</si>
  <si>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</si>
  <si>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</si>
  <si>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</si>
  <si>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</si>
  <si>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</si>
  <si>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</si>
  <si>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</si>
  <si>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</si>
  <si>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</si>
  <si>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</si>
  <si>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</si>
  <si>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</si>
  <si>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</si>
  <si>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</si>
  <si>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</si>
  <si>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</si>
  <si>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</si>
  <si>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</si>
  <si>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</si>
  <si>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</si>
  <si>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</si>
  <si>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</si>
  <si>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</si>
  <si>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</si>
  <si>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</si>
  <si>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</si>
  <si>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</si>
  <si>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</si>
  <si>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</si>
  <si>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</si>
  <si>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</si>
  <si>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</si>
  <si>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</si>
  <si>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</si>
  <si>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</si>
  <si>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</si>
  <si>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</si>
  <si>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</si>
  <si>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</si>
  <si>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</si>
  <si>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</si>
  <si>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</si>
  <si>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</si>
  <si>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</si>
  <si>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</si>
  <si>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</si>
  <si>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</si>
  <si>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</si>
  <si>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</si>
  <si>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</si>
  <si>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</si>
  <si>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</si>
  <si>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</si>
  <si>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</si>
  <si>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</si>
  <si>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</si>
  <si>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</si>
  <si>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</si>
  <si>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</si>
  <si>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</si>
  <si>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</si>
  <si>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</si>
  <si>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</si>
  <si>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</si>
  <si>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</si>
  <si>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</si>
  <si>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</si>
  <si>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</si>
  <si>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</si>
  <si>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</si>
  <si>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</si>
  <si>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</si>
  <si>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</si>
  <si>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</si>
  <si>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</si>
  <si>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</si>
  <si>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</si>
  <si>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</si>
  <si>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</si>
  <si>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</si>
  <si>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</si>
  <si>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</si>
  <si>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</si>
  <si>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</si>
  <si>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</si>
  <si>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</si>
  <si>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</si>
  <si>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</si>
  <si>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</si>
  <si>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</si>
  <si>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</si>
  <si>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</si>
  <si>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</si>
  <si>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</si>
  <si>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</si>
  <si>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</si>
  <si>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</si>
  <si>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</si>
  <si>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</si>
  <si>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</si>
  <si>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</si>
  <si>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</si>
  <si>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</si>
  <si>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</si>
  <si>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</si>
  <si>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</si>
  <si>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</si>
  <si>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</si>
  <si>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</si>
  <si>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</si>
  <si>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</si>
  <si>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</si>
  <si>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</si>
  <si>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</si>
  <si>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</si>
  <si>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</si>
  <si>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</si>
  <si>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</si>
  <si>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</si>
  <si>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</si>
  <si>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</si>
  <si>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</si>
  <si>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</si>
  <si>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</si>
  <si>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</si>
  <si>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</si>
  <si>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</si>
  <si>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</si>
  <si>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</si>
  <si>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</si>
  <si>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</si>
  <si>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</si>
  <si>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</si>
  <si>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</si>
  <si>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</si>
  <si>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</si>
  <si>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</si>
  <si>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</si>
  <si>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</si>
  <si>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</si>
  <si>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</si>
  <si>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</si>
  <si>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</si>
  <si>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</si>
  <si>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</si>
  <si>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</si>
  <si>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</si>
  <si>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</si>
  <si>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</si>
  <si>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</si>
  <si>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</si>
  <si>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</si>
  <si>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</si>
  <si>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</si>
  <si>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</si>
  <si>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</si>
  <si>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</si>
  <si>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</si>
  <si>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</si>
  <si>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</si>
  <si>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</si>
  <si>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</si>
  <si>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</si>
  <si>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</si>
  <si>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</si>
  <si>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</si>
  <si>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</si>
  <si>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</si>
  <si>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</si>
  <si>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</si>
  <si>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</si>
  <si>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</si>
  <si>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</si>
  <si>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</si>
  <si>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</si>
  <si>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</si>
  <si>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</si>
  <si>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</si>
  <si>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</si>
  <si>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</si>
  <si>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</si>
  <si>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</si>
  <si>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</si>
  <si>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</si>
  <si>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</si>
  <si>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</si>
  <si>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</si>
  <si>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</si>
  <si>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</si>
  <si>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</si>
  <si>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</si>
  <si>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</si>
  <si>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</si>
  <si>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</si>
  <si>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</si>
  <si>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</si>
  <si>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</si>
  <si>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</si>
  <si>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</si>
  <si>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</si>
  <si>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</si>
  <si>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</si>
  <si>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</si>
  <si>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</si>
  <si>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</si>
  <si>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</si>
  <si>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</si>
  <si>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</si>
  <si>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</si>
  <si>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</si>
  <si>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</si>
  <si>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</si>
  <si>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</si>
  <si>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</si>
  <si>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</si>
  <si>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</si>
  <si>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</si>
  <si>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</si>
  <si>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</si>
  <si>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</si>
  <si>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</si>
  <si>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</si>
  <si>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</si>
  <si>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</si>
  <si>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</si>
  <si>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</si>
  <si>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</si>
  <si>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</si>
  <si>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</si>
  <si>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</si>
  <si>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</si>
  <si>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</si>
  <si>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</si>
  <si>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</si>
  <si>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</si>
  <si>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</si>
  <si>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</si>
  <si>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</si>
  <si>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</si>
  <si>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</si>
  <si>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</si>
  <si>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</si>
  <si>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</si>
  <si>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</si>
  <si>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</si>
  <si>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</si>
  <si>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</si>
  <si>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</si>
  <si>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</si>
  <si>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</si>
  <si>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</si>
  <si>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</si>
  <si>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</si>
  <si>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</si>
  <si>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</si>
  <si>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</si>
  <si>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</si>
  <si>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</si>
  <si>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</si>
  <si>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</si>
  <si>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</si>
  <si>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</si>
  <si>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</si>
  <si>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</si>
  <si>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</si>
  <si>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</si>
  <si>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</si>
  <si>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</si>
  <si>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</si>
  <si>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</si>
  <si>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</si>
  <si>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</si>
  <si>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</si>
  <si>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</si>
  <si>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</si>
  <si>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</si>
  <si>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</si>
  <si>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</si>
  <si>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</si>
  <si>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</si>
  <si>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</si>
  <si>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</si>
  <si>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</si>
  <si>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</si>
  <si>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</si>
  <si>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</si>
  <si>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</si>
  <si>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</si>
  <si>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</si>
  <si>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</si>
  <si>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</si>
  <si>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</si>
  <si>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</si>
  <si>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</si>
  <si>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</si>
  <si>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</si>
  <si>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</si>
  <si>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</si>
  <si>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</si>
  <si>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</si>
  <si>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</si>
  <si>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</si>
  <si>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</si>
  <si>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</si>
  <si>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</si>
  <si>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</si>
  <si>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</si>
  <si>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</si>
  <si>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</si>
  <si>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</si>
  <si>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</si>
  <si>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</si>
  <si>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</si>
  <si>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</si>
  <si>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</si>
  <si>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</si>
  <si>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</si>
  <si>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</si>
  <si>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</si>
  <si>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</si>
  <si>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</si>
  <si>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</si>
  <si>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</si>
  <si>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</si>
  <si>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</si>
  <si>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</si>
  <si>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</si>
  <si>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</si>
  <si>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</si>
  <si>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</si>
  <si>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</si>
  <si>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</si>
  <si>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</si>
  <si>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</si>
  <si>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</si>
  <si>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</si>
  <si>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</si>
  <si>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</si>
  <si>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</si>
  <si>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</si>
  <si>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</si>
  <si>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</si>
  <si>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</si>
  <si>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</si>
  <si>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</si>
  <si>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</si>
  <si>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</si>
  <si>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</si>
  <si>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</si>
  <si>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</si>
  <si>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</si>
  <si>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</si>
  <si>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</si>
  <si>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</si>
  <si>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</si>
  <si>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</si>
  <si>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</si>
  <si>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</si>
  <si>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</si>
  <si>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</si>
  <si>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</si>
  <si>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</si>
  <si>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</si>
  <si>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</si>
  <si>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</si>
  <si>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</si>
  <si>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</si>
  <si>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</si>
  <si>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</si>
  <si>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</si>
  <si>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</si>
  <si>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</si>
  <si>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</si>
  <si>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</si>
  <si>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</si>
  <si>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</si>
  <si>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</si>
  <si>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</si>
  <si>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</si>
  <si>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</si>
  <si>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</si>
  <si>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</si>
  <si>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</si>
  <si>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</si>
  <si>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</si>
  <si>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</si>
  <si>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</si>
  <si>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</si>
  <si>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</si>
  <si>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</si>
  <si>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</si>
  <si>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</si>
  <si>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</si>
  <si>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</si>
  <si>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</si>
  <si>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</si>
  <si>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</si>
  <si>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</si>
  <si>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</si>
  <si>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</si>
  <si>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</si>
  <si>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</si>
  <si>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</si>
  <si>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</si>
  <si>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</si>
  <si>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</si>
  <si>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</si>
  <si>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</si>
  <si>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</si>
  <si>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</si>
  <si>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</si>
  <si>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</si>
  <si>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</si>
  <si>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</si>
  <si>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</si>
  <si>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</si>
  <si>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</si>
  <si>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</si>
  <si>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</si>
  <si>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</si>
  <si>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</si>
  <si>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</si>
  <si>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</si>
  <si>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</si>
  <si>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</si>
  <si>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</si>
  <si>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</si>
  <si>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</si>
  <si>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</si>
  <si>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</si>
  <si>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</si>
  <si>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</si>
  <si>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</si>
  <si>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</si>
  <si>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</si>
  <si>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</si>
  <si>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</si>
  <si>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</si>
  <si>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</si>
  <si>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</si>
  <si>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</si>
  <si>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</si>
  <si>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</si>
  <si>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</si>
  <si>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</si>
  <si>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</si>
  <si>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</si>
  <si>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</si>
  <si>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</si>
  <si>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</si>
  <si>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</si>
  <si>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</si>
  <si>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</si>
  <si>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</si>
  <si>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</si>
  <si>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</si>
  <si>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</si>
  <si>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</si>
  <si>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</si>
  <si>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</si>
  <si>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</si>
  <si>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</si>
  <si>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</si>
  <si>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</si>
  <si>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</si>
  <si>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</si>
  <si>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</si>
  <si>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</si>
  <si>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</si>
  <si>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</si>
  <si>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</si>
  <si>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</si>
  <si>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</si>
  <si>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</si>
  <si>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</si>
  <si>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</si>
  <si>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</si>
  <si>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</si>
  <si>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</si>
  <si>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</si>
  <si>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</si>
  <si>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</si>
  <si>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</si>
  <si>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</si>
  <si>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</si>
  <si>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</si>
  <si>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</si>
  <si>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</si>
  <si>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</si>
  <si>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</si>
  <si>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</si>
  <si>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</si>
  <si>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</si>
  <si>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</si>
  <si>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</si>
  <si>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</si>
  <si>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</si>
  <si>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</si>
  <si>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</si>
  <si>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</si>
  <si>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</si>
  <si>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</si>
  <si>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</si>
  <si>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</si>
  <si>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</si>
  <si>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</si>
  <si>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</si>
  <si>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</si>
  <si>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</si>
  <si>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</si>
  <si>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</si>
  <si>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</si>
  <si>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</si>
  <si>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</si>
  <si>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</si>
  <si>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</si>
  <si>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</si>
  <si>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</si>
  <si>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</si>
  <si>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</si>
  <si>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</si>
  <si>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</si>
  <si>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</si>
  <si>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</si>
  <si>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</si>
  <si>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</si>
  <si>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</si>
  <si>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</si>
  <si>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</si>
  <si>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</si>
  <si>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</si>
  <si>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</si>
  <si>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</si>
  <si>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</si>
  <si>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</si>
  <si>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</si>
  <si>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</si>
  <si>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</si>
  <si>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</si>
  <si>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</si>
  <si>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</si>
  <si>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</si>
  <si>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</si>
  <si>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</si>
  <si>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</si>
  <si>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</si>
  <si>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</si>
  <si>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</si>
  <si>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</si>
  <si>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</si>
  <si>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</si>
  <si>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</si>
  <si>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</si>
  <si>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</si>
  <si>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</si>
  <si>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</si>
  <si>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</si>
  <si>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</si>
  <si>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</si>
  <si>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</si>
  <si>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</si>
  <si>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</si>
  <si>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</si>
  <si>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</si>
  <si>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</si>
  <si>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</si>
  <si>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</si>
  <si>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</si>
  <si>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</si>
  <si>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</si>
  <si>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</si>
  <si>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</si>
  <si>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</si>
  <si>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</si>
  <si>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</si>
  <si>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</si>
  <si>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</si>
  <si>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</si>
  <si>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</si>
  <si>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</si>
  <si>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</si>
  <si>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</si>
  <si>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</si>
  <si>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</si>
  <si>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</si>
  <si>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</si>
  <si>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</si>
  <si>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</si>
  <si>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</si>
  <si>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</si>
  <si>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</si>
  <si>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</si>
  <si>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</si>
  <si>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</si>
  <si>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</si>
  <si>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</si>
  <si>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</si>
  <si>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</si>
  <si>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</si>
  <si>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</si>
  <si>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</si>
  <si>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</si>
  <si>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</si>
  <si>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</si>
  <si>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</si>
  <si>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</si>
  <si>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</si>
  <si>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</si>
  <si>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</si>
  <si>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</si>
  <si>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</si>
  <si>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</si>
  <si>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</si>
  <si>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</si>
  <si>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</si>
  <si>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</si>
  <si>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</si>
  <si>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</si>
  <si>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</si>
  <si>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</si>
  <si>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</si>
  <si>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</si>
  <si>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</si>
  <si>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</si>
  <si>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</si>
  <si>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</si>
  <si>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</si>
  <si>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</si>
  <si>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</si>
  <si>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</si>
  <si>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</si>
  <si>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</si>
  <si>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</si>
  <si>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</si>
  <si>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</si>
  <si>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</si>
  <si>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</si>
  <si>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</si>
  <si>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</si>
  <si>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</si>
  <si>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</si>
  <si>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</si>
  <si>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</si>
  <si>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</si>
  <si>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</si>
  <si>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</si>
  <si>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</si>
  <si>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</si>
  <si>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</si>
  <si>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</si>
  <si>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</si>
  <si>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</si>
  <si>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</si>
  <si>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</si>
  <si>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</si>
  <si>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</si>
  <si>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</si>
  <si>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</si>
  <si>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</si>
  <si>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</si>
  <si>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</si>
  <si>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</si>
  <si>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</si>
  <si>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</si>
  <si>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</si>
  <si>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</si>
  <si>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</si>
  <si>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</si>
  <si>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</si>
  <si>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</si>
  <si>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</si>
  <si>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</si>
  <si>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</si>
  <si>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</si>
  <si>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</si>
  <si>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</si>
  <si>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</si>
  <si>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</si>
  <si>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</si>
  <si>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</si>
  <si>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</si>
  <si>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</si>
  <si>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</si>
  <si>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</si>
  <si>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</si>
  <si>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</si>
  <si>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</si>
  <si>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</si>
  <si>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</si>
  <si>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</si>
  <si>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</si>
  <si>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</si>
  <si>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</si>
  <si>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</si>
  <si>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</si>
  <si>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</si>
  <si>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</si>
  <si>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</si>
  <si>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</si>
  <si>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</si>
  <si>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</si>
  <si>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</si>
  <si>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</si>
  <si>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</si>
  <si>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</si>
  <si>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</si>
  <si>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</si>
  <si>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</si>
  <si>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</si>
  <si>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</si>
  <si>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</si>
  <si>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</si>
  <si>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</si>
  <si>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</si>
  <si>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</si>
  <si>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</si>
  <si>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</si>
  <si>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</si>
  <si>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</si>
  <si>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</si>
  <si>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</si>
  <si>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</si>
  <si>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</si>
  <si>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</si>
  <si>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</si>
  <si>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</si>
  <si>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</si>
  <si>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</si>
  <si>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</si>
  <si>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</si>
  <si>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</si>
  <si>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</si>
  <si>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</si>
  <si>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</si>
  <si>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</si>
  <si>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</si>
  <si>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</si>
  <si>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</si>
  <si>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</si>
  <si>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</si>
  <si>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</si>
  <si>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</si>
  <si>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</si>
  <si>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</si>
  <si>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</si>
  <si>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</si>
  <si>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</si>
  <si>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</si>
  <si>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</si>
  <si>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</si>
  <si>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</si>
  <si>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</si>
  <si>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</si>
  <si>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</si>
  <si>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</si>
  <si>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</si>
  <si>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</si>
  <si>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</si>
  <si>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</si>
  <si>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</si>
  <si>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</si>
  <si>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</si>
  <si>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</si>
  <si>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</si>
  <si>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</si>
  <si>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</si>
  <si>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</si>
  <si>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</si>
  <si>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</si>
  <si>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</si>
  <si>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</si>
  <si>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</si>
  <si>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</si>
  <si>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</si>
  <si>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</si>
  <si>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</si>
  <si>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</si>
  <si>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</si>
  <si>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</si>
  <si>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</si>
  <si>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</si>
  <si>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</si>
  <si>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</si>
  <si>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</si>
  <si>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</si>
  <si>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</si>
  <si>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</si>
  <si>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</si>
  <si>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</si>
  <si>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</si>
  <si>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</si>
  <si>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</si>
  <si>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</si>
  <si>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</si>
  <si>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</si>
  <si>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</si>
  <si>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</si>
  <si>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</si>
  <si>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</si>
  <si>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</si>
  <si>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</si>
  <si>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</si>
  <si>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</si>
  <si>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</si>
  <si>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</si>
  <si>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</si>
  <si>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</si>
  <si>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</si>
  <si>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</si>
  <si>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</si>
  <si>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</si>
  <si>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</si>
  <si>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</si>
  <si>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</si>
  <si>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</si>
  <si>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</si>
  <si>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</si>
  <si>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</si>
  <si>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</si>
  <si>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</si>
  <si>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</si>
  <si>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</si>
  <si>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</si>
  <si>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</si>
  <si>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</si>
  <si>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</si>
  <si>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</si>
  <si>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</si>
  <si>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</si>
  <si>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</si>
  <si>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</si>
  <si>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</si>
  <si>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</si>
  <si>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</si>
  <si>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</si>
  <si>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</si>
  <si>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</si>
  <si>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</si>
  <si>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</si>
  <si>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</si>
  <si>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</si>
  <si>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</si>
  <si>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</si>
  <si>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</si>
  <si>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</si>
  <si>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</si>
  <si>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</si>
  <si>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</si>
  <si>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</si>
  <si>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</si>
  <si>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</si>
  <si>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</si>
  <si>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</si>
  <si>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</si>
  <si>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</si>
  <si>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</si>
  <si>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</si>
  <si>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</si>
  <si>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</si>
  <si>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</si>
  <si>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</si>
  <si>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</si>
  <si>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</si>
  <si>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</si>
  <si>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</si>
  <si>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</si>
  <si>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</si>
  <si>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</si>
  <si>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</si>
  <si>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</si>
  <si>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</si>
  <si>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</si>
  <si>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</si>
  <si>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</si>
  <si>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</si>
  <si>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</si>
  <si>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</si>
  <si>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</si>
  <si>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</si>
  <si>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</si>
  <si>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</si>
  <si>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</si>
  <si>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</si>
  <si>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</si>
  <si>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</si>
  <si>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</si>
  <si>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</si>
  <si>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</si>
  <si>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</si>
  <si>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</si>
  <si>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</si>
  <si>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</si>
  <si>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</si>
  <si>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</si>
  <si>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</si>
  <si>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</si>
  <si>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</si>
  <si>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</si>
  <si>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</si>
  <si>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</si>
  <si>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</si>
  <si>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</si>
  <si>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</si>
  <si>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</si>
  <si>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</si>
  <si>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</si>
  <si>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</si>
  <si>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</si>
  <si>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</si>
  <si>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</si>
  <si>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</si>
  <si>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</si>
  <si>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</si>
  <si>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</si>
  <si>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</si>
  <si>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</si>
  <si>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</si>
  <si>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</si>
  <si>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</si>
  <si>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</si>
  <si>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</si>
  <si>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</si>
  <si>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</si>
  <si>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</si>
  <si>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</si>
  <si>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</si>
  <si>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</si>
  <si>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</si>
  <si>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</si>
  <si>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</si>
  <si>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</si>
  <si>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</si>
  <si>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</si>
  <si>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</si>
  <si>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</si>
  <si>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</si>
  <si>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</si>
  <si>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</si>
  <si>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</si>
  <si>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</si>
  <si>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</si>
  <si>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</si>
  <si>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</si>
  <si>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</si>
  <si>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</si>
  <si>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</si>
  <si>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</si>
  <si>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</si>
  <si>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</si>
  <si>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</si>
  <si>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</si>
  <si>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</si>
  <si>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</si>
  <si>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</si>
  <si>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</si>
  <si>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</si>
  <si>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</si>
  <si>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</si>
  <si>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</si>
  <si>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</si>
  <si>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</si>
  <si>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</si>
  <si>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</si>
  <si>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</si>
  <si>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</si>
  <si>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</si>
  <si>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</si>
  <si>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</si>
  <si>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</si>
  <si>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</si>
  <si>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</si>
  <si>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</si>
  <si>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</si>
  <si>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</si>
  <si>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</si>
  <si>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</si>
  <si>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</si>
  <si>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</si>
  <si>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</si>
  <si>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</si>
  <si>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</si>
  <si>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</si>
  <si>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</si>
  <si>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</si>
  <si>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</si>
  <si>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</si>
  <si>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</si>
  <si>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</si>
  <si>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</si>
  <si>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</si>
  <si>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</si>
  <si>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</si>
  <si>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</si>
  <si>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</si>
  <si>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</si>
  <si>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</si>
  <si>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</si>
  <si>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</si>
  <si>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</si>
  <si>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</si>
  <si>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</si>
  <si>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</si>
  <si>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</si>
  <si>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</si>
  <si>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</si>
  <si>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</si>
  <si>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</si>
  <si>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</si>
  <si>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</si>
  <si>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</si>
  <si>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</si>
  <si>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</si>
  <si>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</si>
  <si>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</si>
  <si>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</si>
  <si>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</si>
  <si>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</si>
  <si>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</si>
  <si>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</si>
  <si>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</si>
  <si>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</si>
  <si>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</si>
  <si>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</si>
  <si>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</si>
  <si>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</si>
  <si>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</si>
  <si>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</si>
  <si>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</si>
  <si>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</si>
  <si>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</si>
  <si>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</si>
  <si>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</si>
  <si>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</si>
  <si>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</si>
  <si>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</si>
  <si>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</si>
  <si>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</si>
  <si>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</si>
  <si>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</si>
  <si>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</si>
  <si>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</si>
  <si>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</si>
  <si>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</si>
  <si>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</si>
  <si>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</si>
  <si>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</si>
  <si>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</si>
  <si>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</si>
  <si>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</si>
  <si>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</si>
  <si>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</si>
  <si>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</si>
  <si>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</si>
  <si>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</si>
  <si>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</si>
  <si>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</si>
  <si>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</si>
  <si>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</si>
  <si>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</si>
  <si>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</si>
  <si>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</si>
  <si>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</si>
  <si>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</si>
  <si>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</si>
  <si>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</si>
  <si>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</si>
  <si>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</si>
  <si>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</si>
  <si>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</si>
  <si>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</si>
  <si>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</si>
  <si>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</si>
  <si>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</si>
  <si>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</si>
  <si>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</si>
  <si>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</si>
  <si>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</si>
  <si>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</si>
  <si>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</si>
  <si>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</si>
  <si>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</si>
  <si>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</si>
  <si>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</si>
  <si>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</si>
  <si>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</si>
  <si>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</si>
  <si>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</si>
  <si>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</si>
  <si>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</si>
  <si>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</si>
  <si>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</si>
  <si>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</si>
  <si>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</si>
  <si>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</si>
  <si>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</si>
  <si>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</si>
  <si>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</si>
  <si>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</si>
  <si>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</si>
  <si>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</si>
  <si>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</si>
  <si>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</si>
  <si>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</si>
  <si>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</si>
  <si>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</si>
  <si>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</si>
  <si>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</si>
  <si>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</si>
  <si>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</si>
  <si>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</si>
  <si>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</si>
  <si>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</si>
  <si>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</si>
  <si>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</si>
  <si>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</si>
  <si>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</si>
  <si>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</si>
  <si>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</si>
  <si>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</si>
  <si>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</si>
  <si>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</si>
  <si>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</si>
  <si>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</si>
  <si>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</si>
  <si>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</si>
  <si>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</si>
  <si>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</si>
  <si>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</si>
  <si>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</si>
  <si>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</si>
  <si>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</si>
  <si>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</si>
  <si>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</si>
  <si>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</si>
  <si>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</si>
  <si>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</si>
  <si>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</si>
  <si>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</si>
  <si>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</si>
  <si>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</si>
  <si>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</si>
  <si>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</si>
  <si>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</si>
  <si>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</si>
  <si>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</si>
  <si>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</si>
  <si>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</si>
  <si>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</si>
  <si>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</si>
  <si>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</si>
  <si>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</si>
  <si>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</si>
  <si>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</si>
  <si>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</si>
  <si>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</si>
  <si>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</si>
  <si>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</si>
  <si>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</si>
  <si>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</si>
  <si>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</si>
  <si>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</si>
  <si>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</si>
  <si>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</si>
  <si>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</si>
  <si>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</si>
  <si>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</si>
  <si>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</si>
  <si>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</si>
  <si>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</si>
  <si>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</si>
  <si>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</si>
  <si>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</si>
  <si>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</si>
  <si>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</si>
  <si>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</si>
  <si>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</si>
  <si>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</si>
  <si>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</si>
  <si>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</si>
  <si>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</si>
  <si>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</si>
  <si>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</si>
  <si>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</si>
  <si>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</si>
  <si>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</si>
  <si>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</si>
  <si>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</si>
  <si>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</si>
  <si>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</si>
  <si>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</si>
  <si>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</si>
  <si>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</si>
  <si>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</si>
  <si>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</si>
  <si>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</si>
  <si>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</si>
  <si>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</si>
  <si>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</si>
  <si>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</si>
  <si>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</si>
  <si>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</si>
  <si>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</si>
  <si>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</si>
  <si>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</si>
  <si>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</si>
  <si>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</si>
  <si>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</si>
  <si>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</si>
  <si>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</si>
  <si>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</si>
  <si>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</si>
  <si>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</si>
  <si>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</si>
  <si>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</si>
  <si>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</si>
  <si>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</si>
  <si>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</si>
  <si>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</si>
  <si>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</si>
  <si>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</si>
  <si>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</si>
  <si>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</si>
  <si>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</si>
  <si>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</si>
  <si>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</si>
  <si>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</si>
  <si>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</si>
  <si>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</si>
  <si>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</si>
  <si>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</si>
  <si>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</si>
  <si>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</si>
  <si>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</si>
  <si>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</si>
  <si>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</si>
  <si>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</si>
  <si>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</si>
  <si>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</si>
  <si>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</si>
  <si>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</si>
  <si>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</si>
  <si>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</si>
  <si>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</si>
  <si>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</si>
  <si>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</si>
  <si>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</si>
  <si>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</si>
  <si>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</si>
  <si>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</si>
  <si>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</si>
  <si>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</si>
  <si>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</si>
  <si>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</si>
  <si>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</si>
  <si>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</si>
  <si>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</si>
  <si>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</si>
  <si>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</si>
  <si>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</si>
  <si>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</si>
  <si>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</si>
  <si>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</si>
  <si>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</si>
  <si>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</si>
  <si>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</si>
  <si>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</si>
  <si>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</si>
  <si>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</si>
  <si>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</si>
  <si>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</si>
  <si>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</si>
  <si>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</si>
  <si>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</si>
  <si>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</si>
  <si>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</si>
  <si>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</si>
  <si>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</si>
  <si>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</si>
  <si>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</si>
  <si>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</si>
  <si>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</si>
  <si>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</si>
  <si>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</si>
  <si>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</si>
  <si>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</si>
  <si>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</si>
  <si>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</si>
  <si>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</si>
  <si>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</si>
  <si>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</si>
  <si>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</si>
  <si>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</si>
  <si>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</si>
  <si>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</si>
  <si>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</si>
  <si>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</si>
  <si>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</si>
  <si>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</si>
  <si>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</si>
  <si>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</si>
  <si>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</si>
  <si>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</si>
  <si>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</si>
  <si>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</si>
  <si>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</si>
  <si>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</si>
  <si>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</si>
  <si>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</si>
  <si>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</si>
  <si>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</si>
  <si>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</si>
  <si>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</si>
  <si>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</si>
  <si>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</si>
  <si>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</si>
  <si>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</si>
  <si>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</si>
  <si>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</si>
  <si>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</si>
  <si>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</si>
  <si>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</si>
  <si>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</si>
  <si>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</si>
  <si>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</si>
  <si>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</si>
  <si>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</si>
  <si>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</si>
  <si>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</si>
  <si>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</si>
  <si>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</si>
  <si>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</si>
  <si>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</si>
  <si>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</si>
  <si>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</si>
  <si>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</si>
  <si>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</si>
  <si>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</si>
  <si>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</si>
  <si>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</si>
  <si>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</si>
  <si>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</si>
  <si>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</si>
  <si>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</si>
  <si>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</si>
  <si>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</si>
  <si>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</si>
  <si>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</si>
  <si>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</si>
  <si>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</si>
  <si>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</si>
  <si>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</si>
  <si>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</si>
  <si>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</si>
  <si>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</si>
  <si>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</si>
  <si>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</si>
  <si>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</si>
  <si>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</si>
  <si>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</si>
  <si>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</si>
  <si>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</si>
  <si>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</si>
  <si>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</si>
  <si>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</si>
  <si>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</si>
  <si>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</si>
  <si>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</si>
  <si>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</si>
  <si>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</si>
  <si>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</si>
  <si>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</si>
  <si>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</si>
  <si>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</si>
  <si>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</si>
  <si>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</si>
  <si>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</si>
  <si>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</si>
  <si>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</si>
  <si>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</si>
  <si>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</si>
  <si>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</si>
  <si>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</si>
  <si>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</si>
  <si>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</si>
  <si>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</si>
  <si>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</si>
  <si>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</si>
  <si>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</si>
  <si>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</si>
  <si>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</si>
  <si>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</si>
  <si>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</si>
  <si>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</si>
  <si>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</si>
  <si>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</si>
  <si>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</si>
  <si>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</si>
  <si>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</si>
  <si>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</si>
  <si>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</si>
  <si>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</si>
  <si>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</si>
  <si>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</si>
  <si>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</si>
  <si>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</si>
  <si>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</si>
  <si>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</si>
  <si>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</si>
  <si>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</si>
  <si>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</si>
  <si>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</si>
  <si>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</si>
  <si>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</si>
  <si>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</si>
  <si>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</si>
  <si>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</si>
  <si>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</si>
  <si>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</si>
  <si>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</si>
  <si>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</si>
  <si>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</si>
  <si>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</si>
  <si>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</si>
  <si>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</si>
  <si>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</si>
  <si>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</si>
  <si>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</si>
  <si>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</si>
  <si>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</si>
  <si>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</si>
  <si>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</si>
  <si>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</si>
  <si>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</si>
  <si>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</si>
  <si>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</si>
  <si>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</si>
  <si>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</si>
  <si>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</si>
  <si>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</si>
  <si>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</si>
  <si>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</si>
  <si>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</si>
  <si>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</si>
  <si>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</si>
  <si>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</si>
  <si>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</si>
  <si>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</si>
  <si>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</si>
  <si>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</si>
  <si>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</si>
  <si>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</si>
  <si>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</si>
  <si>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</si>
  <si>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</si>
  <si>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</si>
  <si>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</si>
  <si>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</si>
  <si>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</si>
  <si>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</si>
  <si>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</si>
  <si>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</si>
  <si>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</si>
  <si>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</si>
  <si>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</si>
  <si>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</si>
  <si>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</si>
  <si>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</si>
  <si>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</si>
  <si>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</si>
  <si>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</si>
  <si>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</si>
  <si>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</si>
  <si>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</si>
  <si>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</si>
  <si>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</si>
  <si>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</si>
  <si>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</si>
  <si>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</si>
  <si>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</si>
  <si>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</si>
  <si>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</si>
  <si>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</si>
  <si>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</si>
  <si>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</si>
  <si>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</si>
  <si>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</si>
  <si>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</si>
  <si>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</si>
  <si>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</si>
  <si>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</si>
  <si>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</si>
  <si>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</si>
  <si>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</si>
  <si>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</si>
  <si>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</si>
  <si>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</si>
  <si>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</si>
  <si>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</si>
  <si>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</si>
  <si>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</si>
  <si>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</si>
  <si>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</si>
  <si>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</si>
  <si>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</si>
  <si>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</si>
  <si>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</si>
  <si>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</si>
  <si>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</si>
  <si>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</si>
  <si>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</si>
  <si>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</si>
  <si>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</si>
  <si>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</si>
  <si>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</si>
  <si>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</si>
  <si>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</si>
  <si>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</si>
  <si>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</si>
  <si>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</si>
  <si>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</si>
  <si>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</si>
  <si>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</si>
  <si>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</si>
  <si>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</si>
  <si>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</si>
  <si>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</si>
  <si>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</si>
  <si>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</si>
  <si>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</si>
  <si>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</si>
  <si>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</si>
  <si>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</si>
  <si>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</si>
  <si>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</si>
  <si>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</si>
  <si>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</si>
  <si>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</si>
  <si>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</si>
  <si>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</si>
  <si>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</si>
  <si>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</si>
  <si>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</si>
  <si>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</si>
  <si>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</si>
  <si>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</si>
  <si>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</si>
  <si>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</si>
  <si>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</si>
  <si>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</si>
  <si>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</si>
  <si>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</si>
  <si>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</si>
  <si>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</si>
  <si>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</si>
  <si>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</si>
  <si>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</si>
  <si>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</si>
  <si>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</si>
  <si>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</si>
  <si>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</si>
  <si>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</si>
  <si>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</si>
  <si>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</si>
  <si>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</si>
  <si>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</si>
  <si>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</si>
  <si>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</si>
  <si>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</si>
  <si>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</si>
  <si>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</si>
  <si>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</si>
  <si>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</si>
  <si>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</si>
  <si>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</si>
  <si>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</si>
  <si>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</si>
  <si>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</si>
  <si>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</si>
  <si>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</si>
  <si>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</si>
  <si>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</si>
  <si>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</si>
  <si>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</si>
  <si>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</si>
  <si>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</si>
  <si>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</si>
  <si>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</si>
  <si>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</si>
  <si>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</si>
  <si>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</si>
  <si>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</si>
  <si>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</si>
  <si>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</si>
  <si>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</si>
  <si>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</si>
  <si>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</si>
  <si>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</si>
  <si>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</si>
  <si>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</si>
  <si>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</si>
  <si>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</si>
  <si>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</si>
  <si>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</si>
  <si>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</si>
  <si>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</si>
  <si>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</si>
  <si>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</si>
  <si>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</si>
  <si>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</si>
  <si>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</si>
  <si>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</si>
  <si>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</si>
  <si>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</si>
  <si>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</si>
  <si>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</si>
  <si>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</si>
  <si>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</si>
  <si>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</si>
  <si>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</si>
  <si>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</si>
  <si>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</si>
  <si>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</si>
  <si>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</si>
  <si>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</si>
  <si>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</si>
  <si>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</si>
  <si>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</si>
  <si>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</si>
  <si>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</si>
  <si>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</si>
  <si>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</si>
  <si>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</si>
  <si>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</si>
  <si>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</si>
  <si>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</si>
  <si>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</si>
  <si>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</si>
  <si>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</si>
  <si>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</si>
  <si>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</si>
  <si>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</si>
  <si>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</si>
  <si>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</si>
  <si>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</si>
  <si>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</si>
  <si>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</si>
  <si>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</si>
  <si>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</si>
  <si>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</si>
  <si>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</si>
  <si>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</si>
  <si>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</si>
  <si>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</si>
  <si>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</si>
  <si>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</si>
  <si>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</si>
  <si>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</si>
  <si>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</si>
  <si>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</si>
  <si>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</si>
  <si>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</si>
  <si>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</si>
  <si>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</si>
  <si>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</si>
  <si>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</si>
  <si>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</si>
  <si>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</si>
  <si>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</si>
  <si>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</si>
  <si>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</si>
  <si>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</si>
  <si>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</si>
  <si>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</si>
  <si>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</si>
  <si>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</si>
  <si>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</si>
  <si>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</si>
  <si>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</si>
  <si>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</si>
  <si>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</si>
  <si>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</si>
  <si>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</si>
  <si>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</si>
  <si>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</si>
  <si>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</si>
  <si>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</si>
  <si>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</si>
  <si>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</si>
  <si>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</si>
  <si>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</si>
  <si>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</si>
  <si>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</si>
  <si>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</si>
  <si>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</si>
  <si>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</si>
  <si>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</si>
  <si>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</si>
  <si>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</si>
  <si>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</si>
  <si>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</si>
  <si>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</si>
  <si>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</si>
  <si>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</si>
  <si>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</si>
  <si>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</si>
  <si>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</si>
  <si>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</si>
  <si>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</si>
  <si>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</si>
  <si>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</si>
  <si>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</si>
  <si>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</si>
  <si>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</si>
  <si>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</si>
  <si>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</si>
  <si>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</si>
  <si>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</si>
  <si>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</si>
  <si>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</si>
  <si>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</si>
  <si>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</si>
  <si>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</si>
  <si>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</si>
  <si>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</si>
  <si>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</si>
  <si>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</si>
  <si>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</si>
  <si>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</si>
  <si>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</si>
  <si>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</si>
  <si>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</si>
  <si>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</si>
  <si>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</si>
  <si>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</si>
  <si>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</si>
  <si>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</si>
  <si>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</si>
  <si>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</si>
  <si>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</si>
  <si>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</si>
  <si>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</si>
  <si>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</si>
  <si>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</si>
  <si>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</si>
  <si>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</si>
  <si>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</si>
  <si>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</si>
  <si>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</si>
  <si>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</si>
  <si>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</si>
  <si>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</si>
  <si>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</si>
  <si>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</si>
  <si>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</si>
  <si>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</si>
  <si>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</si>
  <si>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</si>
  <si>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</si>
  <si>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</si>
  <si>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</si>
  <si>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</si>
  <si>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</si>
  <si>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</si>
  <si>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</si>
  <si>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</si>
  <si>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</si>
  <si>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</si>
  <si>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</si>
  <si>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</si>
  <si>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</si>
  <si>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</si>
  <si>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</si>
  <si>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</si>
  <si>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</si>
  <si>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</si>
  <si>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</si>
  <si>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</si>
  <si>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</si>
  <si>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</si>
  <si>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</si>
  <si>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</si>
  <si>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</si>
  <si>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</si>
  <si>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</si>
  <si>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</si>
  <si>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</si>
  <si>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</si>
  <si>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</si>
  <si>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</si>
  <si>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</si>
  <si>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</si>
  <si>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</si>
  <si>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</si>
  <si>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</si>
  <si>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</si>
  <si>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</si>
  <si>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</si>
  <si>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</si>
  <si>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</si>
  <si>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</si>
  <si>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</si>
  <si>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</si>
  <si>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</si>
  <si>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</si>
  <si>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</si>
  <si>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</si>
  <si>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</si>
  <si>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</si>
  <si>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</si>
  <si>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</si>
  <si>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</si>
  <si>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</si>
  <si>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</si>
  <si>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</si>
  <si>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</si>
  <si>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</si>
  <si>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</si>
  <si>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</si>
  <si>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</si>
  <si>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</si>
  <si>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</si>
  <si>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</si>
  <si>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</si>
  <si>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</si>
  <si>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</si>
  <si>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</si>
  <si>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</si>
  <si>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</si>
  <si>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</si>
  <si>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</si>
  <si>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</si>
  <si>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</si>
  <si>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</si>
  <si>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</si>
  <si>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</si>
  <si>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</si>
  <si>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</si>
  <si>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</si>
  <si>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</si>
  <si>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</si>
  <si>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</si>
  <si>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</si>
  <si>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</si>
  <si>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</si>
  <si>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</si>
  <si>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</si>
  <si>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</si>
  <si>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</si>
  <si>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</si>
  <si>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</si>
  <si>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</si>
  <si>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</si>
  <si>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</si>
  <si>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</si>
  <si>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</si>
  <si>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</si>
  <si>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</si>
  <si>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</si>
  <si>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</si>
  <si>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</si>
  <si>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</si>
  <si>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</si>
  <si>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</si>
  <si>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</si>
  <si>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</si>
  <si>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</si>
  <si>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</si>
  <si>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</si>
  <si>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</si>
  <si>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</si>
  <si>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</si>
  <si>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</si>
  <si>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</si>
  <si>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</si>
  <si>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</si>
  <si>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</si>
  <si>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</si>
  <si>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</si>
  <si>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</si>
  <si>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</si>
  <si>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</si>
  <si>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</si>
  <si>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</si>
  <si>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</si>
  <si>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</si>
  <si>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</si>
  <si>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</si>
  <si>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</si>
  <si>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</si>
  <si>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</si>
  <si>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</si>
  <si>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</si>
  <si>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</si>
  <si>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</si>
  <si>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</si>
  <si>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</si>
  <si>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</si>
  <si>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</si>
  <si>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</si>
  <si>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</si>
  <si>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</si>
  <si>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</si>
  <si>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</si>
  <si>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</si>
  <si>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</si>
  <si>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</si>
  <si>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</si>
  <si>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</si>
  <si>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</si>
  <si>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</si>
  <si>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</si>
  <si>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</si>
  <si>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</si>
  <si>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</si>
  <si>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</si>
  <si>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</si>
  <si>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</si>
  <si>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</si>
  <si>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</si>
  <si>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</si>
  <si>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</si>
  <si>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</si>
  <si>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</si>
  <si>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</si>
  <si>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</si>
  <si>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</si>
  <si>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</si>
  <si>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</si>
  <si>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</si>
  <si>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</si>
  <si>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</si>
  <si>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</si>
  <si>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</si>
  <si>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</si>
  <si>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</si>
  <si>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</si>
  <si>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</si>
  <si>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</si>
  <si>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</si>
  <si>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</si>
  <si>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</si>
  <si>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</si>
  <si>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</si>
  <si>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</si>
  <si>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</si>
  <si>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</si>
  <si>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</si>
  <si>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</si>
  <si>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</si>
  <si>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</si>
  <si>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</si>
  <si>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</si>
  <si>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</si>
  <si>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</si>
  <si>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</si>
  <si>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</si>
  <si>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</si>
  <si>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</si>
  <si>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</si>
  <si>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</si>
  <si>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</si>
  <si>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</si>
  <si>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</si>
  <si>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</si>
  <si>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</si>
  <si>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</si>
  <si>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</si>
  <si>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</si>
  <si>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</si>
  <si>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</si>
  <si>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</si>
  <si>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</si>
  <si>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</si>
  <si>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</si>
  <si>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</si>
  <si>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</si>
  <si>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</si>
  <si>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</si>
  <si>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</si>
  <si>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</si>
  <si>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</si>
  <si>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</si>
  <si>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</si>
  <si>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</si>
  <si>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</si>
  <si>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</si>
  <si>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</si>
  <si>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</si>
  <si>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</si>
  <si>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</si>
  <si>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</si>
  <si>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</si>
  <si>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</si>
  <si>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</si>
  <si>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</si>
  <si>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</si>
  <si>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</si>
  <si>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</si>
  <si>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</si>
  <si>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</si>
  <si>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</si>
  <si>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</si>
  <si>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</si>
  <si>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</si>
  <si>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</si>
  <si>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</si>
  <si>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</si>
  <si>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</si>
  <si>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</si>
  <si>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</si>
  <si>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</si>
  <si>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</si>
  <si>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</si>
  <si>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</si>
  <si>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</si>
  <si>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</si>
  <si>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</si>
  <si>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</si>
  <si>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</si>
  <si>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</si>
  <si>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</si>
  <si>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</si>
  <si>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</si>
  <si>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</si>
  <si>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</si>
  <si>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</si>
  <si>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</si>
  <si>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</si>
  <si>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</si>
  <si>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</si>
  <si>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</si>
  <si>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</si>
  <si>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</si>
  <si>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</si>
  <si>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</si>
  <si>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</si>
  <si>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</si>
  <si>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</si>
  <si>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</si>
  <si>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</si>
  <si>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</si>
  <si>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</si>
  <si>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</si>
  <si>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</si>
  <si>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</si>
  <si>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</si>
  <si>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</si>
  <si>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</si>
  <si>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</si>
  <si>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</si>
  <si>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</si>
  <si>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</si>
  <si>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</si>
  <si>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</si>
  <si>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</si>
  <si>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</si>
  <si>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</si>
  <si>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</si>
  <si>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</si>
  <si>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</si>
  <si>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</si>
  <si>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</si>
  <si>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</si>
  <si>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</si>
  <si>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</si>
  <si>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</si>
  <si>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</si>
  <si>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</si>
  <si>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</si>
  <si>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</si>
  <si>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</si>
  <si>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</si>
  <si>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</si>
  <si>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</si>
  <si>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</si>
  <si>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</si>
  <si>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</si>
  <si>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</si>
  <si>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</si>
  <si>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</si>
  <si>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</si>
  <si>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</si>
  <si>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</si>
  <si>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</si>
  <si>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</si>
  <si>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</si>
  <si>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</si>
  <si>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</si>
  <si>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</si>
  <si>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</si>
  <si>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</si>
  <si>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</si>
  <si>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</si>
  <si>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</si>
  <si>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</si>
  <si>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</si>
  <si>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</si>
  <si>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</si>
  <si>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</si>
  <si>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</si>
  <si>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</si>
  <si>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</si>
  <si>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</si>
  <si>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</si>
  <si>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</si>
  <si>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</si>
  <si>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</si>
  <si>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</si>
  <si>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</si>
  <si>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</si>
  <si>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</si>
  <si>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</si>
  <si>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</si>
  <si>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</si>
  <si>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</si>
  <si>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</si>
  <si>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</si>
  <si>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</si>
  <si>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</si>
  <si>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</si>
  <si>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</si>
  <si>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</si>
  <si>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</si>
  <si>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</si>
  <si>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</si>
  <si>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</si>
  <si>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</si>
  <si>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</si>
  <si>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</si>
  <si>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</si>
  <si>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</si>
  <si>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</si>
  <si>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</si>
  <si>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</si>
  <si>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</si>
  <si>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</si>
  <si>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</si>
  <si>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</si>
  <si>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</si>
  <si>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</si>
  <si>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</si>
  <si>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</si>
  <si>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</si>
  <si>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</si>
  <si>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</si>
  <si>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</si>
  <si>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</si>
  <si>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</si>
  <si>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</si>
  <si>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</si>
  <si>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</si>
  <si>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</si>
  <si>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</si>
  <si>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</si>
  <si>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</si>
  <si>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</si>
  <si>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</si>
  <si>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</si>
  <si>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</si>
  <si>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</si>
  <si>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</si>
  <si>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</si>
  <si>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</si>
  <si>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</si>
  <si>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</si>
  <si>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</si>
  <si>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</si>
  <si>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</si>
  <si>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</si>
  <si>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</si>
  <si>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</si>
  <si>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</si>
  <si>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</si>
  <si>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</si>
  <si>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</si>
  <si>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</si>
  <si>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</si>
  <si>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</si>
  <si>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</si>
  <si>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</si>
  <si>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</si>
  <si>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</si>
  <si>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</si>
  <si>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</si>
  <si>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</si>
  <si>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</si>
  <si>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</si>
  <si>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</si>
  <si>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</si>
  <si>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</si>
  <si>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</si>
  <si>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</si>
  <si>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</si>
  <si>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</si>
  <si>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</si>
  <si>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</si>
  <si>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</si>
  <si>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</si>
  <si>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</si>
  <si>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</si>
  <si>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</si>
  <si>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</si>
  <si>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</si>
  <si>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</si>
  <si>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</si>
  <si>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</si>
  <si>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</si>
  <si>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</si>
  <si>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</si>
  <si>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</si>
  <si>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</si>
  <si>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</si>
  <si>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</si>
  <si>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</si>
  <si>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</si>
  <si>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</si>
  <si>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</si>
  <si>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</si>
  <si>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</si>
  <si>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</si>
  <si>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</si>
  <si>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</si>
  <si>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</si>
  <si>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</si>
  <si>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</si>
  <si>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</si>
  <si>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</si>
  <si>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</si>
  <si>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</si>
  <si>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</si>
  <si>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</si>
  <si>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</si>
  <si>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</si>
  <si>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</si>
  <si>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</si>
  <si>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</si>
  <si>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</si>
  <si>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</si>
  <si>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</si>
  <si>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</si>
  <si>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</si>
  <si>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</si>
  <si>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</si>
  <si>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</si>
  <si>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</si>
  <si>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</si>
  <si>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</si>
  <si>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</si>
  <si>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</si>
  <si>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</si>
  <si>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</si>
  <si>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</si>
  <si>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</si>
  <si>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</si>
  <si>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</si>
  <si>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</si>
  <si>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</si>
  <si>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</si>
  <si>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</si>
  <si>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</si>
  <si>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</si>
  <si>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</si>
  <si>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</si>
  <si>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</si>
  <si>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</si>
  <si>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</si>
  <si>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</si>
  <si>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</si>
  <si>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</si>
  <si>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</si>
  <si>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</si>
  <si>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</si>
  <si>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</si>
  <si>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</si>
  <si>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</si>
  <si>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</si>
  <si>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</si>
  <si>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</si>
  <si>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</si>
  <si>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</si>
  <si>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</si>
  <si>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</si>
  <si>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</si>
  <si>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</si>
  <si>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</si>
  <si>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</si>
  <si>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</si>
  <si>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</si>
  <si>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</si>
  <si>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</si>
  <si>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</si>
  <si>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</si>
  <si>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</si>
  <si>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</si>
  <si>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</si>
  <si>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</si>
  <si>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</si>
  <si>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</si>
  <si>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</si>
  <si>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</si>
  <si>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</si>
  <si>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</si>
  <si>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</si>
  <si>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</si>
  <si>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</si>
  <si>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</si>
  <si>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</si>
  <si>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</si>
  <si>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</si>
  <si>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</si>
  <si>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</si>
  <si>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</si>
  <si>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</si>
  <si>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</si>
  <si>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</si>
  <si>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</si>
  <si>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</si>
  <si>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</si>
  <si>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</si>
  <si>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</si>
  <si>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</si>
  <si>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</si>
  <si>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</si>
  <si>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</si>
  <si>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</si>
  <si>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</si>
  <si>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</si>
  <si>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</si>
  <si>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</si>
  <si>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</si>
  <si>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</si>
  <si>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</si>
  <si>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</si>
  <si>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</si>
  <si>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</si>
  <si>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</si>
  <si>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</si>
  <si>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</si>
  <si>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</si>
  <si>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</si>
  <si>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</si>
  <si>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</si>
  <si>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</si>
  <si>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</si>
  <si>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</si>
  <si>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</si>
  <si>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</si>
  <si>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</si>
  <si>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</si>
  <si>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</si>
  <si>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</si>
  <si>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</si>
  <si>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</si>
  <si>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</si>
  <si>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</si>
  <si>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</si>
  <si>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</si>
  <si>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</si>
  <si>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</si>
  <si>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</si>
  <si>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</si>
  <si>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</si>
  <si>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</si>
  <si>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</si>
  <si>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</si>
  <si>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</si>
  <si>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</si>
  <si>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</si>
  <si>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</si>
  <si>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</si>
  <si>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</si>
  <si>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</si>
  <si>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</si>
  <si>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</si>
  <si>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</si>
  <si>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</si>
  <si>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</si>
  <si>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</si>
  <si>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</si>
  <si>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</si>
  <si>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</si>
  <si>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</si>
  <si>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</si>
  <si>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</si>
  <si>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</si>
  <si>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</si>
  <si>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</si>
  <si>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</si>
  <si>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</si>
  <si>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</si>
  <si>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</si>
  <si>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</si>
  <si>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</si>
  <si>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</si>
  <si>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</si>
  <si>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</si>
  <si>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</si>
  <si>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</si>
  <si>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</si>
  <si>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</si>
  <si>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</si>
  <si>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</si>
  <si>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</si>
  <si>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</si>
  <si>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</si>
  <si>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</si>
  <si>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</si>
  <si>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</si>
  <si>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</si>
  <si>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</si>
  <si>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</si>
  <si>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</si>
  <si>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</si>
  <si>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</si>
  <si>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</si>
  <si>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</si>
  <si>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</si>
  <si>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</si>
  <si>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</si>
  <si>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</si>
  <si>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</si>
  <si>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</si>
  <si>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</si>
  <si>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</si>
  <si>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</si>
  <si>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</si>
  <si>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</si>
  <si>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</si>
  <si>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</si>
  <si>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</si>
  <si>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</si>
  <si>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</si>
  <si>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</si>
  <si>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</si>
  <si>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</si>
  <si>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</si>
  <si>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</si>
  <si>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</si>
  <si>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</si>
  <si>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</si>
  <si>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</si>
  <si>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</si>
  <si>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</si>
  <si>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</si>
  <si>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</si>
  <si>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</si>
  <si>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</si>
  <si>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</si>
  <si>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</si>
  <si>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</si>
  <si>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</si>
  <si>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</si>
  <si>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</si>
  <si>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</si>
  <si>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</si>
  <si>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</si>
  <si>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</si>
  <si>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</si>
  <si>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</si>
  <si>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</si>
  <si>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</si>
  <si>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</si>
  <si>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</si>
  <si>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</si>
  <si>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</si>
  <si>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</si>
  <si>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</si>
  <si>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</si>
  <si>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</si>
  <si>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</si>
  <si>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</si>
  <si>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</si>
  <si>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</si>
  <si>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</si>
  <si>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</si>
  <si>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</si>
  <si>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</si>
  <si>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</si>
  <si>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</si>
  <si>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</si>
  <si>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</si>
  <si>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</si>
  <si>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</si>
  <si>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</si>
  <si>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</si>
  <si>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</si>
  <si>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</si>
  <si>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</si>
  <si>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</si>
  <si>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</si>
  <si>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</si>
  <si>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</si>
  <si>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</si>
  <si>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</si>
  <si>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</si>
  <si>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</si>
  <si>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</si>
  <si>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</si>
  <si>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</si>
  <si>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</si>
  <si>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</si>
  <si>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</si>
  <si>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</si>
  <si>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</si>
  <si>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</si>
  <si>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</si>
  <si>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</si>
  <si>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</si>
  <si>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</si>
  <si>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</si>
  <si>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</si>
  <si>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</si>
  <si>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</si>
  <si>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</si>
  <si>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</si>
  <si>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</si>
  <si>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</si>
  <si>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</si>
  <si>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</si>
  <si>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</si>
  <si>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</si>
  <si>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</si>
  <si>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</si>
  <si>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</si>
  <si>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</si>
  <si>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</si>
  <si>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</si>
  <si>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</si>
  <si>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</si>
  <si>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</si>
  <si>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</si>
  <si>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</si>
  <si>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</si>
  <si>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</si>
  <si>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</si>
  <si>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</si>
  <si>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</si>
  <si>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</si>
  <si>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</si>
  <si>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</si>
  <si>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</si>
  <si>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</si>
  <si>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</si>
  <si>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</si>
  <si>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</si>
  <si>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</si>
  <si>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</si>
  <si>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</si>
  <si>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</si>
  <si>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</si>
  <si>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</si>
  <si>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</si>
  <si>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</si>
  <si>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</si>
  <si>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</si>
  <si>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</si>
  <si>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</si>
  <si>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</si>
  <si>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</si>
  <si>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</si>
  <si>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</si>
  <si>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</si>
  <si>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</si>
  <si>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</si>
  <si>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</si>
  <si>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</si>
  <si>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</si>
  <si>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</si>
  <si>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</si>
  <si>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</si>
  <si>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</si>
  <si>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</si>
  <si>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</si>
  <si>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</si>
  <si>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</si>
  <si>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</si>
  <si>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</si>
  <si>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</si>
  <si>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</si>
  <si>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</si>
  <si>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</si>
  <si>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</si>
  <si>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</si>
  <si>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</si>
  <si>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</si>
  <si>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</si>
  <si>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</si>
  <si>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</si>
  <si>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</si>
  <si>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</si>
  <si>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</si>
  <si>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</si>
  <si>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</si>
  <si>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</si>
  <si>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</si>
  <si>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</si>
  <si>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</si>
  <si>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</si>
  <si>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</si>
  <si>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</si>
  <si>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</si>
  <si>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</si>
  <si>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</si>
  <si>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</si>
  <si>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</si>
  <si>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</si>
  <si>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</si>
  <si>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</si>
  <si>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</si>
  <si>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</si>
  <si>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</si>
  <si>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</si>
  <si>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</si>
  <si>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</si>
  <si>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</si>
  <si>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</si>
  <si>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</si>
  <si>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</si>
  <si>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</si>
  <si>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</si>
  <si>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</si>
  <si>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</si>
  <si>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</si>
  <si>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</si>
  <si>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</si>
  <si>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</si>
  <si>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</si>
  <si>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</si>
  <si>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</si>
  <si>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</si>
  <si>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</si>
  <si>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</si>
  <si>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</si>
  <si>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</si>
  <si>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</si>
  <si>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</si>
  <si>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</si>
  <si>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</si>
  <si>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</si>
  <si>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</si>
  <si>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</si>
  <si>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</si>
  <si>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</si>
  <si>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</si>
  <si>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</si>
  <si>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</si>
  <si>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</si>
  <si>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</si>
  <si>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</si>
  <si>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</si>
  <si>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</si>
  <si>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</si>
  <si>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</si>
  <si>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</si>
  <si>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</si>
  <si>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</si>
  <si>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</si>
  <si>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</si>
  <si>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</si>
  <si>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</si>
  <si>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</si>
  <si>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</si>
  <si>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</si>
  <si>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</si>
  <si>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</si>
  <si>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</si>
  <si>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</si>
  <si>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</si>
  <si>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</si>
  <si>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</si>
  <si>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</si>
  <si>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</si>
  <si>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</si>
  <si>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</si>
  <si>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</si>
  <si>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</si>
  <si>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</si>
  <si>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</si>
  <si>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</si>
  <si>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</si>
  <si>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</si>
  <si>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</si>
  <si>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</si>
  <si>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</si>
  <si>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</si>
  <si>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</si>
  <si>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</si>
  <si>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</si>
  <si>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</si>
  <si>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</si>
  <si>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</si>
  <si>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</si>
  <si>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</si>
  <si>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</si>
  <si>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</si>
  <si>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</si>
  <si>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</si>
  <si>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</si>
  <si>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</si>
  <si>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</si>
  <si>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</si>
  <si>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</si>
  <si>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</si>
  <si>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</si>
  <si>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</si>
  <si>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</si>
  <si>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</si>
  <si>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</si>
  <si>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</si>
  <si>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</si>
  <si>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</si>
  <si>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</si>
  <si>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</si>
  <si>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</si>
  <si>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</si>
  <si>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</si>
  <si>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</si>
  <si>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</si>
  <si>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</si>
  <si>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</si>
  <si>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</si>
  <si>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</si>
  <si>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</si>
  <si>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</si>
  <si>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</si>
  <si>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</si>
  <si>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</si>
  <si>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</si>
  <si>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</si>
  <si>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</si>
  <si>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</si>
  <si>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</si>
  <si>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</si>
  <si>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</si>
  <si>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</si>
  <si>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</si>
  <si>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</si>
  <si>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</si>
  <si>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</si>
  <si>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</si>
  <si>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</si>
  <si>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</si>
  <si>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</si>
  <si>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</si>
  <si>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</si>
  <si>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</si>
  <si>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</si>
  <si>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</si>
  <si>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</si>
  <si>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</si>
  <si>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</si>
  <si>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</si>
  <si>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</si>
  <si>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</si>
  <si>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</si>
  <si>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</si>
  <si>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</si>
  <si>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</si>
  <si>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</si>
  <si>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</si>
  <si>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</si>
  <si>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</si>
  <si>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</si>
  <si>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</si>
  <si>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</si>
  <si>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</si>
  <si>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</si>
  <si>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</si>
  <si>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</si>
  <si>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</si>
  <si>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</si>
  <si>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</si>
  <si>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</si>
  <si>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</si>
  <si>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</si>
  <si>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</si>
  <si>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</si>
  <si>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</si>
  <si>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</si>
  <si>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</si>
  <si>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</si>
  <si>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</si>
  <si>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</si>
  <si>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</si>
  <si>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</si>
  <si>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</si>
  <si>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</si>
  <si>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</si>
  <si>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</si>
  <si>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</si>
  <si>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</si>
  <si>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</si>
  <si>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</si>
  <si>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</si>
  <si>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</si>
  <si>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</si>
  <si>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</si>
  <si>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</si>
  <si>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</si>
  <si>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</si>
  <si>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</si>
  <si>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</si>
  <si>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</si>
  <si>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</si>
  <si>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</si>
  <si>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</si>
  <si>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</si>
  <si>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</si>
  <si>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</si>
  <si>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</si>
  <si>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</si>
  <si>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</si>
  <si>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</si>
  <si>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</si>
  <si>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</si>
  <si>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</si>
  <si>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</si>
  <si>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</si>
  <si>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</si>
  <si>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</si>
  <si>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</si>
  <si>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</si>
  <si>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</si>
  <si>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</si>
  <si>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</si>
  <si>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</si>
  <si>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</si>
  <si>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</si>
  <si>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</si>
  <si>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</si>
  <si>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</si>
  <si>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</si>
  <si>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</si>
  <si>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</si>
  <si>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</si>
  <si>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</si>
  <si>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</si>
  <si>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</si>
  <si>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</si>
  <si>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</si>
  <si>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</si>
  <si>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</si>
  <si>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</si>
  <si>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</si>
  <si>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</si>
  <si>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</si>
  <si>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</si>
  <si>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</si>
  <si>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</si>
  <si>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</si>
  <si>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</si>
  <si>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</si>
  <si>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</si>
  <si>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</si>
  <si>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</si>
  <si>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</si>
  <si>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</si>
  <si>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</si>
  <si>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</si>
  <si>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</si>
  <si>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</si>
  <si>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</si>
  <si>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</si>
  <si>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</si>
  <si>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</si>
  <si>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</si>
  <si>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</si>
  <si>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</si>
  <si>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</si>
  <si>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</si>
  <si>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</si>
  <si>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</si>
  <si>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</si>
  <si>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</si>
  <si>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</si>
  <si>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</si>
  <si>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</si>
  <si>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</si>
  <si>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</si>
  <si>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</si>
  <si>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</si>
  <si>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</si>
  <si>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</si>
  <si>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</si>
  <si>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</si>
  <si>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</si>
  <si>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</si>
  <si>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</si>
  <si>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</si>
  <si>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</si>
  <si>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</si>
  <si>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</si>
  <si>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</si>
  <si>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</si>
  <si>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</si>
  <si>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</si>
  <si>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</si>
  <si>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</si>
  <si>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</si>
  <si>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</si>
  <si>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</si>
  <si>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</si>
  <si>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</si>
  <si>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</si>
  <si>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</si>
  <si>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</si>
  <si>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</si>
  <si>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</si>
  <si>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</si>
  <si>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</si>
  <si>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</si>
  <si>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</si>
  <si>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</si>
  <si>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</si>
  <si>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</si>
  <si>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</si>
  <si>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</si>
  <si>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</si>
  <si>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</si>
  <si>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</si>
  <si>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</si>
  <si>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</si>
  <si>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</si>
  <si>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</si>
  <si>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</si>
  <si>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</si>
  <si>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</si>
  <si>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</si>
  <si>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</si>
  <si>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</si>
  <si>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</si>
  <si>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</si>
  <si>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</si>
  <si>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</si>
  <si>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</si>
  <si>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</si>
  <si>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</si>
  <si>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</si>
  <si>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</si>
  <si>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</si>
  <si>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</si>
  <si>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</si>
  <si>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</si>
  <si>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</si>
  <si>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</si>
  <si>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</si>
  <si>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</si>
  <si>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</si>
  <si>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</si>
  <si>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</si>
  <si>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</si>
  <si>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</si>
  <si>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</si>
  <si>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</si>
  <si>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</si>
  <si>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</si>
  <si>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</si>
  <si>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</si>
  <si>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</si>
  <si>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</si>
  <si>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</si>
  <si>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</si>
  <si>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</si>
  <si>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</si>
  <si>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</si>
  <si>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</si>
  <si>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</si>
  <si>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</si>
  <si>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</si>
  <si>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</si>
  <si>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</si>
  <si>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</si>
  <si>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</si>
  <si>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</si>
  <si>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</si>
  <si>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</si>
  <si>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</si>
  <si>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</si>
  <si>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</si>
  <si>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</si>
  <si>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</si>
  <si>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</si>
  <si>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</si>
  <si>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</si>
  <si>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</si>
  <si>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</si>
  <si>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</si>
  <si>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</si>
  <si>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</si>
  <si>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</si>
  <si>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</si>
  <si>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</si>
  <si>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</si>
  <si>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</si>
  <si>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</si>
  <si>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</si>
  <si>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</si>
  <si>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</si>
  <si>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</si>
  <si>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</si>
  <si>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</si>
  <si>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</si>
  <si>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</si>
  <si>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</si>
  <si>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</si>
  <si>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</si>
  <si>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</si>
  <si>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</si>
  <si>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</si>
  <si>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</si>
  <si>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</si>
  <si>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</si>
  <si>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</si>
  <si>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</si>
  <si>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</si>
  <si>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</si>
  <si>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</si>
  <si>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</si>
  <si>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</si>
  <si>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</si>
  <si>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</si>
  <si>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</si>
  <si>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</si>
  <si>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</si>
  <si>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</si>
  <si>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</si>
  <si>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</si>
  <si>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</si>
  <si>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</si>
  <si>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</si>
  <si>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</si>
  <si>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</si>
  <si>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</si>
  <si>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</si>
  <si>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</si>
  <si>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</si>
  <si>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</si>
  <si>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</si>
  <si>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</si>
  <si>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</si>
  <si>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</si>
  <si>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</si>
  <si>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</si>
  <si>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</si>
  <si>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</si>
  <si>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</si>
  <si>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</si>
  <si>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</si>
  <si>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</si>
  <si>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</si>
  <si>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</si>
  <si>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</si>
  <si>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</si>
  <si>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</si>
  <si>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</si>
  <si>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</si>
  <si>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</si>
  <si>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</si>
  <si>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</si>
  <si>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</si>
  <si>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</si>
  <si>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</si>
  <si>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</si>
  <si>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</si>
  <si>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</si>
  <si>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</si>
  <si>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</si>
  <si>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</si>
  <si>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</si>
  <si>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</si>
  <si>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</si>
  <si>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</si>
  <si>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</si>
  <si>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</si>
  <si>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</si>
  <si>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</si>
  <si>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</si>
  <si>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</si>
  <si>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</si>
  <si>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</si>
  <si>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</si>
  <si>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</si>
  <si>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</si>
  <si>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</si>
  <si>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</si>
  <si>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</si>
  <si>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</si>
  <si>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</si>
  <si>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</si>
  <si>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</si>
  <si>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</si>
  <si>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</si>
  <si>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</si>
  <si>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</si>
  <si>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</si>
  <si>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</si>
  <si>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</si>
  <si>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</si>
  <si>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</si>
  <si>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</si>
  <si>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</si>
  <si>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</si>
  <si>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</si>
  <si>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</si>
  <si>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</si>
  <si>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</si>
  <si>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</si>
  <si>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</si>
  <si>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</si>
  <si>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</si>
  <si>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</si>
  <si>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</si>
  <si>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</si>
  <si>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</si>
  <si>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</si>
  <si>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</si>
  <si>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</si>
  <si>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</si>
  <si>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</si>
  <si>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</si>
  <si>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</si>
  <si>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</si>
  <si>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</si>
  <si>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</si>
  <si>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</si>
  <si>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</si>
  <si>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</si>
  <si>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</si>
  <si>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</si>
  <si>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</si>
  <si>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</si>
  <si>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</si>
  <si>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</si>
  <si>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</si>
  <si>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</si>
  <si>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</si>
  <si>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</si>
  <si>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</si>
  <si>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</si>
  <si>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</si>
  <si>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</si>
  <si>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</si>
  <si>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</si>
  <si>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</si>
  <si>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</si>
  <si>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</si>
  <si>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</si>
  <si>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</si>
  <si>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</si>
  <si>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173.5-175.5</t>
  </si>
  <si>
    <t>200-210</t>
  </si>
  <si>
    <t>HINDUNILVR  2440 CE JAN</t>
  </si>
  <si>
    <t>NIFTY 14450 PE 14-JAN</t>
  </si>
  <si>
    <t>1920-1930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</si>
  <si>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</si>
  <si>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</si>
  <si>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</si>
  <si>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</si>
  <si>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</si>
  <si>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</si>
  <si>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</si>
  <si>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</si>
  <si>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MARFATIA NISHIL SURENDRA</t>
  </si>
  <si>
    <t>Profit of Rs.3.5/-</t>
  </si>
  <si>
    <t>Loss of Rs.8.5/-</t>
  </si>
  <si>
    <t>Profit of Rs.14.5/-</t>
  </si>
  <si>
    <t>Profit of Rs.3.25/-</t>
  </si>
  <si>
    <t>Loss of Rs.50.5/-</t>
  </si>
  <si>
    <t>794-798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</si>
  <si>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</si>
  <si>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</si>
  <si>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</si>
  <si>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</si>
  <si>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</si>
  <si>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</si>
  <si>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</si>
  <si>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</si>
  <si>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</si>
  <si>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Vikas EcoTech Limited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</si>
  <si>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</si>
  <si>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</si>
  <si>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</si>
  <si>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</si>
  <si>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</si>
  <si>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</si>
  <si>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</si>
  <si>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</si>
  <si>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</si>
  <si>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</si>
  <si>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</si>
  <si>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</si>
  <si>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</si>
  <si>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</si>
  <si>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</si>
  <si>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</si>
  <si>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</si>
  <si>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</si>
  <si>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</si>
  <si>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</si>
  <si>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</si>
  <si>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</si>
  <si>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NISHIL SURENDRABHAI MARFATIA</t>
  </si>
  <si>
    <t>Ujaas Energy Limited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</si>
  <si>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</si>
  <si>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</si>
  <si>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</si>
  <si>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</si>
  <si>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</si>
  <si>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</si>
  <si>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2364-2367</t>
  </si>
  <si>
    <t>ALEXANDER</t>
  </si>
  <si>
    <t>HEMLATABEN ROHITKUMAR PANDYA</t>
  </si>
  <si>
    <t>JANUSCORP</t>
  </si>
  <si>
    <t>PROFINC</t>
  </si>
  <si>
    <t>SSPNFIN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</si>
  <si>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</si>
  <si>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</si>
  <si>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</si>
  <si>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</si>
  <si>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</si>
  <si>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</si>
  <si>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</si>
  <si>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</si>
  <si>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</si>
  <si>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</si>
  <si>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</si>
  <si>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Part Profit of Rs.23.5/-</t>
  </si>
  <si>
    <t>12-13.0</t>
  </si>
  <si>
    <t>AML</t>
  </si>
  <si>
    <t>ARCHITORG</t>
  </si>
  <si>
    <t>JITAL MUKESH SHAH</t>
  </si>
  <si>
    <t>BGJL</t>
  </si>
  <si>
    <t>LKPFIN</t>
  </si>
  <si>
    <t>MFLINDIA</t>
  </si>
  <si>
    <t>PRIYA THAKRAL</t>
  </si>
  <si>
    <t>ASHOK KUMAR SINGH</t>
  </si>
  <si>
    <t>TOPGAIN FINANCE PRIVATE LIMITED</t>
  </si>
  <si>
    <t>UNIVASTU</t>
  </si>
  <si>
    <t>Univastu India Limited</t>
  </si>
  <si>
    <t>PINAKINI ARUNKUMAR SOLANKI</t>
  </si>
  <si>
    <t>Loss of Rs.11/-</t>
  </si>
  <si>
    <t>902-904</t>
  </si>
  <si>
    <t>ITC JAN FUT</t>
  </si>
  <si>
    <t>217-218</t>
  </si>
  <si>
    <t>1552-1555</t>
  </si>
  <si>
    <t xml:space="preserve">ESCORTS </t>
  </si>
  <si>
    <t>1300-1304</t>
  </si>
  <si>
    <t>1360-1380</t>
  </si>
  <si>
    <t>Profit of Rs.54/-</t>
  </si>
  <si>
    <t>Profit of Rs.30/-</t>
  </si>
  <si>
    <t>NAVEEN GUPTA</t>
  </si>
  <si>
    <t>VIVEK KUMAR BHAUKA</t>
  </si>
  <si>
    <t>JAYSHRI S MEHTA</t>
  </si>
  <si>
    <t>KHUSHBOO BIJAL SHAH</t>
  </si>
  <si>
    <t>RONAK NAYANKUMAR SHAH</t>
  </si>
  <si>
    <t>BRANDREAL</t>
  </si>
  <si>
    <t>LOTUS EDUSERVICES PRIVATE LIMITED</t>
  </si>
  <si>
    <t>DHANVARSHA</t>
  </si>
  <si>
    <t>YAN SECURITIES</t>
  </si>
  <si>
    <t>VIRALKUMAR RASIKBHAI PATEL</t>
  </si>
  <si>
    <t>MEENA RAJESH SHAH</t>
  </si>
  <si>
    <t>R SATHIAMURTHI</t>
  </si>
  <si>
    <t>CHANDER PARKASH THAKRAL</t>
  </si>
  <si>
    <t>NETLINK</t>
  </si>
  <si>
    <t>AMRUTLAL GORDHANDAS THOBHANI</t>
  </si>
  <si>
    <t>ADITYA FINCAP PRIVATE LIMITED</t>
  </si>
  <si>
    <t>OCTAWARE</t>
  </si>
  <si>
    <t>ARYAMAN BROKING LIMITED</t>
  </si>
  <si>
    <t>SHRI RAVINDRA MEDIA VENTURES PRIVATE LIMITED</t>
  </si>
  <si>
    <t>NEHA PARAG JHAVERI</t>
  </si>
  <si>
    <t>PAYAL YAYESH JHAVERI</t>
  </si>
  <si>
    <t>VINOD HARILAL JHAVERI HUF</t>
  </si>
  <si>
    <t>ONTIC</t>
  </si>
  <si>
    <t>KIRTI AMRUTLAL GAJRA (HUF)</t>
  </si>
  <si>
    <t>OZONEWORLD</t>
  </si>
  <si>
    <t>DILIP RAMANLAL DOSHI</t>
  </si>
  <si>
    <t>DISHANT BHARATBHAI SHAH</t>
  </si>
  <si>
    <t>PARLEIND</t>
  </si>
  <si>
    <t>DEEPAK KUNWAR</t>
  </si>
  <si>
    <t>PRIMEFRESH</t>
  </si>
  <si>
    <t>PRASHANT PRAKASHCHANDRA JOSHI</t>
  </si>
  <si>
    <t>JINEN GHELANI</t>
  </si>
  <si>
    <t>KULINSHANTILALVORA</t>
  </si>
  <si>
    <t>SHRENI CONSTRUCTION PRIVATE LIMITED</t>
  </si>
  <si>
    <t>RCL</t>
  </si>
  <si>
    <t>KARAN PAL SINGH</t>
  </si>
  <si>
    <t>RGRL</t>
  </si>
  <si>
    <t>PAWAN KUMAR AGARWAL</t>
  </si>
  <si>
    <t>SIELFNS</t>
  </si>
  <si>
    <t>PARESH DHIRAJLAL SHAH</t>
  </si>
  <si>
    <t>RAKESH KUMAR ARORA HUF</t>
  </si>
  <si>
    <t>LALIT MIGLANI</t>
  </si>
  <si>
    <t>RAJESH BHANJI BHANUSHALI</t>
  </si>
  <si>
    <t>R B K SHARE BROKING LIMITED</t>
  </si>
  <si>
    <t>PIYUSH BHIKHABHAI SHAH</t>
  </si>
  <si>
    <t>YOGITABEN SUNILBHAI PALEJA</t>
  </si>
  <si>
    <t>ARUN KUMAR GOYAL</t>
  </si>
  <si>
    <t>MANSI RAJESHKUMAR KAPADIA</t>
  </si>
  <si>
    <t>SUNTECHNO</t>
  </si>
  <si>
    <t>KRISHNA CORPORATION</t>
  </si>
  <si>
    <t>SIMPLEX TRADING &amp; AGENCIES LTD</t>
  </si>
  <si>
    <t>SUPRBPA</t>
  </si>
  <si>
    <t>BHAVESH JAYSUKH DAVDA HUF</t>
  </si>
  <si>
    <t>VIHANGI MUKESHBHAI SHAH</t>
  </si>
  <si>
    <t>VMV</t>
  </si>
  <si>
    <t>NAMRATA KAUSHIK VYAS</t>
  </si>
  <si>
    <t>ASLIND</t>
  </si>
  <si>
    <t>ASL Industries Limited</t>
  </si>
  <si>
    <t>MOHIT GOSWAMI</t>
  </si>
  <si>
    <t>JK Tyre &amp; Industries Ltd</t>
  </si>
  <si>
    <t>GRAVITON RESEARCH CAPITAL LLP</t>
  </si>
  <si>
    <t>QE SECURITIES</t>
  </si>
  <si>
    <t>Kirloskar Oil Eng Ltd</t>
  </si>
  <si>
    <t>SBI MUTUAL FUND</t>
  </si>
  <si>
    <t>Pitti Engineering Limited</t>
  </si>
  <si>
    <t>Selan Exploration Technol</t>
  </si>
  <si>
    <t>SONAMCLOCK</t>
  </si>
  <si>
    <t>Sonam Clock Limited</t>
  </si>
  <si>
    <t>KIRAN KAMLESH ZATAKIA</t>
  </si>
  <si>
    <t>SKSE SECURITIES LTD</t>
  </si>
  <si>
    <t>Steel City Securities Lim</t>
  </si>
  <si>
    <t>JAISTEEL CORPORATE ADVISORY PRIVATE LIMITED .</t>
  </si>
  <si>
    <t>Tata Motors Limited</t>
  </si>
  <si>
    <t>JUMP TRADING FINANCIAL INDIA PRIVATE LIMITED</t>
  </si>
  <si>
    <t>HSQUARE GLOBETRADE LLP</t>
  </si>
  <si>
    <t>B M TRADERS</t>
  </si>
  <si>
    <t>Vertoz Advertising Ltd</t>
  </si>
  <si>
    <t>MANOJ KUMAR AGARWAL</t>
  </si>
  <si>
    <t>MURARI LAL KHANDELWAL</t>
  </si>
  <si>
    <t>CHANDNI AGARWAL</t>
  </si>
  <si>
    <t>ANURADHA KHANDELWAL</t>
  </si>
  <si>
    <t>NALANDA INDIA FUND LIMITED</t>
  </si>
  <si>
    <t>G RAJA GOPAL REDDY</t>
  </si>
  <si>
    <t>Sujana Universal Industri</t>
  </si>
  <si>
    <t>KAVITA  MOHNOT</t>
  </si>
  <si>
    <t>ANURA SATYAM JOSHI</t>
  </si>
  <si>
    <t>PRAKASH KANTILAL SHAH</t>
  </si>
  <si>
    <t>JOSHI SATYAM S</t>
  </si>
  <si>
    <t>JOSHI ANURA SATYAM</t>
  </si>
  <si>
    <t>Profit of Rs.42.50/-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</si>
</sst>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69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4" fontId="47" fillId="49" borderId="39" xfId="0" applyNumberFormat="1" applyFon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9" fontId="7" fillId="49" borderId="36" xfId="0" applyNumberFormat="1" applyFont="1" applyFill="1" applyBorder="1" applyAlignment="1">
      <alignment horizontal="center" vertical="center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7" fontId="47" fillId="2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5" xfId="16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44217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44217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85" t="s">
        <v>16</v>
      </c>
      <c r="B9" s="587" t="s">
        <v>17</v>
      </c>
      <c r="C9" s="587" t="s">
        <v>18</v>
      </c>
      <c r="D9" s="587" t="s">
        <v>3750</v>
      </c>
      <c r="E9" s="273" t="s">
        <v>19</v>
      </c>
      <c r="F9" s="273" t="s">
        <v>20</v>
      </c>
      <c r="G9" s="582" t="s">
        <v>21</v>
      </c>
      <c r="H9" s="583"/>
      <c r="I9" s="584"/>
      <c r="J9" s="582" t="s">
        <v>22</v>
      </c>
      <c r="K9" s="583"/>
      <c r="L9" s="584"/>
      <c r="M9" s="273"/>
      <c r="N9" s="280"/>
      <c r="O9" s="280"/>
      <c r="P9" s="280"/>
    </row>
    <row r="10" spans="1:16" ht="59.25" customHeight="1">
      <c r="A10" s="586"/>
      <c r="B10" s="588" t="s">
        <v>17</v>
      </c>
      <c r="C10" s="588"/>
      <c r="D10" s="588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51" t="s">
        <v>35</v>
      </c>
      <c r="D11" s="552">
        <v>44224</v>
      </c>
      <c r="E11" s="302">
        <v>32584.7</v>
      </c>
      <c r="F11" s="302">
        <v>32534.616666666669</v>
      </c>
      <c r="G11" s="314">
        <v>32404.383333333339</v>
      </c>
      <c r="H11" s="314">
        <v>32224.066666666669</v>
      </c>
      <c r="I11" s="314">
        <v>32093.833333333339</v>
      </c>
      <c r="J11" s="314">
        <v>32714.933333333338</v>
      </c>
      <c r="K11" s="314">
        <v>32845.166666666672</v>
      </c>
      <c r="L11" s="314">
        <v>33025.483333333337</v>
      </c>
      <c r="M11" s="301">
        <v>32664.85</v>
      </c>
      <c r="N11" s="301">
        <v>32354.3</v>
      </c>
      <c r="O11" s="549">
        <v>1654725</v>
      </c>
      <c r="P11" s="550">
        <v>-6.6155929907728769E-2</v>
      </c>
    </row>
    <row r="12" spans="1:16" ht="15">
      <c r="A12" s="276">
        <v>2</v>
      </c>
      <c r="B12" s="386" t="s">
        <v>34</v>
      </c>
      <c r="C12" s="551" t="s">
        <v>36</v>
      </c>
      <c r="D12" s="552">
        <v>44224</v>
      </c>
      <c r="E12" s="315">
        <v>14645.15</v>
      </c>
      <c r="F12" s="315">
        <v>14613.233333333332</v>
      </c>
      <c r="G12" s="316">
        <v>14556.016666666663</v>
      </c>
      <c r="H12" s="316">
        <v>14466.883333333331</v>
      </c>
      <c r="I12" s="316">
        <v>14409.666666666662</v>
      </c>
      <c r="J12" s="316">
        <v>14702.366666666663</v>
      </c>
      <c r="K12" s="316">
        <v>14759.583333333334</v>
      </c>
      <c r="L12" s="316">
        <v>14848.716666666664</v>
      </c>
      <c r="M12" s="303">
        <v>14670.45</v>
      </c>
      <c r="N12" s="303">
        <v>14524.1</v>
      </c>
      <c r="O12" s="318">
        <v>14595300</v>
      </c>
      <c r="P12" s="319">
        <v>4.877286396412904E-2</v>
      </c>
    </row>
    <row r="13" spans="1:16" ht="15">
      <c r="A13" s="276">
        <v>3</v>
      </c>
      <c r="B13" s="386" t="s">
        <v>34</v>
      </c>
      <c r="C13" s="551" t="s">
        <v>3732</v>
      </c>
      <c r="D13" s="552">
        <v>44224</v>
      </c>
      <c r="E13" s="450">
        <v>15677.25</v>
      </c>
      <c r="F13" s="450">
        <v>15587.416666666666</v>
      </c>
      <c r="G13" s="451">
        <v>15456.483333333332</v>
      </c>
      <c r="H13" s="451">
        <v>15235.716666666665</v>
      </c>
      <c r="I13" s="451">
        <v>15104.783333333331</v>
      </c>
      <c r="J13" s="451">
        <v>15808.183333333332</v>
      </c>
      <c r="K13" s="451">
        <v>15939.116666666667</v>
      </c>
      <c r="L13" s="451">
        <v>16159.883333333333</v>
      </c>
      <c r="M13" s="452">
        <v>15718.35</v>
      </c>
      <c r="N13" s="452">
        <v>15366.65</v>
      </c>
      <c r="O13" s="453">
        <v>54520</v>
      </c>
      <c r="P13" s="454">
        <v>-0.17990373044524668</v>
      </c>
    </row>
    <row r="14" spans="1:16" ht="15">
      <c r="A14" s="276">
        <v>4</v>
      </c>
      <c r="B14" s="406" t="s">
        <v>39</v>
      </c>
      <c r="C14" s="551" t="s">
        <v>802</v>
      </c>
      <c r="D14" s="552">
        <v>44224</v>
      </c>
      <c r="E14" s="315">
        <v>1215.6500000000001</v>
      </c>
      <c r="F14" s="315">
        <v>1225.25</v>
      </c>
      <c r="G14" s="316">
        <v>1201.5</v>
      </c>
      <c r="H14" s="316">
        <v>1187.3499999999999</v>
      </c>
      <c r="I14" s="316">
        <v>1163.5999999999999</v>
      </c>
      <c r="J14" s="316">
        <v>1239.4000000000001</v>
      </c>
      <c r="K14" s="316">
        <v>1263.1500000000001</v>
      </c>
      <c r="L14" s="316">
        <v>1277.3000000000002</v>
      </c>
      <c r="M14" s="303">
        <v>1249</v>
      </c>
      <c r="N14" s="303">
        <v>1211.0999999999999</v>
      </c>
      <c r="O14" s="318">
        <v>473450</v>
      </c>
      <c r="P14" s="319">
        <v>0.12867274569402229</v>
      </c>
    </row>
    <row r="15" spans="1:16" ht="15">
      <c r="A15" s="276">
        <v>5</v>
      </c>
      <c r="B15" s="386" t="s">
        <v>37</v>
      </c>
      <c r="C15" s="551" t="s">
        <v>38</v>
      </c>
      <c r="D15" s="552">
        <v>44224</v>
      </c>
      <c r="E15" s="315">
        <v>1716.75</v>
      </c>
      <c r="F15" s="315">
        <v>1711.6499999999999</v>
      </c>
      <c r="G15" s="316">
        <v>1700.0999999999997</v>
      </c>
      <c r="H15" s="316">
        <v>1683.4499999999998</v>
      </c>
      <c r="I15" s="316">
        <v>1671.8999999999996</v>
      </c>
      <c r="J15" s="316">
        <v>1728.2999999999997</v>
      </c>
      <c r="K15" s="316">
        <v>1739.85</v>
      </c>
      <c r="L15" s="316">
        <v>1756.4999999999998</v>
      </c>
      <c r="M15" s="303">
        <v>1723.2</v>
      </c>
      <c r="N15" s="303">
        <v>1695</v>
      </c>
      <c r="O15" s="318">
        <v>2609000</v>
      </c>
      <c r="P15" s="319">
        <v>1.2024825446082235E-2</v>
      </c>
    </row>
    <row r="16" spans="1:16" ht="15">
      <c r="A16" s="276">
        <v>6</v>
      </c>
      <c r="B16" s="386" t="s">
        <v>39</v>
      </c>
      <c r="C16" s="551" t="s">
        <v>40</v>
      </c>
      <c r="D16" s="552">
        <v>44224</v>
      </c>
      <c r="E16" s="315">
        <v>546.25</v>
      </c>
      <c r="F16" s="315">
        <v>543.19999999999993</v>
      </c>
      <c r="G16" s="316">
        <v>533.69999999999982</v>
      </c>
      <c r="H16" s="316">
        <v>521.14999999999986</v>
      </c>
      <c r="I16" s="316">
        <v>511.64999999999975</v>
      </c>
      <c r="J16" s="316">
        <v>555.74999999999989</v>
      </c>
      <c r="K16" s="316">
        <v>565.25000000000011</v>
      </c>
      <c r="L16" s="316">
        <v>577.79999999999995</v>
      </c>
      <c r="M16" s="303">
        <v>552.70000000000005</v>
      </c>
      <c r="N16" s="303">
        <v>530.65</v>
      </c>
      <c r="O16" s="318">
        <v>18744000</v>
      </c>
      <c r="P16" s="319">
        <v>-1.6062992125984252E-2</v>
      </c>
    </row>
    <row r="17" spans="1:16" ht="15">
      <c r="A17" s="276">
        <v>7</v>
      </c>
      <c r="B17" s="386" t="s">
        <v>39</v>
      </c>
      <c r="C17" s="551" t="s">
        <v>41</v>
      </c>
      <c r="D17" s="552">
        <v>44224</v>
      </c>
      <c r="E17" s="315">
        <v>558.4</v>
      </c>
      <c r="F17" s="315">
        <v>550.36666666666667</v>
      </c>
      <c r="G17" s="316">
        <v>538.13333333333333</v>
      </c>
      <c r="H17" s="316">
        <v>517.86666666666667</v>
      </c>
      <c r="I17" s="316">
        <v>505.63333333333333</v>
      </c>
      <c r="J17" s="316">
        <v>570.63333333333333</v>
      </c>
      <c r="K17" s="316">
        <v>582.86666666666667</v>
      </c>
      <c r="L17" s="316">
        <v>603.13333333333333</v>
      </c>
      <c r="M17" s="303">
        <v>562.6</v>
      </c>
      <c r="N17" s="303">
        <v>530.1</v>
      </c>
      <c r="O17" s="318">
        <v>43507500</v>
      </c>
      <c r="P17" s="319">
        <v>-2.928380187416332E-2</v>
      </c>
    </row>
    <row r="18" spans="1:16" ht="15">
      <c r="A18" s="276">
        <v>8</v>
      </c>
      <c r="B18" s="386" t="s">
        <v>44</v>
      </c>
      <c r="C18" s="551" t="s">
        <v>45</v>
      </c>
      <c r="D18" s="552">
        <v>44224</v>
      </c>
      <c r="E18" s="315">
        <v>980.7</v>
      </c>
      <c r="F18" s="315">
        <v>983.2166666666667</v>
      </c>
      <c r="G18" s="316">
        <v>971.48333333333335</v>
      </c>
      <c r="H18" s="316">
        <v>962.26666666666665</v>
      </c>
      <c r="I18" s="316">
        <v>950.5333333333333</v>
      </c>
      <c r="J18" s="316">
        <v>992.43333333333339</v>
      </c>
      <c r="K18" s="316">
        <v>1004.1666666666667</v>
      </c>
      <c r="L18" s="316">
        <v>1013.3833333333334</v>
      </c>
      <c r="M18" s="303">
        <v>994.95</v>
      </c>
      <c r="N18" s="303">
        <v>974</v>
      </c>
      <c r="O18" s="318">
        <v>2252000</v>
      </c>
      <c r="P18" s="319">
        <v>4.8905449464368887E-2</v>
      </c>
    </row>
    <row r="19" spans="1:16" ht="15">
      <c r="A19" s="276">
        <v>9</v>
      </c>
      <c r="B19" s="386" t="s">
        <v>37</v>
      </c>
      <c r="C19" s="551" t="s">
        <v>46</v>
      </c>
      <c r="D19" s="552">
        <v>44224</v>
      </c>
      <c r="E19" s="315">
        <v>262.75</v>
      </c>
      <c r="F19" s="315">
        <v>263.09999999999997</v>
      </c>
      <c r="G19" s="316">
        <v>258.19999999999993</v>
      </c>
      <c r="H19" s="316">
        <v>253.64999999999998</v>
      </c>
      <c r="I19" s="316">
        <v>248.74999999999994</v>
      </c>
      <c r="J19" s="316">
        <v>267.64999999999992</v>
      </c>
      <c r="K19" s="316">
        <v>272.5499999999999</v>
      </c>
      <c r="L19" s="316">
        <v>277.09999999999991</v>
      </c>
      <c r="M19" s="303">
        <v>268</v>
      </c>
      <c r="N19" s="303">
        <v>258.55</v>
      </c>
      <c r="O19" s="318">
        <v>16704000</v>
      </c>
      <c r="P19" s="319">
        <v>-3.5790980672870437E-3</v>
      </c>
    </row>
    <row r="20" spans="1:16" ht="15">
      <c r="A20" s="276">
        <v>10</v>
      </c>
      <c r="B20" s="386" t="s">
        <v>39</v>
      </c>
      <c r="C20" s="551" t="s">
        <v>47</v>
      </c>
      <c r="D20" s="552">
        <v>44224</v>
      </c>
      <c r="E20" s="315">
        <v>2672.15</v>
      </c>
      <c r="F20" s="315">
        <v>2665.5166666666669</v>
      </c>
      <c r="G20" s="316">
        <v>2651.2333333333336</v>
      </c>
      <c r="H20" s="316">
        <v>2630.3166666666666</v>
      </c>
      <c r="I20" s="316">
        <v>2616.0333333333333</v>
      </c>
      <c r="J20" s="316">
        <v>2686.4333333333338</v>
      </c>
      <c r="K20" s="316">
        <v>2700.7166666666676</v>
      </c>
      <c r="L20" s="316">
        <v>2721.6333333333341</v>
      </c>
      <c r="M20" s="303">
        <v>2679.8</v>
      </c>
      <c r="N20" s="303">
        <v>2644.6</v>
      </c>
      <c r="O20" s="318">
        <v>1642500</v>
      </c>
      <c r="P20" s="319">
        <v>-6.2767475035663337E-2</v>
      </c>
    </row>
    <row r="21" spans="1:16" ht="15">
      <c r="A21" s="276">
        <v>11</v>
      </c>
      <c r="B21" s="386" t="s">
        <v>44</v>
      </c>
      <c r="C21" s="551" t="s">
        <v>48</v>
      </c>
      <c r="D21" s="552">
        <v>44224</v>
      </c>
      <c r="E21" s="315">
        <v>202.75</v>
      </c>
      <c r="F21" s="315">
        <v>198.86666666666667</v>
      </c>
      <c r="G21" s="316">
        <v>192.88333333333335</v>
      </c>
      <c r="H21" s="316">
        <v>183.01666666666668</v>
      </c>
      <c r="I21" s="316">
        <v>177.03333333333336</v>
      </c>
      <c r="J21" s="316">
        <v>208.73333333333335</v>
      </c>
      <c r="K21" s="316">
        <v>214.7166666666667</v>
      </c>
      <c r="L21" s="316">
        <v>224.58333333333334</v>
      </c>
      <c r="M21" s="303">
        <v>204.85</v>
      </c>
      <c r="N21" s="303">
        <v>189</v>
      </c>
      <c r="O21" s="318">
        <v>15780000</v>
      </c>
      <c r="P21" s="319">
        <v>0.209658873131468</v>
      </c>
    </row>
    <row r="22" spans="1:16" ht="15">
      <c r="A22" s="276">
        <v>12</v>
      </c>
      <c r="B22" s="386" t="s">
        <v>44</v>
      </c>
      <c r="C22" s="551" t="s">
        <v>49</v>
      </c>
      <c r="D22" s="552">
        <v>44224</v>
      </c>
      <c r="E22" s="315">
        <v>121.95</v>
      </c>
      <c r="F22" s="315">
        <v>121.13333333333333</v>
      </c>
      <c r="G22" s="316">
        <v>119.56666666666665</v>
      </c>
      <c r="H22" s="316">
        <v>117.18333333333332</v>
      </c>
      <c r="I22" s="316">
        <v>115.61666666666665</v>
      </c>
      <c r="J22" s="316">
        <v>123.51666666666665</v>
      </c>
      <c r="K22" s="316">
        <v>125.08333333333331</v>
      </c>
      <c r="L22" s="316">
        <v>127.46666666666665</v>
      </c>
      <c r="M22" s="303">
        <v>122.7</v>
      </c>
      <c r="N22" s="303">
        <v>118.75</v>
      </c>
      <c r="O22" s="318">
        <v>40896000</v>
      </c>
      <c r="P22" s="319">
        <v>7.9858030168589167E-3</v>
      </c>
    </row>
    <row r="23" spans="1:16" ht="15">
      <c r="A23" s="276">
        <v>13</v>
      </c>
      <c r="B23" s="386" t="s">
        <v>50</v>
      </c>
      <c r="C23" s="551" t="s">
        <v>51</v>
      </c>
      <c r="D23" s="552">
        <v>44224</v>
      </c>
      <c r="E23" s="315">
        <v>2703.6</v>
      </c>
      <c r="F23" s="315">
        <v>2689.0166666666669</v>
      </c>
      <c r="G23" s="316">
        <v>2666.3833333333337</v>
      </c>
      <c r="H23" s="316">
        <v>2629.166666666667</v>
      </c>
      <c r="I23" s="316">
        <v>2606.5333333333338</v>
      </c>
      <c r="J23" s="316">
        <v>2726.2333333333336</v>
      </c>
      <c r="K23" s="316">
        <v>2748.8666666666668</v>
      </c>
      <c r="L23" s="316">
        <v>2786.0833333333335</v>
      </c>
      <c r="M23" s="303">
        <v>2711.65</v>
      </c>
      <c r="N23" s="303">
        <v>2651.8</v>
      </c>
      <c r="O23" s="318">
        <v>6221700</v>
      </c>
      <c r="P23" s="319">
        <v>2.4603527493700903E-2</v>
      </c>
    </row>
    <row r="24" spans="1:16" ht="15">
      <c r="A24" s="276">
        <v>14</v>
      </c>
      <c r="B24" s="386" t="s">
        <v>52</v>
      </c>
      <c r="C24" s="551" t="s">
        <v>53</v>
      </c>
      <c r="D24" s="552">
        <v>44224</v>
      </c>
      <c r="E24" s="315">
        <v>931</v>
      </c>
      <c r="F24" s="315">
        <v>933.76666666666677</v>
      </c>
      <c r="G24" s="316">
        <v>923.68333333333351</v>
      </c>
      <c r="H24" s="316">
        <v>916.36666666666679</v>
      </c>
      <c r="I24" s="316">
        <v>906.28333333333353</v>
      </c>
      <c r="J24" s="316">
        <v>941.08333333333348</v>
      </c>
      <c r="K24" s="316">
        <v>951.16666666666674</v>
      </c>
      <c r="L24" s="316">
        <v>958.48333333333346</v>
      </c>
      <c r="M24" s="303">
        <v>943.85</v>
      </c>
      <c r="N24" s="303">
        <v>926.45</v>
      </c>
      <c r="O24" s="318">
        <v>9157850</v>
      </c>
      <c r="P24" s="319">
        <v>-2.1954674220963171E-3</v>
      </c>
    </row>
    <row r="25" spans="1:16" ht="15">
      <c r="A25" s="276">
        <v>15</v>
      </c>
      <c r="B25" s="386" t="s">
        <v>54</v>
      </c>
      <c r="C25" s="551" t="s">
        <v>55</v>
      </c>
      <c r="D25" s="552">
        <v>44224</v>
      </c>
      <c r="E25" s="315">
        <v>676.1</v>
      </c>
      <c r="F25" s="315">
        <v>674.33333333333337</v>
      </c>
      <c r="G25" s="316">
        <v>666.76666666666677</v>
      </c>
      <c r="H25" s="316">
        <v>657.43333333333339</v>
      </c>
      <c r="I25" s="316">
        <v>649.86666666666679</v>
      </c>
      <c r="J25" s="316">
        <v>683.66666666666674</v>
      </c>
      <c r="K25" s="316">
        <v>691.23333333333335</v>
      </c>
      <c r="L25" s="316">
        <v>700.56666666666672</v>
      </c>
      <c r="M25" s="303">
        <v>681.9</v>
      </c>
      <c r="N25" s="303">
        <v>665</v>
      </c>
      <c r="O25" s="318">
        <v>45895200</v>
      </c>
      <c r="P25" s="319">
        <v>-5.4349239370693019E-3</v>
      </c>
    </row>
    <row r="26" spans="1:16" ht="15">
      <c r="A26" s="276">
        <v>16</v>
      </c>
      <c r="B26" s="386" t="s">
        <v>44</v>
      </c>
      <c r="C26" s="551" t="s">
        <v>56</v>
      </c>
      <c r="D26" s="552">
        <v>44224</v>
      </c>
      <c r="E26" s="315">
        <v>3653.9</v>
      </c>
      <c r="F26" s="315">
        <v>3661.1833333333338</v>
      </c>
      <c r="G26" s="316">
        <v>3626.0666666666675</v>
      </c>
      <c r="H26" s="316">
        <v>3598.2333333333336</v>
      </c>
      <c r="I26" s="316">
        <v>3563.1166666666672</v>
      </c>
      <c r="J26" s="316">
        <v>3689.0166666666678</v>
      </c>
      <c r="K26" s="316">
        <v>3724.1333333333337</v>
      </c>
      <c r="L26" s="316">
        <v>3751.9666666666681</v>
      </c>
      <c r="M26" s="303">
        <v>3696.3</v>
      </c>
      <c r="N26" s="303">
        <v>3633.35</v>
      </c>
      <c r="O26" s="318">
        <v>1767250</v>
      </c>
      <c r="P26" s="319">
        <v>3.1218958422023556E-3</v>
      </c>
    </row>
    <row r="27" spans="1:16" ht="15">
      <c r="A27" s="276">
        <v>17</v>
      </c>
      <c r="B27" s="386" t="s">
        <v>57</v>
      </c>
      <c r="C27" s="551" t="s">
        <v>58</v>
      </c>
      <c r="D27" s="552">
        <v>44224</v>
      </c>
      <c r="E27" s="315">
        <v>8942.9500000000007</v>
      </c>
      <c r="F27" s="315">
        <v>8944.6833333333343</v>
      </c>
      <c r="G27" s="316">
        <v>8853.2666666666682</v>
      </c>
      <c r="H27" s="316">
        <v>8763.5833333333339</v>
      </c>
      <c r="I27" s="316">
        <v>8672.1666666666679</v>
      </c>
      <c r="J27" s="316">
        <v>9034.3666666666686</v>
      </c>
      <c r="K27" s="316">
        <v>9125.7833333333328</v>
      </c>
      <c r="L27" s="316">
        <v>9215.466666666669</v>
      </c>
      <c r="M27" s="303">
        <v>9036.1</v>
      </c>
      <c r="N27" s="303">
        <v>8855</v>
      </c>
      <c r="O27" s="318">
        <v>706625</v>
      </c>
      <c r="P27" s="319">
        <v>-2.5680799724233021E-2</v>
      </c>
    </row>
    <row r="28" spans="1:16" ht="15">
      <c r="A28" s="276">
        <v>18</v>
      </c>
      <c r="B28" s="386" t="s">
        <v>57</v>
      </c>
      <c r="C28" s="551" t="s">
        <v>59</v>
      </c>
      <c r="D28" s="552">
        <v>44224</v>
      </c>
      <c r="E28" s="315">
        <v>4991.8999999999996</v>
      </c>
      <c r="F28" s="315">
        <v>4984.2833333333328</v>
      </c>
      <c r="G28" s="316">
        <v>4918.5666666666657</v>
      </c>
      <c r="H28" s="316">
        <v>4845.2333333333327</v>
      </c>
      <c r="I28" s="316">
        <v>4779.5166666666655</v>
      </c>
      <c r="J28" s="316">
        <v>5057.6166666666659</v>
      </c>
      <c r="K28" s="316">
        <v>5123.333333333333</v>
      </c>
      <c r="L28" s="316">
        <v>5196.6666666666661</v>
      </c>
      <c r="M28" s="303">
        <v>5050</v>
      </c>
      <c r="N28" s="303">
        <v>4910.95</v>
      </c>
      <c r="O28" s="318">
        <v>5902000</v>
      </c>
      <c r="P28" s="319">
        <v>-1.6070371310158166E-3</v>
      </c>
    </row>
    <row r="29" spans="1:16" ht="15">
      <c r="A29" s="276">
        <v>19</v>
      </c>
      <c r="B29" s="386" t="s">
        <v>44</v>
      </c>
      <c r="C29" s="551" t="s">
        <v>60</v>
      </c>
      <c r="D29" s="552">
        <v>44224</v>
      </c>
      <c r="E29" s="315">
        <v>1702.25</v>
      </c>
      <c r="F29" s="315">
        <v>1683.1000000000001</v>
      </c>
      <c r="G29" s="316">
        <v>1660.3000000000002</v>
      </c>
      <c r="H29" s="316">
        <v>1618.3500000000001</v>
      </c>
      <c r="I29" s="316">
        <v>1595.5500000000002</v>
      </c>
      <c r="J29" s="316">
        <v>1725.0500000000002</v>
      </c>
      <c r="K29" s="316">
        <v>1747.85</v>
      </c>
      <c r="L29" s="316">
        <v>1789.8000000000002</v>
      </c>
      <c r="M29" s="303">
        <v>1705.9</v>
      </c>
      <c r="N29" s="303">
        <v>1641.15</v>
      </c>
      <c r="O29" s="318">
        <v>1786800</v>
      </c>
      <c r="P29" s="319">
        <v>6.0810810810810814E-3</v>
      </c>
    </row>
    <row r="30" spans="1:16" ht="15">
      <c r="A30" s="276">
        <v>20</v>
      </c>
      <c r="B30" s="386" t="s">
        <v>54</v>
      </c>
      <c r="C30" s="551" t="s">
        <v>233</v>
      </c>
      <c r="D30" s="552">
        <v>44224</v>
      </c>
      <c r="E30" s="315">
        <v>361.15</v>
      </c>
      <c r="F30" s="315">
        <v>362.3</v>
      </c>
      <c r="G30" s="316">
        <v>356.3</v>
      </c>
      <c r="H30" s="316">
        <v>351.45</v>
      </c>
      <c r="I30" s="316">
        <v>345.45</v>
      </c>
      <c r="J30" s="316">
        <v>367.15000000000003</v>
      </c>
      <c r="K30" s="316">
        <v>373.15000000000003</v>
      </c>
      <c r="L30" s="316">
        <v>378.00000000000006</v>
      </c>
      <c r="M30" s="303">
        <v>368.3</v>
      </c>
      <c r="N30" s="303">
        <v>357.45</v>
      </c>
      <c r="O30" s="318">
        <v>29064600</v>
      </c>
      <c r="P30" s="319">
        <v>8.7852859933975611E-2</v>
      </c>
    </row>
    <row r="31" spans="1:16" ht="15">
      <c r="A31" s="276">
        <v>21</v>
      </c>
      <c r="B31" s="386" t="s">
        <v>54</v>
      </c>
      <c r="C31" s="551" t="s">
        <v>61</v>
      </c>
      <c r="D31" s="552">
        <v>44224</v>
      </c>
      <c r="E31" s="315">
        <v>79.8</v>
      </c>
      <c r="F31" s="315">
        <v>78.5</v>
      </c>
      <c r="G31" s="316">
        <v>76.45</v>
      </c>
      <c r="H31" s="316">
        <v>73.100000000000009</v>
      </c>
      <c r="I31" s="316">
        <v>71.050000000000011</v>
      </c>
      <c r="J31" s="316">
        <v>81.849999999999994</v>
      </c>
      <c r="K31" s="316">
        <v>83.9</v>
      </c>
      <c r="L31" s="316">
        <v>87.249999999999986</v>
      </c>
      <c r="M31" s="303">
        <v>80.55</v>
      </c>
      <c r="N31" s="303">
        <v>75.150000000000006</v>
      </c>
      <c r="O31" s="318">
        <v>65484900</v>
      </c>
      <c r="P31" s="319">
        <v>8.8063763608087098E-2</v>
      </c>
    </row>
    <row r="32" spans="1:16" ht="15">
      <c r="A32" s="276">
        <v>22</v>
      </c>
      <c r="B32" s="386" t="s">
        <v>50</v>
      </c>
      <c r="C32" s="551" t="s">
        <v>63</v>
      </c>
      <c r="D32" s="552">
        <v>44224</v>
      </c>
      <c r="E32" s="315">
        <v>1636.95</v>
      </c>
      <c r="F32" s="315">
        <v>1635.9666666666665</v>
      </c>
      <c r="G32" s="316">
        <v>1619.9833333333329</v>
      </c>
      <c r="H32" s="316">
        <v>1603.0166666666664</v>
      </c>
      <c r="I32" s="316">
        <v>1587.0333333333328</v>
      </c>
      <c r="J32" s="316">
        <v>1652.9333333333329</v>
      </c>
      <c r="K32" s="316">
        <v>1668.9166666666665</v>
      </c>
      <c r="L32" s="316">
        <v>1685.883333333333</v>
      </c>
      <c r="M32" s="303">
        <v>1651.95</v>
      </c>
      <c r="N32" s="303">
        <v>1619</v>
      </c>
      <c r="O32" s="318">
        <v>1120350</v>
      </c>
      <c r="P32" s="319">
        <v>3.1914893617021274E-2</v>
      </c>
    </row>
    <row r="33" spans="1:16" ht="15">
      <c r="A33" s="276">
        <v>23</v>
      </c>
      <c r="B33" s="386" t="s">
        <v>64</v>
      </c>
      <c r="C33" s="551" t="s">
        <v>65</v>
      </c>
      <c r="D33" s="552">
        <v>44224</v>
      </c>
      <c r="E33" s="315">
        <v>136.1</v>
      </c>
      <c r="F33" s="315">
        <v>136.86666666666665</v>
      </c>
      <c r="G33" s="316">
        <v>134.5333333333333</v>
      </c>
      <c r="H33" s="316">
        <v>132.96666666666667</v>
      </c>
      <c r="I33" s="316">
        <v>130.63333333333333</v>
      </c>
      <c r="J33" s="316">
        <v>138.43333333333328</v>
      </c>
      <c r="K33" s="316">
        <v>140.76666666666659</v>
      </c>
      <c r="L33" s="316">
        <v>142.33333333333326</v>
      </c>
      <c r="M33" s="303">
        <v>139.19999999999999</v>
      </c>
      <c r="N33" s="303">
        <v>135.30000000000001</v>
      </c>
      <c r="O33" s="318">
        <v>29731200</v>
      </c>
      <c r="P33" s="319">
        <v>4.2643923240938165E-2</v>
      </c>
    </row>
    <row r="34" spans="1:16" ht="15">
      <c r="A34" s="276">
        <v>24</v>
      </c>
      <c r="B34" s="386" t="s">
        <v>50</v>
      </c>
      <c r="C34" s="551" t="s">
        <v>66</v>
      </c>
      <c r="D34" s="552">
        <v>44224</v>
      </c>
      <c r="E34" s="315">
        <v>797.3</v>
      </c>
      <c r="F34" s="315">
        <v>799.15</v>
      </c>
      <c r="G34" s="316">
        <v>789.75</v>
      </c>
      <c r="H34" s="316">
        <v>782.2</v>
      </c>
      <c r="I34" s="316">
        <v>772.80000000000007</v>
      </c>
      <c r="J34" s="316">
        <v>806.69999999999993</v>
      </c>
      <c r="K34" s="316">
        <v>816.0999999999998</v>
      </c>
      <c r="L34" s="316">
        <v>823.64999999999986</v>
      </c>
      <c r="M34" s="303">
        <v>808.55</v>
      </c>
      <c r="N34" s="303">
        <v>791.6</v>
      </c>
      <c r="O34" s="318">
        <v>2534400</v>
      </c>
      <c r="P34" s="319">
        <v>2.8112449799196786E-2</v>
      </c>
    </row>
    <row r="35" spans="1:16" ht="15">
      <c r="A35" s="276">
        <v>25</v>
      </c>
      <c r="B35" s="386" t="s">
        <v>44</v>
      </c>
      <c r="C35" s="551" t="s">
        <v>67</v>
      </c>
      <c r="D35" s="552">
        <v>44224</v>
      </c>
      <c r="E35" s="315">
        <v>622.04999999999995</v>
      </c>
      <c r="F35" s="315">
        <v>618.13333333333333</v>
      </c>
      <c r="G35" s="316">
        <v>608.26666666666665</v>
      </c>
      <c r="H35" s="316">
        <v>594.48333333333335</v>
      </c>
      <c r="I35" s="316">
        <v>584.61666666666667</v>
      </c>
      <c r="J35" s="316">
        <v>631.91666666666663</v>
      </c>
      <c r="K35" s="316">
        <v>641.78333333333319</v>
      </c>
      <c r="L35" s="316">
        <v>655.56666666666661</v>
      </c>
      <c r="M35" s="303">
        <v>628</v>
      </c>
      <c r="N35" s="303">
        <v>604.35</v>
      </c>
      <c r="O35" s="318">
        <v>5718000</v>
      </c>
      <c r="P35" s="319">
        <v>-1.0641058915131067E-2</v>
      </c>
    </row>
    <row r="36" spans="1:16" ht="15">
      <c r="A36" s="276">
        <v>26</v>
      </c>
      <c r="B36" s="386" t="s">
        <v>68</v>
      </c>
      <c r="C36" s="551" t="s">
        <v>69</v>
      </c>
      <c r="D36" s="552">
        <v>44224</v>
      </c>
      <c r="E36" s="315">
        <v>597.79999999999995</v>
      </c>
      <c r="F36" s="315">
        <v>597.91666666666663</v>
      </c>
      <c r="G36" s="316">
        <v>591.33333333333326</v>
      </c>
      <c r="H36" s="316">
        <v>584.86666666666667</v>
      </c>
      <c r="I36" s="316">
        <v>578.2833333333333</v>
      </c>
      <c r="J36" s="316">
        <v>604.38333333333321</v>
      </c>
      <c r="K36" s="316">
        <v>610.96666666666647</v>
      </c>
      <c r="L36" s="316">
        <v>617.43333333333317</v>
      </c>
      <c r="M36" s="303">
        <v>604.5</v>
      </c>
      <c r="N36" s="303">
        <v>591.45000000000005</v>
      </c>
      <c r="O36" s="318">
        <v>96366762</v>
      </c>
      <c r="P36" s="319">
        <v>4.4955526828609465E-3</v>
      </c>
    </row>
    <row r="37" spans="1:16" ht="15">
      <c r="A37" s="276">
        <v>27</v>
      </c>
      <c r="B37" s="386" t="s">
        <v>64</v>
      </c>
      <c r="C37" s="551" t="s">
        <v>70</v>
      </c>
      <c r="D37" s="552">
        <v>44224</v>
      </c>
      <c r="E37" s="315">
        <v>40.75</v>
      </c>
      <c r="F37" s="315">
        <v>40.366666666666667</v>
      </c>
      <c r="G37" s="316">
        <v>39.883333333333333</v>
      </c>
      <c r="H37" s="316">
        <v>39.016666666666666</v>
      </c>
      <c r="I37" s="316">
        <v>38.533333333333331</v>
      </c>
      <c r="J37" s="316">
        <v>41.233333333333334</v>
      </c>
      <c r="K37" s="316">
        <v>41.716666666666669</v>
      </c>
      <c r="L37" s="316">
        <v>42.583333333333336</v>
      </c>
      <c r="M37" s="303">
        <v>40.85</v>
      </c>
      <c r="N37" s="303">
        <v>39.5</v>
      </c>
      <c r="O37" s="318">
        <v>102732000</v>
      </c>
      <c r="P37" s="319">
        <v>-4.4904334244435767E-2</v>
      </c>
    </row>
    <row r="38" spans="1:16" ht="15">
      <c r="A38" s="276">
        <v>28</v>
      </c>
      <c r="B38" s="386" t="s">
        <v>52</v>
      </c>
      <c r="C38" s="551" t="s">
        <v>71</v>
      </c>
      <c r="D38" s="552">
        <v>44224</v>
      </c>
      <c r="E38" s="315">
        <v>451.5</v>
      </c>
      <c r="F38" s="315">
        <v>452.16666666666669</v>
      </c>
      <c r="G38" s="316">
        <v>449.33333333333337</v>
      </c>
      <c r="H38" s="316">
        <v>447.16666666666669</v>
      </c>
      <c r="I38" s="316">
        <v>444.33333333333337</v>
      </c>
      <c r="J38" s="316">
        <v>454.33333333333337</v>
      </c>
      <c r="K38" s="316">
        <v>457.16666666666674</v>
      </c>
      <c r="L38" s="316">
        <v>459.33333333333337</v>
      </c>
      <c r="M38" s="303">
        <v>455</v>
      </c>
      <c r="N38" s="303">
        <v>450</v>
      </c>
      <c r="O38" s="318">
        <v>12507400</v>
      </c>
      <c r="P38" s="319">
        <v>6.3771517996870114E-2</v>
      </c>
    </row>
    <row r="39" spans="1:16" ht="15">
      <c r="A39" s="276">
        <v>29</v>
      </c>
      <c r="B39" s="386" t="s">
        <v>44</v>
      </c>
      <c r="C39" s="551" t="s">
        <v>72</v>
      </c>
      <c r="D39" s="552">
        <v>44224</v>
      </c>
      <c r="E39" s="315">
        <v>15880.55</v>
      </c>
      <c r="F39" s="315">
        <v>15651.25</v>
      </c>
      <c r="G39" s="316">
        <v>15348.5</v>
      </c>
      <c r="H39" s="316">
        <v>14816.45</v>
      </c>
      <c r="I39" s="316">
        <v>14513.7</v>
      </c>
      <c r="J39" s="316">
        <v>16183.3</v>
      </c>
      <c r="K39" s="316">
        <v>16486.05</v>
      </c>
      <c r="L39" s="316">
        <v>17018.099999999999</v>
      </c>
      <c r="M39" s="303">
        <v>15954</v>
      </c>
      <c r="N39" s="303">
        <v>15119.2</v>
      </c>
      <c r="O39" s="318">
        <v>126000</v>
      </c>
      <c r="P39" s="319">
        <v>-6.5974796145292808E-2</v>
      </c>
    </row>
    <row r="40" spans="1:16" ht="15">
      <c r="A40" s="276">
        <v>30</v>
      </c>
      <c r="B40" s="386" t="s">
        <v>73</v>
      </c>
      <c r="C40" s="551" t="s">
        <v>74</v>
      </c>
      <c r="D40" s="552">
        <v>44224</v>
      </c>
      <c r="E40" s="315">
        <v>414.25</v>
      </c>
      <c r="F40" s="315">
        <v>413.7833333333333</v>
      </c>
      <c r="G40" s="316">
        <v>410.16666666666663</v>
      </c>
      <c r="H40" s="316">
        <v>406.08333333333331</v>
      </c>
      <c r="I40" s="316">
        <v>402.46666666666664</v>
      </c>
      <c r="J40" s="316">
        <v>417.86666666666662</v>
      </c>
      <c r="K40" s="316">
        <v>421.48333333333329</v>
      </c>
      <c r="L40" s="316">
        <v>425.56666666666661</v>
      </c>
      <c r="M40" s="303">
        <v>417.4</v>
      </c>
      <c r="N40" s="303">
        <v>409.7</v>
      </c>
      <c r="O40" s="318">
        <v>29138400</v>
      </c>
      <c r="P40" s="319">
        <v>4.6546266989387448E-3</v>
      </c>
    </row>
    <row r="41" spans="1:16" ht="15">
      <c r="A41" s="276">
        <v>31</v>
      </c>
      <c r="B41" s="386" t="s">
        <v>50</v>
      </c>
      <c r="C41" s="551" t="s">
        <v>75</v>
      </c>
      <c r="D41" s="552">
        <v>44224</v>
      </c>
      <c r="E41" s="315">
        <v>3602.9</v>
      </c>
      <c r="F41" s="315">
        <v>3612.65</v>
      </c>
      <c r="G41" s="316">
        <v>3583.3500000000004</v>
      </c>
      <c r="H41" s="316">
        <v>3563.8</v>
      </c>
      <c r="I41" s="316">
        <v>3534.5000000000005</v>
      </c>
      <c r="J41" s="316">
        <v>3632.2000000000003</v>
      </c>
      <c r="K41" s="316">
        <v>3661.5000000000005</v>
      </c>
      <c r="L41" s="316">
        <v>3681.05</v>
      </c>
      <c r="M41" s="303">
        <v>3641.95</v>
      </c>
      <c r="N41" s="303">
        <v>3593.1</v>
      </c>
      <c r="O41" s="318">
        <v>2374200</v>
      </c>
      <c r="P41" s="319">
        <v>3.9674198633736203E-2</v>
      </c>
    </row>
    <row r="42" spans="1:16" ht="15">
      <c r="A42" s="276">
        <v>32</v>
      </c>
      <c r="B42" s="386" t="s">
        <v>52</v>
      </c>
      <c r="C42" s="551" t="s">
        <v>76</v>
      </c>
      <c r="D42" s="552">
        <v>44224</v>
      </c>
      <c r="E42" s="315">
        <v>486.65</v>
      </c>
      <c r="F42" s="315">
        <v>486.40000000000003</v>
      </c>
      <c r="G42" s="316">
        <v>483.05000000000007</v>
      </c>
      <c r="H42" s="316">
        <v>479.45000000000005</v>
      </c>
      <c r="I42" s="316">
        <v>476.10000000000008</v>
      </c>
      <c r="J42" s="316">
        <v>490.00000000000006</v>
      </c>
      <c r="K42" s="316">
        <v>493.35000000000008</v>
      </c>
      <c r="L42" s="316">
        <v>496.95000000000005</v>
      </c>
      <c r="M42" s="303">
        <v>489.75</v>
      </c>
      <c r="N42" s="303">
        <v>482.8</v>
      </c>
      <c r="O42" s="318">
        <v>10923000</v>
      </c>
      <c r="P42" s="319">
        <v>-2.6114905584572116E-3</v>
      </c>
    </row>
    <row r="43" spans="1:16" ht="15">
      <c r="A43" s="276">
        <v>33</v>
      </c>
      <c r="B43" s="386" t="s">
        <v>54</v>
      </c>
      <c r="C43" s="551" t="s">
        <v>77</v>
      </c>
      <c r="D43" s="552">
        <v>44224</v>
      </c>
      <c r="E43" s="315">
        <v>142.44999999999999</v>
      </c>
      <c r="F43" s="315">
        <v>141.46666666666667</v>
      </c>
      <c r="G43" s="316">
        <v>138.73333333333335</v>
      </c>
      <c r="H43" s="316">
        <v>135.01666666666668</v>
      </c>
      <c r="I43" s="316">
        <v>132.28333333333336</v>
      </c>
      <c r="J43" s="316">
        <v>145.18333333333334</v>
      </c>
      <c r="K43" s="316">
        <v>147.91666666666663</v>
      </c>
      <c r="L43" s="316">
        <v>151.63333333333333</v>
      </c>
      <c r="M43" s="303">
        <v>144.19999999999999</v>
      </c>
      <c r="N43" s="303">
        <v>137.75</v>
      </c>
      <c r="O43" s="318">
        <v>49210200</v>
      </c>
      <c r="P43" s="319">
        <v>3.0882352941176472E-2</v>
      </c>
    </row>
    <row r="44" spans="1:16" ht="15">
      <c r="A44" s="276">
        <v>34</v>
      </c>
      <c r="B44" s="386" t="s">
        <v>57</v>
      </c>
      <c r="C44" s="551" t="s">
        <v>82</v>
      </c>
      <c r="D44" s="552">
        <v>44224</v>
      </c>
      <c r="E44" s="315">
        <v>458.6</v>
      </c>
      <c r="F44" s="315">
        <v>451.38333333333338</v>
      </c>
      <c r="G44" s="316">
        <v>442.76666666666677</v>
      </c>
      <c r="H44" s="316">
        <v>426.93333333333339</v>
      </c>
      <c r="I44" s="316">
        <v>418.31666666666678</v>
      </c>
      <c r="J44" s="316">
        <v>467.21666666666675</v>
      </c>
      <c r="K44" s="316">
        <v>475.83333333333343</v>
      </c>
      <c r="L44" s="316">
        <v>491.66666666666674</v>
      </c>
      <c r="M44" s="303">
        <v>460</v>
      </c>
      <c r="N44" s="303">
        <v>435.55</v>
      </c>
      <c r="O44" s="318">
        <v>5467500</v>
      </c>
      <c r="P44" s="319">
        <v>2.244039270687237E-2</v>
      </c>
    </row>
    <row r="45" spans="1:16" ht="15">
      <c r="A45" s="276">
        <v>35</v>
      </c>
      <c r="B45" s="386" t="s">
        <v>52</v>
      </c>
      <c r="C45" s="551" t="s">
        <v>83</v>
      </c>
      <c r="D45" s="552">
        <v>44224</v>
      </c>
      <c r="E45" s="315">
        <v>833.35</v>
      </c>
      <c r="F45" s="315">
        <v>831.41666666666663</v>
      </c>
      <c r="G45" s="316">
        <v>825.83333333333326</v>
      </c>
      <c r="H45" s="316">
        <v>818.31666666666661</v>
      </c>
      <c r="I45" s="316">
        <v>812.73333333333323</v>
      </c>
      <c r="J45" s="316">
        <v>838.93333333333328</v>
      </c>
      <c r="K45" s="316">
        <v>844.51666666666654</v>
      </c>
      <c r="L45" s="316">
        <v>852.0333333333333</v>
      </c>
      <c r="M45" s="303">
        <v>837</v>
      </c>
      <c r="N45" s="303">
        <v>823.9</v>
      </c>
      <c r="O45" s="318">
        <v>16809000</v>
      </c>
      <c r="P45" s="319">
        <v>2.5458006186057577E-2</v>
      </c>
    </row>
    <row r="46" spans="1:16" ht="15">
      <c r="A46" s="276">
        <v>36</v>
      </c>
      <c r="B46" s="386" t="s">
        <v>39</v>
      </c>
      <c r="C46" s="551" t="s">
        <v>84</v>
      </c>
      <c r="D46" s="552">
        <v>44224</v>
      </c>
      <c r="E46" s="315">
        <v>141.85</v>
      </c>
      <c r="F46" s="315">
        <v>141.06666666666669</v>
      </c>
      <c r="G46" s="316">
        <v>139.88333333333338</v>
      </c>
      <c r="H46" s="316">
        <v>137.91666666666669</v>
      </c>
      <c r="I46" s="316">
        <v>136.73333333333338</v>
      </c>
      <c r="J46" s="316">
        <v>143.03333333333339</v>
      </c>
      <c r="K46" s="316">
        <v>144.21666666666673</v>
      </c>
      <c r="L46" s="316">
        <v>146.18333333333339</v>
      </c>
      <c r="M46" s="303">
        <v>142.25</v>
      </c>
      <c r="N46" s="303">
        <v>139.1</v>
      </c>
      <c r="O46" s="318">
        <v>36493800</v>
      </c>
      <c r="P46" s="319">
        <v>-3.440761555224223E-3</v>
      </c>
    </row>
    <row r="47" spans="1:16" ht="15">
      <c r="A47" s="276">
        <v>37</v>
      </c>
      <c r="B47" s="406" t="s">
        <v>107</v>
      </c>
      <c r="C47" s="551" t="s">
        <v>3633</v>
      </c>
      <c r="D47" s="552">
        <v>44224</v>
      </c>
      <c r="E47" s="315">
        <v>2630.9</v>
      </c>
      <c r="F47" s="315">
        <v>2606.9833333333336</v>
      </c>
      <c r="G47" s="316">
        <v>2561.0666666666671</v>
      </c>
      <c r="H47" s="316">
        <v>2491.2333333333336</v>
      </c>
      <c r="I47" s="316">
        <v>2445.3166666666671</v>
      </c>
      <c r="J47" s="316">
        <v>2676.8166666666671</v>
      </c>
      <c r="K47" s="316">
        <v>2722.7333333333331</v>
      </c>
      <c r="L47" s="316">
        <v>2792.5666666666671</v>
      </c>
      <c r="M47" s="303">
        <v>2652.9</v>
      </c>
      <c r="N47" s="303">
        <v>2537.15</v>
      </c>
      <c r="O47" s="318">
        <v>798375</v>
      </c>
      <c r="P47" s="319">
        <v>-2.8103044496487119E-3</v>
      </c>
    </row>
    <row r="48" spans="1:16" ht="15">
      <c r="A48" s="276">
        <v>38</v>
      </c>
      <c r="B48" s="386" t="s">
        <v>50</v>
      </c>
      <c r="C48" s="551" t="s">
        <v>85</v>
      </c>
      <c r="D48" s="552">
        <v>44224</v>
      </c>
      <c r="E48" s="315">
        <v>1549.65</v>
      </c>
      <c r="F48" s="315">
        <v>1556.6333333333332</v>
      </c>
      <c r="G48" s="316">
        <v>1540.2666666666664</v>
      </c>
      <c r="H48" s="316">
        <v>1530.8833333333332</v>
      </c>
      <c r="I48" s="316">
        <v>1514.5166666666664</v>
      </c>
      <c r="J48" s="316">
        <v>1566.0166666666664</v>
      </c>
      <c r="K48" s="316">
        <v>1582.3833333333332</v>
      </c>
      <c r="L48" s="316">
        <v>1591.7666666666664</v>
      </c>
      <c r="M48" s="303">
        <v>1573</v>
      </c>
      <c r="N48" s="303">
        <v>1547.25</v>
      </c>
      <c r="O48" s="318">
        <v>2898000</v>
      </c>
      <c r="P48" s="319">
        <v>1.1730205278592375E-2</v>
      </c>
    </row>
    <row r="49" spans="1:16" ht="15">
      <c r="A49" s="276">
        <v>39</v>
      </c>
      <c r="B49" s="386" t="s">
        <v>39</v>
      </c>
      <c r="C49" s="551" t="s">
        <v>86</v>
      </c>
      <c r="D49" s="552">
        <v>44224</v>
      </c>
      <c r="E49" s="315">
        <v>438.4</v>
      </c>
      <c r="F49" s="315">
        <v>439.91666666666669</v>
      </c>
      <c r="G49" s="316">
        <v>435.38333333333338</v>
      </c>
      <c r="H49" s="316">
        <v>432.36666666666667</v>
      </c>
      <c r="I49" s="316">
        <v>427.83333333333337</v>
      </c>
      <c r="J49" s="316">
        <v>442.93333333333339</v>
      </c>
      <c r="K49" s="316">
        <v>447.4666666666667</v>
      </c>
      <c r="L49" s="316">
        <v>450.48333333333341</v>
      </c>
      <c r="M49" s="303">
        <v>444.45</v>
      </c>
      <c r="N49" s="303">
        <v>436.9</v>
      </c>
      <c r="O49" s="318">
        <v>9442083</v>
      </c>
      <c r="P49" s="319">
        <v>-2.50161394448031E-2</v>
      </c>
    </row>
    <row r="50" spans="1:16" ht="15">
      <c r="A50" s="276">
        <v>40</v>
      </c>
      <c r="B50" s="386" t="s">
        <v>64</v>
      </c>
      <c r="C50" s="551" t="s">
        <v>87</v>
      </c>
      <c r="D50" s="552">
        <v>44224</v>
      </c>
      <c r="E50" s="315">
        <v>619.70000000000005</v>
      </c>
      <c r="F50" s="315">
        <v>618.75000000000011</v>
      </c>
      <c r="G50" s="316">
        <v>613.9000000000002</v>
      </c>
      <c r="H50" s="316">
        <v>608.10000000000014</v>
      </c>
      <c r="I50" s="316">
        <v>603.25000000000023</v>
      </c>
      <c r="J50" s="316">
        <v>624.55000000000018</v>
      </c>
      <c r="K50" s="316">
        <v>629.40000000000009</v>
      </c>
      <c r="L50" s="316">
        <v>635.20000000000016</v>
      </c>
      <c r="M50" s="303">
        <v>623.6</v>
      </c>
      <c r="N50" s="303">
        <v>612.95000000000005</v>
      </c>
      <c r="O50" s="318">
        <v>2294400</v>
      </c>
      <c r="P50" s="319">
        <v>5.7864281956864806E-3</v>
      </c>
    </row>
    <row r="51" spans="1:16" ht="15">
      <c r="A51" s="276">
        <v>41</v>
      </c>
      <c r="B51" s="386" t="s">
        <v>50</v>
      </c>
      <c r="C51" s="551" t="s">
        <v>88</v>
      </c>
      <c r="D51" s="552">
        <v>44224</v>
      </c>
      <c r="E51" s="315">
        <v>539.75</v>
      </c>
      <c r="F51" s="315">
        <v>541.43333333333328</v>
      </c>
      <c r="G51" s="316">
        <v>537.11666666666656</v>
      </c>
      <c r="H51" s="316">
        <v>534.48333333333323</v>
      </c>
      <c r="I51" s="316">
        <v>530.16666666666652</v>
      </c>
      <c r="J51" s="316">
        <v>544.06666666666661</v>
      </c>
      <c r="K51" s="316">
        <v>548.38333333333344</v>
      </c>
      <c r="L51" s="316">
        <v>551.01666666666665</v>
      </c>
      <c r="M51" s="303">
        <v>545.75</v>
      </c>
      <c r="N51" s="303">
        <v>538.79999999999995</v>
      </c>
      <c r="O51" s="318">
        <v>14347500</v>
      </c>
      <c r="P51" s="319">
        <v>2.9601722282023683E-2</v>
      </c>
    </row>
    <row r="52" spans="1:16" ht="15">
      <c r="A52" s="276">
        <v>42</v>
      </c>
      <c r="B52" s="386" t="s">
        <v>52</v>
      </c>
      <c r="C52" s="551" t="s">
        <v>91</v>
      </c>
      <c r="D52" s="552">
        <v>44224</v>
      </c>
      <c r="E52" s="315">
        <v>3616.5</v>
      </c>
      <c r="F52" s="315">
        <v>3632.6833333333329</v>
      </c>
      <c r="G52" s="316">
        <v>3592.4666666666658</v>
      </c>
      <c r="H52" s="316">
        <v>3568.4333333333329</v>
      </c>
      <c r="I52" s="316">
        <v>3528.2166666666658</v>
      </c>
      <c r="J52" s="316">
        <v>3656.7166666666658</v>
      </c>
      <c r="K52" s="316">
        <v>3696.9333333333329</v>
      </c>
      <c r="L52" s="316">
        <v>3720.9666666666658</v>
      </c>
      <c r="M52" s="303">
        <v>3672.9</v>
      </c>
      <c r="N52" s="303">
        <v>3608.65</v>
      </c>
      <c r="O52" s="318">
        <v>3428800</v>
      </c>
      <c r="P52" s="319">
        <v>1.9141600285340624E-2</v>
      </c>
    </row>
    <row r="53" spans="1:16" ht="15">
      <c r="A53" s="276">
        <v>43</v>
      </c>
      <c r="B53" s="386" t="s">
        <v>92</v>
      </c>
      <c r="C53" s="551" t="s">
        <v>93</v>
      </c>
      <c r="D53" s="552">
        <v>44224</v>
      </c>
      <c r="E53" s="315">
        <v>291.5</v>
      </c>
      <c r="F53" s="315">
        <v>291.75</v>
      </c>
      <c r="G53" s="316">
        <v>287.89999999999998</v>
      </c>
      <c r="H53" s="316">
        <v>284.29999999999995</v>
      </c>
      <c r="I53" s="316">
        <v>280.44999999999993</v>
      </c>
      <c r="J53" s="316">
        <v>295.35000000000002</v>
      </c>
      <c r="K53" s="316">
        <v>299.20000000000005</v>
      </c>
      <c r="L53" s="316">
        <v>302.80000000000007</v>
      </c>
      <c r="M53" s="303">
        <v>295.60000000000002</v>
      </c>
      <c r="N53" s="303">
        <v>288.14999999999998</v>
      </c>
      <c r="O53" s="318">
        <v>24152700</v>
      </c>
      <c r="P53" s="319">
        <v>-1.1079583840021619E-2</v>
      </c>
    </row>
    <row r="54" spans="1:16" ht="15">
      <c r="A54" s="276">
        <v>44</v>
      </c>
      <c r="B54" s="386" t="s">
        <v>52</v>
      </c>
      <c r="C54" s="551" t="s">
        <v>94</v>
      </c>
      <c r="D54" s="552">
        <v>44224</v>
      </c>
      <c r="E54" s="315">
        <v>5100.05</v>
      </c>
      <c r="F54" s="315">
        <v>5119.083333333333</v>
      </c>
      <c r="G54" s="316">
        <v>5066.1666666666661</v>
      </c>
      <c r="H54" s="316">
        <v>5032.2833333333328</v>
      </c>
      <c r="I54" s="316">
        <v>4979.3666666666659</v>
      </c>
      <c r="J54" s="316">
        <v>5152.9666666666662</v>
      </c>
      <c r="K54" s="316">
        <v>5205.8833333333323</v>
      </c>
      <c r="L54" s="316">
        <v>5239.7666666666664</v>
      </c>
      <c r="M54" s="303">
        <v>5172</v>
      </c>
      <c r="N54" s="303">
        <v>5085.2</v>
      </c>
      <c r="O54" s="318">
        <v>3010500</v>
      </c>
      <c r="P54" s="319">
        <v>6.6878448419996654E-3</v>
      </c>
    </row>
    <row r="55" spans="1:16" ht="15">
      <c r="A55" s="276">
        <v>45</v>
      </c>
      <c r="B55" s="386" t="s">
        <v>44</v>
      </c>
      <c r="C55" s="551" t="s">
        <v>95</v>
      </c>
      <c r="D55" s="552">
        <v>44224</v>
      </c>
      <c r="E55" s="315">
        <v>2886.8</v>
      </c>
      <c r="F55" s="315">
        <v>2909.6666666666665</v>
      </c>
      <c r="G55" s="316">
        <v>2851.8833333333332</v>
      </c>
      <c r="H55" s="316">
        <v>2816.9666666666667</v>
      </c>
      <c r="I55" s="316">
        <v>2759.1833333333334</v>
      </c>
      <c r="J55" s="316">
        <v>2944.583333333333</v>
      </c>
      <c r="K55" s="316">
        <v>3002.3666666666668</v>
      </c>
      <c r="L55" s="316">
        <v>3037.2833333333328</v>
      </c>
      <c r="M55" s="303">
        <v>2967.45</v>
      </c>
      <c r="N55" s="303">
        <v>2874.75</v>
      </c>
      <c r="O55" s="318">
        <v>2414650</v>
      </c>
      <c r="P55" s="319">
        <v>1.158357771260997E-2</v>
      </c>
    </row>
    <row r="56" spans="1:16" ht="15">
      <c r="A56" s="276">
        <v>46</v>
      </c>
      <c r="B56" s="386" t="s">
        <v>44</v>
      </c>
      <c r="C56" s="551" t="s">
        <v>97</v>
      </c>
      <c r="D56" s="552">
        <v>44224</v>
      </c>
      <c r="E56" s="315">
        <v>1310.2</v>
      </c>
      <c r="F56" s="315">
        <v>1301.1833333333332</v>
      </c>
      <c r="G56" s="316">
        <v>1285.8666666666663</v>
      </c>
      <c r="H56" s="316">
        <v>1261.5333333333331</v>
      </c>
      <c r="I56" s="316">
        <v>1246.2166666666662</v>
      </c>
      <c r="J56" s="316">
        <v>1325.5166666666664</v>
      </c>
      <c r="K56" s="316">
        <v>1340.8333333333335</v>
      </c>
      <c r="L56" s="316">
        <v>1365.1666666666665</v>
      </c>
      <c r="M56" s="303">
        <v>1316.5</v>
      </c>
      <c r="N56" s="303">
        <v>1276.8499999999999</v>
      </c>
      <c r="O56" s="318">
        <v>3472150</v>
      </c>
      <c r="P56" s="319">
        <v>-2.6856240126382305E-3</v>
      </c>
    </row>
    <row r="57" spans="1:16" ht="15">
      <c r="A57" s="276">
        <v>47</v>
      </c>
      <c r="B57" s="386" t="s">
        <v>44</v>
      </c>
      <c r="C57" s="551" t="s">
        <v>98</v>
      </c>
      <c r="D57" s="552">
        <v>44224</v>
      </c>
      <c r="E57" s="315">
        <v>200.65</v>
      </c>
      <c r="F57" s="315">
        <v>199.83333333333334</v>
      </c>
      <c r="G57" s="316">
        <v>198.31666666666669</v>
      </c>
      <c r="H57" s="316">
        <v>195.98333333333335</v>
      </c>
      <c r="I57" s="316">
        <v>194.4666666666667</v>
      </c>
      <c r="J57" s="316">
        <v>202.16666666666669</v>
      </c>
      <c r="K57" s="316">
        <v>203.68333333333334</v>
      </c>
      <c r="L57" s="316">
        <v>206.01666666666668</v>
      </c>
      <c r="M57" s="303">
        <v>201.35</v>
      </c>
      <c r="N57" s="303">
        <v>197.5</v>
      </c>
      <c r="O57" s="318">
        <v>12675600</v>
      </c>
      <c r="P57" s="319">
        <v>-7.889546351084813E-3</v>
      </c>
    </row>
    <row r="58" spans="1:16" ht="15">
      <c r="A58" s="276">
        <v>48</v>
      </c>
      <c r="B58" s="386" t="s">
        <v>54</v>
      </c>
      <c r="C58" s="551" t="s">
        <v>99</v>
      </c>
      <c r="D58" s="552">
        <v>44224</v>
      </c>
      <c r="E58" s="315">
        <v>77.7</v>
      </c>
      <c r="F58" s="315">
        <v>76.933333333333337</v>
      </c>
      <c r="G58" s="316">
        <v>75.566666666666677</v>
      </c>
      <c r="H58" s="316">
        <v>73.433333333333337</v>
      </c>
      <c r="I58" s="316">
        <v>72.066666666666677</v>
      </c>
      <c r="J58" s="316">
        <v>79.066666666666677</v>
      </c>
      <c r="K58" s="316">
        <v>80.433333333333351</v>
      </c>
      <c r="L58" s="316">
        <v>82.566666666666677</v>
      </c>
      <c r="M58" s="303">
        <v>78.3</v>
      </c>
      <c r="N58" s="303">
        <v>74.8</v>
      </c>
      <c r="O58" s="318">
        <v>105530000</v>
      </c>
      <c r="P58" s="319">
        <v>7.0609718981434519E-2</v>
      </c>
    </row>
    <row r="59" spans="1:16" ht="15">
      <c r="A59" s="276">
        <v>49</v>
      </c>
      <c r="B59" s="386" t="s">
        <v>73</v>
      </c>
      <c r="C59" s="551" t="s">
        <v>100</v>
      </c>
      <c r="D59" s="552">
        <v>44224</v>
      </c>
      <c r="E59" s="315">
        <v>135.80000000000001</v>
      </c>
      <c r="F59" s="315">
        <v>136.36666666666667</v>
      </c>
      <c r="G59" s="316">
        <v>134.58333333333334</v>
      </c>
      <c r="H59" s="316">
        <v>133.36666666666667</v>
      </c>
      <c r="I59" s="316">
        <v>131.58333333333334</v>
      </c>
      <c r="J59" s="316">
        <v>137.58333333333334</v>
      </c>
      <c r="K59" s="316">
        <v>139.36666666666665</v>
      </c>
      <c r="L59" s="316">
        <v>140.58333333333334</v>
      </c>
      <c r="M59" s="303">
        <v>138.15</v>
      </c>
      <c r="N59" s="303">
        <v>135.15</v>
      </c>
      <c r="O59" s="318">
        <v>28889600</v>
      </c>
      <c r="P59" s="319">
        <v>-1.4975041597337771E-2</v>
      </c>
    </row>
    <row r="60" spans="1:16" ht="15">
      <c r="A60" s="276">
        <v>50</v>
      </c>
      <c r="B60" s="386" t="s">
        <v>52</v>
      </c>
      <c r="C60" s="551" t="s">
        <v>101</v>
      </c>
      <c r="D60" s="552">
        <v>44224</v>
      </c>
      <c r="E60" s="315">
        <v>509.6</v>
      </c>
      <c r="F60" s="315">
        <v>507.81666666666661</v>
      </c>
      <c r="G60" s="316">
        <v>503.93333333333322</v>
      </c>
      <c r="H60" s="316">
        <v>498.26666666666659</v>
      </c>
      <c r="I60" s="316">
        <v>494.38333333333321</v>
      </c>
      <c r="J60" s="316">
        <v>513.48333333333323</v>
      </c>
      <c r="K60" s="316">
        <v>517.36666666666667</v>
      </c>
      <c r="L60" s="316">
        <v>523.0333333333333</v>
      </c>
      <c r="M60" s="303">
        <v>511.7</v>
      </c>
      <c r="N60" s="303">
        <v>502.15</v>
      </c>
      <c r="O60" s="318">
        <v>4959950</v>
      </c>
      <c r="P60" s="319">
        <v>-2.0440608675902795E-2</v>
      </c>
    </row>
    <row r="61" spans="1:16" ht="15">
      <c r="A61" s="276">
        <v>51</v>
      </c>
      <c r="B61" s="386" t="s">
        <v>102</v>
      </c>
      <c r="C61" s="551" t="s">
        <v>103</v>
      </c>
      <c r="D61" s="552">
        <v>44224</v>
      </c>
      <c r="E61" s="315">
        <v>27.05</v>
      </c>
      <c r="F61" s="315">
        <v>27.099999999999998</v>
      </c>
      <c r="G61" s="316">
        <v>26.749999999999996</v>
      </c>
      <c r="H61" s="316">
        <v>26.45</v>
      </c>
      <c r="I61" s="316">
        <v>26.099999999999998</v>
      </c>
      <c r="J61" s="316">
        <v>27.399999999999995</v>
      </c>
      <c r="K61" s="316">
        <v>27.749999999999996</v>
      </c>
      <c r="L61" s="316">
        <v>28.049999999999994</v>
      </c>
      <c r="M61" s="303">
        <v>27.45</v>
      </c>
      <c r="N61" s="303">
        <v>26.8</v>
      </c>
      <c r="O61" s="318">
        <v>142267500</v>
      </c>
      <c r="P61" s="319">
        <v>-9.4801706430715758E-4</v>
      </c>
    </row>
    <row r="62" spans="1:16" ht="15">
      <c r="A62" s="276">
        <v>52</v>
      </c>
      <c r="B62" s="386" t="s">
        <v>50</v>
      </c>
      <c r="C62" s="551" t="s">
        <v>104</v>
      </c>
      <c r="D62" s="552">
        <v>44224</v>
      </c>
      <c r="E62" s="315">
        <v>801</v>
      </c>
      <c r="F62" s="315">
        <v>799.48333333333323</v>
      </c>
      <c r="G62" s="316">
        <v>793.11666666666645</v>
      </c>
      <c r="H62" s="316">
        <v>785.23333333333323</v>
      </c>
      <c r="I62" s="316">
        <v>778.86666666666645</v>
      </c>
      <c r="J62" s="316">
        <v>807.36666666666645</v>
      </c>
      <c r="K62" s="316">
        <v>813.73333333333323</v>
      </c>
      <c r="L62" s="316">
        <v>821.61666666666645</v>
      </c>
      <c r="M62" s="303">
        <v>805.85</v>
      </c>
      <c r="N62" s="303">
        <v>791.6</v>
      </c>
      <c r="O62" s="318">
        <v>3751000</v>
      </c>
      <c r="P62" s="319">
        <v>-4.7002032520325206E-2</v>
      </c>
    </row>
    <row r="63" spans="1:16" ht="15">
      <c r="A63" s="276">
        <v>53</v>
      </c>
      <c r="B63" s="406" t="s">
        <v>39</v>
      </c>
      <c r="C63" s="551" t="s">
        <v>248</v>
      </c>
      <c r="D63" s="552">
        <v>44224</v>
      </c>
      <c r="E63" s="315">
        <v>1425.85</v>
      </c>
      <c r="F63" s="315">
        <v>1422.0333333333335</v>
      </c>
      <c r="G63" s="316">
        <v>1414.366666666667</v>
      </c>
      <c r="H63" s="316">
        <v>1402.8833333333334</v>
      </c>
      <c r="I63" s="316">
        <v>1395.2166666666669</v>
      </c>
      <c r="J63" s="316">
        <v>1433.5166666666671</v>
      </c>
      <c r="K63" s="316">
        <v>1441.1833333333336</v>
      </c>
      <c r="L63" s="316">
        <v>1452.6666666666672</v>
      </c>
      <c r="M63" s="303">
        <v>1429.7</v>
      </c>
      <c r="N63" s="303">
        <v>1410.55</v>
      </c>
      <c r="O63" s="318">
        <v>1858350</v>
      </c>
      <c r="P63" s="319">
        <v>-3.1504065040650404E-2</v>
      </c>
    </row>
    <row r="64" spans="1:16" ht="15">
      <c r="A64" s="276">
        <v>54</v>
      </c>
      <c r="B64" s="386" t="s">
        <v>37</v>
      </c>
      <c r="C64" s="551" t="s">
        <v>105</v>
      </c>
      <c r="D64" s="552">
        <v>44224</v>
      </c>
      <c r="E64" s="315">
        <v>1037.4000000000001</v>
      </c>
      <c r="F64" s="315">
        <v>1031.7666666666667</v>
      </c>
      <c r="G64" s="316">
        <v>1021.1833333333334</v>
      </c>
      <c r="H64" s="316">
        <v>1004.9666666666667</v>
      </c>
      <c r="I64" s="316">
        <v>994.38333333333344</v>
      </c>
      <c r="J64" s="316">
        <v>1047.9833333333333</v>
      </c>
      <c r="K64" s="316">
        <v>1058.5666666666668</v>
      </c>
      <c r="L64" s="316">
        <v>1074.7833333333333</v>
      </c>
      <c r="M64" s="303">
        <v>1042.3499999999999</v>
      </c>
      <c r="N64" s="303">
        <v>1015.55</v>
      </c>
      <c r="O64" s="318">
        <v>17833400</v>
      </c>
      <c r="P64" s="319">
        <v>1.3059902860226659E-2</v>
      </c>
    </row>
    <row r="65" spans="1:16" ht="15">
      <c r="A65" s="276">
        <v>55</v>
      </c>
      <c r="B65" s="386" t="s">
        <v>39</v>
      </c>
      <c r="C65" s="551" t="s">
        <v>106</v>
      </c>
      <c r="D65" s="552">
        <v>44224</v>
      </c>
      <c r="E65" s="315">
        <v>1024</v>
      </c>
      <c r="F65" s="315">
        <v>1022.7333333333332</v>
      </c>
      <c r="G65" s="316">
        <v>1013.4666666666665</v>
      </c>
      <c r="H65" s="316">
        <v>1002.9333333333333</v>
      </c>
      <c r="I65" s="316">
        <v>993.66666666666652</v>
      </c>
      <c r="J65" s="316">
        <v>1033.2666666666664</v>
      </c>
      <c r="K65" s="316">
        <v>1042.5333333333331</v>
      </c>
      <c r="L65" s="316">
        <v>1053.0666666666664</v>
      </c>
      <c r="M65" s="303">
        <v>1032</v>
      </c>
      <c r="N65" s="303">
        <v>1012.2</v>
      </c>
      <c r="O65" s="318">
        <v>4741000</v>
      </c>
      <c r="P65" s="319">
        <v>9.618497109826589E-2</v>
      </c>
    </row>
    <row r="66" spans="1:16" ht="15">
      <c r="A66" s="276">
        <v>56</v>
      </c>
      <c r="B66" s="386" t="s">
        <v>107</v>
      </c>
      <c r="C66" s="551" t="s">
        <v>108</v>
      </c>
      <c r="D66" s="552">
        <v>44224</v>
      </c>
      <c r="E66" s="315">
        <v>996.4</v>
      </c>
      <c r="F66" s="315">
        <v>996.16666666666663</v>
      </c>
      <c r="G66" s="316">
        <v>985.13333333333321</v>
      </c>
      <c r="H66" s="316">
        <v>973.86666666666656</v>
      </c>
      <c r="I66" s="316">
        <v>962.83333333333314</v>
      </c>
      <c r="J66" s="316">
        <v>1007.4333333333333</v>
      </c>
      <c r="K66" s="316">
        <v>1018.4666666666668</v>
      </c>
      <c r="L66" s="316">
        <v>1029.7333333333333</v>
      </c>
      <c r="M66" s="303">
        <v>1007.2</v>
      </c>
      <c r="N66" s="303">
        <v>984.9</v>
      </c>
      <c r="O66" s="318">
        <v>21804300</v>
      </c>
      <c r="P66" s="319">
        <v>-7.2981069539167567E-3</v>
      </c>
    </row>
    <row r="67" spans="1:16" ht="15">
      <c r="A67" s="276">
        <v>57</v>
      </c>
      <c r="B67" s="386" t="s">
        <v>57</v>
      </c>
      <c r="C67" s="551" t="s">
        <v>109</v>
      </c>
      <c r="D67" s="552">
        <v>44224</v>
      </c>
      <c r="E67" s="450">
        <v>2689.3</v>
      </c>
      <c r="F67" s="450">
        <v>2677.1166666666668</v>
      </c>
      <c r="G67" s="451">
        <v>2641.2333333333336</v>
      </c>
      <c r="H67" s="451">
        <v>2593.166666666667</v>
      </c>
      <c r="I67" s="451">
        <v>2557.2833333333338</v>
      </c>
      <c r="J67" s="451">
        <v>2725.1833333333334</v>
      </c>
      <c r="K67" s="451">
        <v>2761.0666666666666</v>
      </c>
      <c r="L67" s="451">
        <v>2809.1333333333332</v>
      </c>
      <c r="M67" s="452">
        <v>2713</v>
      </c>
      <c r="N67" s="452">
        <v>2629.05</v>
      </c>
      <c r="O67" s="453">
        <v>19195800</v>
      </c>
      <c r="P67" s="454">
        <v>-6.9528509792966446E-3</v>
      </c>
    </row>
    <row r="68" spans="1:16" ht="15">
      <c r="A68" s="276">
        <v>58</v>
      </c>
      <c r="B68" s="406" t="s">
        <v>57</v>
      </c>
      <c r="C68" s="551" t="s">
        <v>252</v>
      </c>
      <c r="D68" s="552">
        <v>44224</v>
      </c>
      <c r="E68" s="315">
        <v>3215.9</v>
      </c>
      <c r="F68" s="315">
        <v>3216.75</v>
      </c>
      <c r="G68" s="316">
        <v>3184.5</v>
      </c>
      <c r="H68" s="316">
        <v>3153.1</v>
      </c>
      <c r="I68" s="316">
        <v>3120.85</v>
      </c>
      <c r="J68" s="316">
        <v>3248.15</v>
      </c>
      <c r="K68" s="316">
        <v>3280.4</v>
      </c>
      <c r="L68" s="316">
        <v>3311.8</v>
      </c>
      <c r="M68" s="303">
        <v>3249</v>
      </c>
      <c r="N68" s="303">
        <v>3185.35</v>
      </c>
      <c r="O68" s="318">
        <v>402600</v>
      </c>
      <c r="P68" s="319">
        <v>4.2465044018643192E-2</v>
      </c>
    </row>
    <row r="69" spans="1:16" ht="15">
      <c r="A69" s="276">
        <v>59</v>
      </c>
      <c r="B69" s="386" t="s">
        <v>54</v>
      </c>
      <c r="C69" s="551" t="s">
        <v>110</v>
      </c>
      <c r="D69" s="552">
        <v>44224</v>
      </c>
      <c r="E69" s="315">
        <v>1492.9</v>
      </c>
      <c r="F69" s="315">
        <v>1494.8000000000002</v>
      </c>
      <c r="G69" s="316">
        <v>1485.1500000000003</v>
      </c>
      <c r="H69" s="316">
        <v>1477.4</v>
      </c>
      <c r="I69" s="316">
        <v>1467.7500000000002</v>
      </c>
      <c r="J69" s="316">
        <v>1502.5500000000004</v>
      </c>
      <c r="K69" s="316">
        <v>1512.2</v>
      </c>
      <c r="L69" s="316">
        <v>1519.9500000000005</v>
      </c>
      <c r="M69" s="303">
        <v>1504.45</v>
      </c>
      <c r="N69" s="303">
        <v>1487.05</v>
      </c>
      <c r="O69" s="318">
        <v>28980600</v>
      </c>
      <c r="P69" s="319">
        <v>-1.3461646477317407E-2</v>
      </c>
    </row>
    <row r="70" spans="1:16" ht="15">
      <c r="A70" s="276">
        <v>60</v>
      </c>
      <c r="B70" s="386" t="s">
        <v>57</v>
      </c>
      <c r="C70" s="551" t="s">
        <v>253</v>
      </c>
      <c r="D70" s="552">
        <v>44224</v>
      </c>
      <c r="E70" s="315">
        <v>704.05</v>
      </c>
      <c r="F70" s="315">
        <v>706.16666666666663</v>
      </c>
      <c r="G70" s="316">
        <v>699.43333333333328</v>
      </c>
      <c r="H70" s="316">
        <v>694.81666666666661</v>
      </c>
      <c r="I70" s="316">
        <v>688.08333333333326</v>
      </c>
      <c r="J70" s="316">
        <v>710.7833333333333</v>
      </c>
      <c r="K70" s="316">
        <v>717.51666666666665</v>
      </c>
      <c r="L70" s="316">
        <v>722.13333333333333</v>
      </c>
      <c r="M70" s="303">
        <v>712.9</v>
      </c>
      <c r="N70" s="303">
        <v>701.55</v>
      </c>
      <c r="O70" s="318">
        <v>8453500</v>
      </c>
      <c r="P70" s="319">
        <v>2.6031498112716388E-4</v>
      </c>
    </row>
    <row r="71" spans="1:16" ht="15">
      <c r="A71" s="276">
        <v>61</v>
      </c>
      <c r="B71" s="386" t="s">
        <v>44</v>
      </c>
      <c r="C71" s="551" t="s">
        <v>111</v>
      </c>
      <c r="D71" s="552">
        <v>44224</v>
      </c>
      <c r="E71" s="315">
        <v>3267.2</v>
      </c>
      <c r="F71" s="315">
        <v>3260.2666666666664</v>
      </c>
      <c r="G71" s="316">
        <v>3232.0333333333328</v>
      </c>
      <c r="H71" s="316">
        <v>3196.8666666666663</v>
      </c>
      <c r="I71" s="316">
        <v>3168.6333333333328</v>
      </c>
      <c r="J71" s="316">
        <v>3295.4333333333329</v>
      </c>
      <c r="K71" s="316">
        <v>3323.6666666666665</v>
      </c>
      <c r="L71" s="316">
        <v>3358.833333333333</v>
      </c>
      <c r="M71" s="303">
        <v>3288.5</v>
      </c>
      <c r="N71" s="303">
        <v>3225.1</v>
      </c>
      <c r="O71" s="318">
        <v>3880500</v>
      </c>
      <c r="P71" s="319">
        <v>3.8804811796662787E-3</v>
      </c>
    </row>
    <row r="72" spans="1:16" ht="15">
      <c r="A72" s="276">
        <v>62</v>
      </c>
      <c r="B72" s="386" t="s">
        <v>113</v>
      </c>
      <c r="C72" s="551" t="s">
        <v>114</v>
      </c>
      <c r="D72" s="552">
        <v>44224</v>
      </c>
      <c r="E72" s="315">
        <v>252.1</v>
      </c>
      <c r="F72" s="315">
        <v>251.56666666666669</v>
      </c>
      <c r="G72" s="316">
        <v>249.28333333333339</v>
      </c>
      <c r="H72" s="316">
        <v>246.4666666666667</v>
      </c>
      <c r="I72" s="316">
        <v>244.18333333333339</v>
      </c>
      <c r="J72" s="316">
        <v>254.38333333333338</v>
      </c>
      <c r="K72" s="316">
        <v>256.66666666666669</v>
      </c>
      <c r="L72" s="316">
        <v>259.48333333333335</v>
      </c>
      <c r="M72" s="303">
        <v>253.85</v>
      </c>
      <c r="N72" s="303">
        <v>248.75</v>
      </c>
      <c r="O72" s="318">
        <v>24200400</v>
      </c>
      <c r="P72" s="319">
        <v>-1.418812401471361E-2</v>
      </c>
    </row>
    <row r="73" spans="1:16" ht="15">
      <c r="A73" s="276">
        <v>63</v>
      </c>
      <c r="B73" s="386" t="s">
        <v>73</v>
      </c>
      <c r="C73" s="551" t="s">
        <v>115</v>
      </c>
      <c r="D73" s="552">
        <v>44224</v>
      </c>
      <c r="E73" s="315">
        <v>231.95</v>
      </c>
      <c r="F73" s="315">
        <v>231.54999999999998</v>
      </c>
      <c r="G73" s="316">
        <v>229.39999999999998</v>
      </c>
      <c r="H73" s="316">
        <v>226.85</v>
      </c>
      <c r="I73" s="316">
        <v>224.7</v>
      </c>
      <c r="J73" s="316">
        <v>234.09999999999997</v>
      </c>
      <c r="K73" s="316">
        <v>236.25</v>
      </c>
      <c r="L73" s="316">
        <v>238.79999999999995</v>
      </c>
      <c r="M73" s="303">
        <v>233.7</v>
      </c>
      <c r="N73" s="303">
        <v>229</v>
      </c>
      <c r="O73" s="318">
        <v>30215700</v>
      </c>
      <c r="P73" s="319">
        <v>-1.7816394593645778E-2</v>
      </c>
    </row>
    <row r="74" spans="1:16" ht="15">
      <c r="A74" s="276">
        <v>64</v>
      </c>
      <c r="B74" s="386" t="s">
        <v>50</v>
      </c>
      <c r="C74" s="551" t="s">
        <v>116</v>
      </c>
      <c r="D74" s="552">
        <v>44224</v>
      </c>
      <c r="E74" s="315">
        <v>2359.6</v>
      </c>
      <c r="F74" s="315">
        <v>2363.2000000000003</v>
      </c>
      <c r="G74" s="316">
        <v>2347.4000000000005</v>
      </c>
      <c r="H74" s="316">
        <v>2335.2000000000003</v>
      </c>
      <c r="I74" s="316">
        <v>2319.4000000000005</v>
      </c>
      <c r="J74" s="316">
        <v>2375.4000000000005</v>
      </c>
      <c r="K74" s="316">
        <v>2391.2000000000007</v>
      </c>
      <c r="L74" s="316">
        <v>2403.4000000000005</v>
      </c>
      <c r="M74" s="303">
        <v>2379</v>
      </c>
      <c r="N74" s="303">
        <v>2351</v>
      </c>
      <c r="O74" s="318">
        <v>6531000</v>
      </c>
      <c r="P74" s="319">
        <v>1.081859126154989E-2</v>
      </c>
    </row>
    <row r="75" spans="1:16" ht="15">
      <c r="A75" s="276">
        <v>65</v>
      </c>
      <c r="B75" s="386" t="s">
        <v>57</v>
      </c>
      <c r="C75" s="551" t="s">
        <v>117</v>
      </c>
      <c r="D75" s="552">
        <v>44224</v>
      </c>
      <c r="E75" s="315">
        <v>226.65</v>
      </c>
      <c r="F75" s="315">
        <v>227.41666666666666</v>
      </c>
      <c r="G75" s="316">
        <v>224.08333333333331</v>
      </c>
      <c r="H75" s="316">
        <v>221.51666666666665</v>
      </c>
      <c r="I75" s="316">
        <v>218.18333333333331</v>
      </c>
      <c r="J75" s="316">
        <v>229.98333333333332</v>
      </c>
      <c r="K75" s="316">
        <v>233.31666666666663</v>
      </c>
      <c r="L75" s="316">
        <v>235.88333333333333</v>
      </c>
      <c r="M75" s="303">
        <v>230.75</v>
      </c>
      <c r="N75" s="303">
        <v>224.85</v>
      </c>
      <c r="O75" s="318">
        <v>31954800</v>
      </c>
      <c r="P75" s="319">
        <v>3.3383458646616543E-2</v>
      </c>
    </row>
    <row r="76" spans="1:16" ht="15">
      <c r="A76" s="276">
        <v>66</v>
      </c>
      <c r="B76" s="386" t="s">
        <v>54</v>
      </c>
      <c r="C76" t="s">
        <v>118</v>
      </c>
      <c r="D76" s="552">
        <v>44224</v>
      </c>
      <c r="E76" s="450">
        <v>552.35</v>
      </c>
      <c r="F76" s="450">
        <v>552.5333333333333</v>
      </c>
      <c r="G76" s="451">
        <v>548.91666666666663</v>
      </c>
      <c r="H76" s="451">
        <v>545.48333333333335</v>
      </c>
      <c r="I76" s="451">
        <v>541.86666666666667</v>
      </c>
      <c r="J76" s="451">
        <v>555.96666666666658</v>
      </c>
      <c r="K76" s="451">
        <v>559.58333333333337</v>
      </c>
      <c r="L76" s="451">
        <v>563.01666666666654</v>
      </c>
      <c r="M76" s="452">
        <v>556.15</v>
      </c>
      <c r="N76" s="452">
        <v>549.1</v>
      </c>
      <c r="O76" s="453">
        <v>93753000</v>
      </c>
      <c r="P76" s="454">
        <v>1.3798025454977995E-2</v>
      </c>
    </row>
    <row r="77" spans="1:16" ht="15">
      <c r="A77" s="276">
        <v>67</v>
      </c>
      <c r="B77" s="406" t="s">
        <v>57</v>
      </c>
      <c r="C77" s="551" t="s">
        <v>256</v>
      </c>
      <c r="D77" s="552">
        <v>44224</v>
      </c>
      <c r="E77" s="315">
        <v>1498.35</v>
      </c>
      <c r="F77" s="315">
        <v>1486.9833333333333</v>
      </c>
      <c r="G77" s="316">
        <v>1466.3666666666668</v>
      </c>
      <c r="H77" s="316">
        <v>1434.3833333333334</v>
      </c>
      <c r="I77" s="316">
        <v>1413.7666666666669</v>
      </c>
      <c r="J77" s="316">
        <v>1518.9666666666667</v>
      </c>
      <c r="K77" s="316">
        <v>1539.583333333333</v>
      </c>
      <c r="L77" s="316">
        <v>1571.5666666666666</v>
      </c>
      <c r="M77" s="303">
        <v>1507.6</v>
      </c>
      <c r="N77" s="303">
        <v>1455</v>
      </c>
      <c r="O77" s="318">
        <v>894625</v>
      </c>
      <c r="P77" s="319">
        <v>6.4206268958543977E-2</v>
      </c>
    </row>
    <row r="78" spans="1:16" ht="15">
      <c r="A78" s="276">
        <v>68</v>
      </c>
      <c r="B78" s="386" t="s">
        <v>57</v>
      </c>
      <c r="C78" s="551" t="s">
        <v>119</v>
      </c>
      <c r="D78" s="552">
        <v>44224</v>
      </c>
      <c r="E78" s="315">
        <v>517.25</v>
      </c>
      <c r="F78" s="315">
        <v>519.88333333333333</v>
      </c>
      <c r="G78" s="316">
        <v>513.2166666666667</v>
      </c>
      <c r="H78" s="316">
        <v>509.18333333333339</v>
      </c>
      <c r="I78" s="316">
        <v>502.51666666666677</v>
      </c>
      <c r="J78" s="316">
        <v>523.91666666666663</v>
      </c>
      <c r="K78" s="316">
        <v>530.58333333333337</v>
      </c>
      <c r="L78" s="316">
        <v>534.61666666666656</v>
      </c>
      <c r="M78" s="303">
        <v>526.54999999999995</v>
      </c>
      <c r="N78" s="303">
        <v>515.85</v>
      </c>
      <c r="O78" s="318">
        <v>4135500</v>
      </c>
      <c r="P78" s="319">
        <v>-4.9965541006202617E-2</v>
      </c>
    </row>
    <row r="79" spans="1:16" ht="15">
      <c r="A79" s="276">
        <v>69</v>
      </c>
      <c r="B79" s="386" t="s">
        <v>68</v>
      </c>
      <c r="C79" s="551" t="s">
        <v>120</v>
      </c>
      <c r="D79" s="552">
        <v>44224</v>
      </c>
      <c r="E79" s="315">
        <v>13.4</v>
      </c>
      <c r="F79" s="315">
        <v>13.416666666666666</v>
      </c>
      <c r="G79" s="316">
        <v>13.233333333333333</v>
      </c>
      <c r="H79" s="316">
        <v>13.066666666666666</v>
      </c>
      <c r="I79" s="316">
        <v>12.883333333333333</v>
      </c>
      <c r="J79" s="316">
        <v>13.583333333333332</v>
      </c>
      <c r="K79" s="316">
        <v>13.766666666666666</v>
      </c>
      <c r="L79" s="316">
        <v>13.933333333333332</v>
      </c>
      <c r="M79" s="303">
        <v>13.6</v>
      </c>
      <c r="N79" s="303">
        <v>13.25</v>
      </c>
      <c r="O79" s="318">
        <v>910630000</v>
      </c>
      <c r="P79" s="319">
        <v>-1.8410925828114388E-2</v>
      </c>
    </row>
    <row r="80" spans="1:16" ht="15">
      <c r="A80" s="276">
        <v>70</v>
      </c>
      <c r="B80" s="386" t="s">
        <v>54</v>
      </c>
      <c r="C80" s="551" t="s">
        <v>121</v>
      </c>
      <c r="D80" s="552">
        <v>44224</v>
      </c>
      <c r="E80" s="315">
        <v>51.4</v>
      </c>
      <c r="F80" s="315">
        <v>51.133333333333333</v>
      </c>
      <c r="G80" s="316">
        <v>49.666666666666664</v>
      </c>
      <c r="H80" s="316">
        <v>47.93333333333333</v>
      </c>
      <c r="I80" s="316">
        <v>46.466666666666661</v>
      </c>
      <c r="J80" s="316">
        <v>52.866666666666667</v>
      </c>
      <c r="K80" s="316">
        <v>54.333333333333336</v>
      </c>
      <c r="L80" s="316">
        <v>56.06666666666667</v>
      </c>
      <c r="M80" s="303">
        <v>52.6</v>
      </c>
      <c r="N80" s="303">
        <v>49.4</v>
      </c>
      <c r="O80" s="318">
        <v>181564000</v>
      </c>
      <c r="P80" s="319">
        <v>-3.9115133232780291E-2</v>
      </c>
    </row>
    <row r="81" spans="1:16" ht="15">
      <c r="A81" s="276">
        <v>71</v>
      </c>
      <c r="B81" s="386" t="s">
        <v>73</v>
      </c>
      <c r="C81" s="551" t="s">
        <v>122</v>
      </c>
      <c r="D81" s="552">
        <v>44224</v>
      </c>
      <c r="E81" s="315">
        <v>562</v>
      </c>
      <c r="F81" s="315">
        <v>559.68333333333328</v>
      </c>
      <c r="G81" s="316">
        <v>555.81666666666661</v>
      </c>
      <c r="H81" s="316">
        <v>549.63333333333333</v>
      </c>
      <c r="I81" s="316">
        <v>545.76666666666665</v>
      </c>
      <c r="J81" s="316">
        <v>565.86666666666656</v>
      </c>
      <c r="K81" s="316">
        <v>569.73333333333312</v>
      </c>
      <c r="L81" s="316">
        <v>575.91666666666652</v>
      </c>
      <c r="M81" s="303">
        <v>563.54999999999995</v>
      </c>
      <c r="N81" s="303">
        <v>553.5</v>
      </c>
      <c r="O81" s="318">
        <v>5825875</v>
      </c>
      <c r="P81" s="319">
        <v>-2.0799630228795933E-2</v>
      </c>
    </row>
    <row r="82" spans="1:16" ht="15">
      <c r="A82" s="276">
        <v>72</v>
      </c>
      <c r="B82" s="386" t="s">
        <v>39</v>
      </c>
      <c r="C82" s="551" t="s">
        <v>123</v>
      </c>
      <c r="D82" s="552">
        <v>44224</v>
      </c>
      <c r="E82" s="315">
        <v>1672.5</v>
      </c>
      <c r="F82" s="315">
        <v>1665.6000000000001</v>
      </c>
      <c r="G82" s="316">
        <v>1653.1500000000003</v>
      </c>
      <c r="H82" s="316">
        <v>1633.8000000000002</v>
      </c>
      <c r="I82" s="316">
        <v>1621.3500000000004</v>
      </c>
      <c r="J82" s="316">
        <v>1684.9500000000003</v>
      </c>
      <c r="K82" s="316">
        <v>1697.4</v>
      </c>
      <c r="L82" s="316">
        <v>1716.7500000000002</v>
      </c>
      <c r="M82" s="303">
        <v>1678.05</v>
      </c>
      <c r="N82" s="303">
        <v>1646.25</v>
      </c>
      <c r="O82" s="318">
        <v>3181500</v>
      </c>
      <c r="P82" s="319">
        <v>1.4185527574115397E-2</v>
      </c>
    </row>
    <row r="83" spans="1:16" ht="15">
      <c r="A83" s="276">
        <v>73</v>
      </c>
      <c r="B83" s="386" t="s">
        <v>54</v>
      </c>
      <c r="C83" s="551" t="s">
        <v>124</v>
      </c>
      <c r="D83" s="552">
        <v>44224</v>
      </c>
      <c r="E83" s="315">
        <v>948.3</v>
      </c>
      <c r="F83" s="315">
        <v>944.76666666666677</v>
      </c>
      <c r="G83" s="316">
        <v>932.58333333333348</v>
      </c>
      <c r="H83" s="316">
        <v>916.86666666666667</v>
      </c>
      <c r="I83" s="316">
        <v>904.68333333333339</v>
      </c>
      <c r="J83" s="316">
        <v>960.48333333333358</v>
      </c>
      <c r="K83" s="316">
        <v>972.66666666666674</v>
      </c>
      <c r="L83" s="316">
        <v>988.38333333333367</v>
      </c>
      <c r="M83" s="303">
        <v>956.95</v>
      </c>
      <c r="N83" s="303">
        <v>929.05</v>
      </c>
      <c r="O83" s="318">
        <v>13750200</v>
      </c>
      <c r="P83" s="319">
        <v>-4.7553905283043447E-3</v>
      </c>
    </row>
    <row r="84" spans="1:16" ht="15">
      <c r="A84" s="276">
        <v>74</v>
      </c>
      <c r="B84" s="386" t="s">
        <v>68</v>
      </c>
      <c r="C84" s="551" t="s">
        <v>3644</v>
      </c>
      <c r="D84" s="552">
        <v>44224</v>
      </c>
      <c r="E84" s="315">
        <v>254.7</v>
      </c>
      <c r="F84" s="315">
        <v>256.08333333333331</v>
      </c>
      <c r="G84" s="316">
        <v>252.61666666666662</v>
      </c>
      <c r="H84" s="316">
        <v>250.5333333333333</v>
      </c>
      <c r="I84" s="316">
        <v>247.06666666666661</v>
      </c>
      <c r="J84" s="316">
        <v>258.16666666666663</v>
      </c>
      <c r="K84" s="316">
        <v>261.63333333333333</v>
      </c>
      <c r="L84" s="316">
        <v>263.71666666666664</v>
      </c>
      <c r="M84" s="303">
        <v>259.55</v>
      </c>
      <c r="N84" s="303">
        <v>254</v>
      </c>
      <c r="O84" s="318">
        <v>10421600</v>
      </c>
      <c r="P84" s="319">
        <v>3.2741398446170925E-2</v>
      </c>
    </row>
    <row r="85" spans="1:16" ht="15">
      <c r="A85" s="276">
        <v>75</v>
      </c>
      <c r="B85" s="386" t="s">
        <v>107</v>
      </c>
      <c r="C85" s="551" t="s">
        <v>126</v>
      </c>
      <c r="D85" s="552">
        <v>44224</v>
      </c>
      <c r="E85" s="315">
        <v>1341.95</v>
      </c>
      <c r="F85" s="315">
        <v>1339.6333333333334</v>
      </c>
      <c r="G85" s="316">
        <v>1327.3166666666668</v>
      </c>
      <c r="H85" s="316">
        <v>1312.6833333333334</v>
      </c>
      <c r="I85" s="316">
        <v>1300.3666666666668</v>
      </c>
      <c r="J85" s="316">
        <v>1354.2666666666669</v>
      </c>
      <c r="K85" s="316">
        <v>1366.5833333333335</v>
      </c>
      <c r="L85" s="316">
        <v>1381.2166666666669</v>
      </c>
      <c r="M85" s="303">
        <v>1351.95</v>
      </c>
      <c r="N85" s="303">
        <v>1325</v>
      </c>
      <c r="O85" s="318">
        <v>34704000</v>
      </c>
      <c r="P85" s="319">
        <v>2.5940337224383917E-4</v>
      </c>
    </row>
    <row r="86" spans="1:16" ht="15">
      <c r="A86" s="276">
        <v>76</v>
      </c>
      <c r="B86" s="386" t="s">
        <v>73</v>
      </c>
      <c r="C86" s="551" t="s">
        <v>127</v>
      </c>
      <c r="D86" s="552">
        <v>44224</v>
      </c>
      <c r="E86" s="315">
        <v>98.7</v>
      </c>
      <c r="F86" s="315">
        <v>99.033333333333346</v>
      </c>
      <c r="G86" s="316">
        <v>97.616666666666688</v>
      </c>
      <c r="H86" s="316">
        <v>96.533333333333346</v>
      </c>
      <c r="I86" s="316">
        <v>95.116666666666688</v>
      </c>
      <c r="J86" s="316">
        <v>100.11666666666669</v>
      </c>
      <c r="K86" s="316">
        <v>101.53333333333335</v>
      </c>
      <c r="L86" s="316">
        <v>102.61666666666669</v>
      </c>
      <c r="M86" s="303">
        <v>100.45</v>
      </c>
      <c r="N86" s="303">
        <v>97.95</v>
      </c>
      <c r="O86" s="318">
        <v>61184500</v>
      </c>
      <c r="P86" s="319">
        <v>3.8618558976056497E-2</v>
      </c>
    </row>
    <row r="87" spans="1:16" ht="15">
      <c r="A87" s="276">
        <v>77</v>
      </c>
      <c r="B87" s="386" t="s">
        <v>50</v>
      </c>
      <c r="C87" s="551" t="s">
        <v>128</v>
      </c>
      <c r="D87" s="552">
        <v>44224</v>
      </c>
      <c r="E87" s="315">
        <v>218.3</v>
      </c>
      <c r="F87" s="315">
        <v>218.11666666666667</v>
      </c>
      <c r="G87" s="316">
        <v>216.43333333333334</v>
      </c>
      <c r="H87" s="316">
        <v>214.56666666666666</v>
      </c>
      <c r="I87" s="316">
        <v>212.88333333333333</v>
      </c>
      <c r="J87" s="316">
        <v>219.98333333333335</v>
      </c>
      <c r="K87" s="316">
        <v>221.66666666666669</v>
      </c>
      <c r="L87" s="316">
        <v>223.53333333333336</v>
      </c>
      <c r="M87" s="303">
        <v>219.8</v>
      </c>
      <c r="N87" s="303">
        <v>216.25</v>
      </c>
      <c r="O87" s="318">
        <v>129491200</v>
      </c>
      <c r="P87" s="319">
        <v>2.6951578519947214E-2</v>
      </c>
    </row>
    <row r="88" spans="1:16" ht="15">
      <c r="A88" s="276">
        <v>78</v>
      </c>
      <c r="B88" s="386" t="s">
        <v>113</v>
      </c>
      <c r="C88" s="551" t="s">
        <v>129</v>
      </c>
      <c r="D88" s="552">
        <v>44224</v>
      </c>
      <c r="E88" s="315">
        <v>306.2</v>
      </c>
      <c r="F88" s="315">
        <v>301.75</v>
      </c>
      <c r="G88" s="316">
        <v>295.39999999999998</v>
      </c>
      <c r="H88" s="316">
        <v>284.59999999999997</v>
      </c>
      <c r="I88" s="316">
        <v>278.24999999999994</v>
      </c>
      <c r="J88" s="316">
        <v>312.55</v>
      </c>
      <c r="K88" s="316">
        <v>318.90000000000003</v>
      </c>
      <c r="L88" s="316">
        <v>329.70000000000005</v>
      </c>
      <c r="M88" s="303">
        <v>308.10000000000002</v>
      </c>
      <c r="N88" s="303">
        <v>290.95</v>
      </c>
      <c r="O88" s="318">
        <v>24995000</v>
      </c>
      <c r="P88" s="319">
        <v>6.9304812834224599E-2</v>
      </c>
    </row>
    <row r="89" spans="1:16" ht="15">
      <c r="A89" s="276">
        <v>79</v>
      </c>
      <c r="B89" s="386" t="s">
        <v>113</v>
      </c>
      <c r="C89" s="551" t="s">
        <v>130</v>
      </c>
      <c r="D89" s="552">
        <v>44224</v>
      </c>
      <c r="E89" s="315">
        <v>402.35</v>
      </c>
      <c r="F89" s="315">
        <v>400.59999999999997</v>
      </c>
      <c r="G89" s="316">
        <v>396.69999999999993</v>
      </c>
      <c r="H89" s="316">
        <v>391.04999999999995</v>
      </c>
      <c r="I89" s="316">
        <v>387.14999999999992</v>
      </c>
      <c r="J89" s="316">
        <v>406.24999999999994</v>
      </c>
      <c r="K89" s="316">
        <v>410.14999999999992</v>
      </c>
      <c r="L89" s="316">
        <v>415.79999999999995</v>
      </c>
      <c r="M89" s="303">
        <v>404.5</v>
      </c>
      <c r="N89" s="303">
        <v>394.95</v>
      </c>
      <c r="O89" s="318">
        <v>35070300</v>
      </c>
      <c r="P89" s="319">
        <v>1.5479634117739035E-2</v>
      </c>
    </row>
    <row r="90" spans="1:16" ht="15">
      <c r="A90" s="276">
        <v>80</v>
      </c>
      <c r="B90" s="386" t="s">
        <v>39</v>
      </c>
      <c r="C90" s="551" t="s">
        <v>131</v>
      </c>
      <c r="D90" s="552">
        <v>44224</v>
      </c>
      <c r="E90" s="315">
        <v>2823.2</v>
      </c>
      <c r="F90" s="315">
        <v>2824.2166666666667</v>
      </c>
      <c r="G90" s="316">
        <v>2790.7333333333336</v>
      </c>
      <c r="H90" s="316">
        <v>2758.2666666666669</v>
      </c>
      <c r="I90" s="316">
        <v>2724.7833333333338</v>
      </c>
      <c r="J90" s="316">
        <v>2856.6833333333334</v>
      </c>
      <c r="K90" s="316">
        <v>2890.1666666666661</v>
      </c>
      <c r="L90" s="316">
        <v>2922.6333333333332</v>
      </c>
      <c r="M90" s="303">
        <v>2857.7</v>
      </c>
      <c r="N90" s="303">
        <v>2791.75</v>
      </c>
      <c r="O90" s="318">
        <v>1474750</v>
      </c>
      <c r="P90" s="319">
        <v>5.4542355547980226E-3</v>
      </c>
    </row>
    <row r="91" spans="1:16" ht="15">
      <c r="A91" s="276">
        <v>81</v>
      </c>
      <c r="B91" s="386" t="s">
        <v>54</v>
      </c>
      <c r="C91" s="551" t="s">
        <v>133</v>
      </c>
      <c r="D91" s="552">
        <v>44224</v>
      </c>
      <c r="E91" s="315">
        <v>1889.95</v>
      </c>
      <c r="F91" s="315">
        <v>1886.8499999999997</v>
      </c>
      <c r="G91" s="316">
        <v>1878.1999999999994</v>
      </c>
      <c r="H91" s="316">
        <v>1866.4499999999996</v>
      </c>
      <c r="I91" s="316">
        <v>1857.7999999999993</v>
      </c>
      <c r="J91" s="316">
        <v>1898.5999999999995</v>
      </c>
      <c r="K91" s="316">
        <v>1907.2499999999995</v>
      </c>
      <c r="L91" s="316">
        <v>1918.9999999999995</v>
      </c>
      <c r="M91" s="303">
        <v>1895.5</v>
      </c>
      <c r="N91" s="303">
        <v>1875.1</v>
      </c>
      <c r="O91" s="318">
        <v>18696800</v>
      </c>
      <c r="P91" s="319">
        <v>2.5088819685073906E-2</v>
      </c>
    </row>
    <row r="92" spans="1:16" ht="15">
      <c r="A92" s="276">
        <v>82</v>
      </c>
      <c r="B92" s="386" t="s">
        <v>57</v>
      </c>
      <c r="C92" s="551" t="s">
        <v>134</v>
      </c>
      <c r="D92" s="552">
        <v>44224</v>
      </c>
      <c r="E92" s="450">
        <v>103.85</v>
      </c>
      <c r="F92" s="450">
        <v>104.16666666666667</v>
      </c>
      <c r="G92" s="451">
        <v>101.83333333333334</v>
      </c>
      <c r="H92" s="451">
        <v>99.816666666666677</v>
      </c>
      <c r="I92" s="451">
        <v>97.483333333333348</v>
      </c>
      <c r="J92" s="451">
        <v>106.18333333333334</v>
      </c>
      <c r="K92" s="451">
        <v>108.51666666666668</v>
      </c>
      <c r="L92" s="451">
        <v>110.53333333333333</v>
      </c>
      <c r="M92" s="452">
        <v>106.5</v>
      </c>
      <c r="N92" s="452">
        <v>102.15</v>
      </c>
      <c r="O92" s="453">
        <v>30942400</v>
      </c>
      <c r="P92" s="454">
        <v>-4.8979591836734691E-2</v>
      </c>
    </row>
    <row r="93" spans="1:16" ht="15">
      <c r="A93" s="276">
        <v>83</v>
      </c>
      <c r="B93" s="406" t="s">
        <v>39</v>
      </c>
      <c r="C93" s="551" t="s">
        <v>358</v>
      </c>
      <c r="D93" s="552">
        <v>44224</v>
      </c>
      <c r="E93" s="315">
        <v>2305.9499999999998</v>
      </c>
      <c r="F93" s="315">
        <v>2297</v>
      </c>
      <c r="G93" s="316">
        <v>2284</v>
      </c>
      <c r="H93" s="316">
        <v>2262.0500000000002</v>
      </c>
      <c r="I93" s="316">
        <v>2249.0500000000002</v>
      </c>
      <c r="J93" s="316">
        <v>2318.9499999999998</v>
      </c>
      <c r="K93" s="316">
        <v>2331.9499999999998</v>
      </c>
      <c r="L93" s="316">
        <v>2353.8999999999996</v>
      </c>
      <c r="M93" s="303">
        <v>2310</v>
      </c>
      <c r="N93" s="303">
        <v>2275.0500000000002</v>
      </c>
      <c r="O93" s="318">
        <v>210750</v>
      </c>
      <c r="P93" s="319">
        <v>3.562653562653563E-2</v>
      </c>
    </row>
    <row r="94" spans="1:16" ht="15">
      <c r="A94" s="276">
        <v>84</v>
      </c>
      <c r="B94" s="386" t="s">
        <v>57</v>
      </c>
      <c r="C94" s="551" t="s">
        <v>135</v>
      </c>
      <c r="D94" s="552">
        <v>44224</v>
      </c>
      <c r="E94" s="315">
        <v>432.7</v>
      </c>
      <c r="F94" s="315">
        <v>429.13333333333338</v>
      </c>
      <c r="G94" s="316">
        <v>423.66666666666674</v>
      </c>
      <c r="H94" s="316">
        <v>414.63333333333338</v>
      </c>
      <c r="I94" s="316">
        <v>409.16666666666674</v>
      </c>
      <c r="J94" s="316">
        <v>438.16666666666674</v>
      </c>
      <c r="K94" s="316">
        <v>443.63333333333333</v>
      </c>
      <c r="L94" s="316">
        <v>452.66666666666674</v>
      </c>
      <c r="M94" s="303">
        <v>434.6</v>
      </c>
      <c r="N94" s="303">
        <v>420.1</v>
      </c>
      <c r="O94" s="318">
        <v>8534000</v>
      </c>
      <c r="P94" s="319">
        <v>-1.4094269870609981E-2</v>
      </c>
    </row>
    <row r="95" spans="1:16" ht="15">
      <c r="A95" s="276">
        <v>85</v>
      </c>
      <c r="B95" s="386" t="s">
        <v>64</v>
      </c>
      <c r="C95" s="551" t="s">
        <v>136</v>
      </c>
      <c r="D95" s="552">
        <v>44224</v>
      </c>
      <c r="E95" s="315">
        <v>1385.15</v>
      </c>
      <c r="F95" s="315">
        <v>1382.3666666666668</v>
      </c>
      <c r="G95" s="316">
        <v>1368.3333333333335</v>
      </c>
      <c r="H95" s="316">
        <v>1351.5166666666667</v>
      </c>
      <c r="I95" s="316">
        <v>1337.4833333333333</v>
      </c>
      <c r="J95" s="316">
        <v>1399.1833333333336</v>
      </c>
      <c r="K95" s="316">
        <v>1413.2166666666669</v>
      </c>
      <c r="L95" s="316">
        <v>1430.0333333333338</v>
      </c>
      <c r="M95" s="303">
        <v>1396.4</v>
      </c>
      <c r="N95" s="303">
        <v>1365.55</v>
      </c>
      <c r="O95" s="318">
        <v>14189850</v>
      </c>
      <c r="P95" s="319">
        <v>5.9104063913911877E-3</v>
      </c>
    </row>
    <row r="96" spans="1:16" ht="15">
      <c r="A96" s="276">
        <v>86</v>
      </c>
      <c r="B96" s="386" t="s">
        <v>52</v>
      </c>
      <c r="C96" s="551" t="s">
        <v>137</v>
      </c>
      <c r="D96" s="552">
        <v>44224</v>
      </c>
      <c r="E96" s="315">
        <v>1089.3499999999999</v>
      </c>
      <c r="F96" s="315">
        <v>1092.45</v>
      </c>
      <c r="G96" s="316">
        <v>1081.0500000000002</v>
      </c>
      <c r="H96" s="316">
        <v>1072.7500000000002</v>
      </c>
      <c r="I96" s="316">
        <v>1061.3500000000004</v>
      </c>
      <c r="J96" s="316">
        <v>1100.75</v>
      </c>
      <c r="K96" s="316">
        <v>1112.1500000000001</v>
      </c>
      <c r="L96" s="316">
        <v>1120.4499999999998</v>
      </c>
      <c r="M96" s="303">
        <v>1103.8499999999999</v>
      </c>
      <c r="N96" s="303">
        <v>1084.1500000000001</v>
      </c>
      <c r="O96" s="318">
        <v>8726950</v>
      </c>
      <c r="P96" s="319">
        <v>-3.7842033766737823E-3</v>
      </c>
    </row>
    <row r="97" spans="1:16" ht="15">
      <c r="A97" s="276">
        <v>87</v>
      </c>
      <c r="B97" s="386" t="s">
        <v>44</v>
      </c>
      <c r="C97" s="551" t="s">
        <v>138</v>
      </c>
      <c r="D97" s="552">
        <v>44224</v>
      </c>
      <c r="E97" s="315">
        <v>825.65</v>
      </c>
      <c r="F97" s="315">
        <v>821.06666666666661</v>
      </c>
      <c r="G97" s="316">
        <v>807.68333333333317</v>
      </c>
      <c r="H97" s="316">
        <v>789.71666666666658</v>
      </c>
      <c r="I97" s="316">
        <v>776.33333333333314</v>
      </c>
      <c r="J97" s="316">
        <v>839.03333333333319</v>
      </c>
      <c r="K97" s="316">
        <v>852.41666666666663</v>
      </c>
      <c r="L97" s="316">
        <v>870.38333333333321</v>
      </c>
      <c r="M97" s="303">
        <v>834.45</v>
      </c>
      <c r="N97" s="303">
        <v>803.1</v>
      </c>
      <c r="O97" s="318">
        <v>10306800</v>
      </c>
      <c r="P97" s="319">
        <v>3.3698399326032011E-2</v>
      </c>
    </row>
    <row r="98" spans="1:16" ht="15">
      <c r="A98" s="276">
        <v>88</v>
      </c>
      <c r="B98" s="386" t="s">
        <v>57</v>
      </c>
      <c r="C98" s="551" t="s">
        <v>139</v>
      </c>
      <c r="D98" s="552">
        <v>44224</v>
      </c>
      <c r="E98" s="315">
        <v>185.2</v>
      </c>
      <c r="F98" s="315">
        <v>184.11666666666665</v>
      </c>
      <c r="G98" s="316">
        <v>182.5333333333333</v>
      </c>
      <c r="H98" s="316">
        <v>179.86666666666665</v>
      </c>
      <c r="I98" s="316">
        <v>178.2833333333333</v>
      </c>
      <c r="J98" s="316">
        <v>186.7833333333333</v>
      </c>
      <c r="K98" s="316">
        <v>188.36666666666662</v>
      </c>
      <c r="L98" s="316">
        <v>191.0333333333333</v>
      </c>
      <c r="M98" s="303">
        <v>185.7</v>
      </c>
      <c r="N98" s="303">
        <v>181.45</v>
      </c>
      <c r="O98" s="318">
        <v>14424000</v>
      </c>
      <c r="P98" s="319">
        <v>-6.063947078280044E-3</v>
      </c>
    </row>
    <row r="99" spans="1:16" ht="15">
      <c r="A99" s="276">
        <v>89</v>
      </c>
      <c r="B99" s="386" t="s">
        <v>57</v>
      </c>
      <c r="C99" s="551" t="s">
        <v>140</v>
      </c>
      <c r="D99" s="552">
        <v>44224</v>
      </c>
      <c r="E99" s="315">
        <v>168.85</v>
      </c>
      <c r="F99" s="315">
        <v>168.06666666666666</v>
      </c>
      <c r="G99" s="316">
        <v>166.78333333333333</v>
      </c>
      <c r="H99" s="316">
        <v>164.71666666666667</v>
      </c>
      <c r="I99" s="316">
        <v>163.43333333333334</v>
      </c>
      <c r="J99" s="316">
        <v>170.13333333333333</v>
      </c>
      <c r="K99" s="316">
        <v>171.41666666666663</v>
      </c>
      <c r="L99" s="316">
        <v>173.48333333333332</v>
      </c>
      <c r="M99" s="303">
        <v>169.35</v>
      </c>
      <c r="N99" s="303">
        <v>166</v>
      </c>
      <c r="O99" s="318">
        <v>19188000</v>
      </c>
      <c r="P99" s="319">
        <v>-1.9018404907975461E-2</v>
      </c>
    </row>
    <row r="100" spans="1:16" ht="15">
      <c r="A100" s="276">
        <v>90</v>
      </c>
      <c r="B100" s="386" t="s">
        <v>50</v>
      </c>
      <c r="C100" s="551" t="s">
        <v>141</v>
      </c>
      <c r="D100" s="552">
        <v>44224</v>
      </c>
      <c r="E100" s="315">
        <v>418.45</v>
      </c>
      <c r="F100" s="315">
        <v>418.66666666666669</v>
      </c>
      <c r="G100" s="316">
        <v>413.98333333333335</v>
      </c>
      <c r="H100" s="316">
        <v>409.51666666666665</v>
      </c>
      <c r="I100" s="316">
        <v>404.83333333333331</v>
      </c>
      <c r="J100" s="316">
        <v>423.13333333333338</v>
      </c>
      <c r="K100" s="316">
        <v>427.81666666666666</v>
      </c>
      <c r="L100" s="316">
        <v>432.28333333333342</v>
      </c>
      <c r="M100" s="303">
        <v>423.35</v>
      </c>
      <c r="N100" s="303">
        <v>414.2</v>
      </c>
      <c r="O100" s="318">
        <v>8806000</v>
      </c>
      <c r="P100" s="319">
        <v>1.009405827024547E-2</v>
      </c>
    </row>
    <row r="101" spans="1:16" ht="15">
      <c r="A101" s="276">
        <v>91</v>
      </c>
      <c r="B101" s="386" t="s">
        <v>44</v>
      </c>
      <c r="C101" s="551" t="s">
        <v>142</v>
      </c>
      <c r="D101" s="552">
        <v>44224</v>
      </c>
      <c r="E101" s="315">
        <v>8166.3</v>
      </c>
      <c r="F101" s="315">
        <v>8080.55</v>
      </c>
      <c r="G101" s="316">
        <v>7966.15</v>
      </c>
      <c r="H101" s="316">
        <v>7765.9999999999991</v>
      </c>
      <c r="I101" s="316">
        <v>7651.5999999999985</v>
      </c>
      <c r="J101" s="316">
        <v>8280.7000000000007</v>
      </c>
      <c r="K101" s="316">
        <v>8395.1</v>
      </c>
      <c r="L101" s="316">
        <v>8595.2500000000018</v>
      </c>
      <c r="M101" s="303">
        <v>8194.9500000000007</v>
      </c>
      <c r="N101" s="303">
        <v>7880.4</v>
      </c>
      <c r="O101" s="318">
        <v>2391000</v>
      </c>
      <c r="P101" s="319">
        <v>1.6279168614783016E-2</v>
      </c>
    </row>
    <row r="102" spans="1:16" ht="15">
      <c r="A102" s="276">
        <v>92</v>
      </c>
      <c r="B102" s="386" t="s">
        <v>50</v>
      </c>
      <c r="C102" s="551" t="s">
        <v>143</v>
      </c>
      <c r="D102" s="552">
        <v>44224</v>
      </c>
      <c r="E102" s="315">
        <v>622.20000000000005</v>
      </c>
      <c r="F102" s="315">
        <v>626.1</v>
      </c>
      <c r="G102" s="316">
        <v>616.1</v>
      </c>
      <c r="H102" s="316">
        <v>610</v>
      </c>
      <c r="I102" s="316">
        <v>600</v>
      </c>
      <c r="J102" s="316">
        <v>632.20000000000005</v>
      </c>
      <c r="K102" s="316">
        <v>642.20000000000005</v>
      </c>
      <c r="L102" s="316">
        <v>648.30000000000007</v>
      </c>
      <c r="M102" s="303">
        <v>636.1</v>
      </c>
      <c r="N102" s="303">
        <v>620</v>
      </c>
      <c r="O102" s="318">
        <v>11213750</v>
      </c>
      <c r="P102" s="319">
        <v>8.8449405484105806E-2</v>
      </c>
    </row>
    <row r="103" spans="1:16" ht="15">
      <c r="A103" s="276">
        <v>93</v>
      </c>
      <c r="B103" s="386" t="s">
        <v>57</v>
      </c>
      <c r="C103" s="551" t="s">
        <v>144</v>
      </c>
      <c r="D103" s="552">
        <v>44224</v>
      </c>
      <c r="E103" s="315">
        <v>716.4</v>
      </c>
      <c r="F103" s="315">
        <v>718.06666666666661</v>
      </c>
      <c r="G103" s="316">
        <v>708.58333333333326</v>
      </c>
      <c r="H103" s="316">
        <v>700.76666666666665</v>
      </c>
      <c r="I103" s="316">
        <v>691.2833333333333</v>
      </c>
      <c r="J103" s="316">
        <v>725.88333333333321</v>
      </c>
      <c r="K103" s="316">
        <v>735.36666666666656</v>
      </c>
      <c r="L103" s="316">
        <v>743.18333333333317</v>
      </c>
      <c r="M103" s="303">
        <v>727.55</v>
      </c>
      <c r="N103" s="303">
        <v>710.25</v>
      </c>
      <c r="O103" s="318">
        <v>5190900</v>
      </c>
      <c r="P103" s="319">
        <v>5.0112753695815586E-4</v>
      </c>
    </row>
    <row r="104" spans="1:16" ht="15">
      <c r="A104" s="276">
        <v>94</v>
      </c>
      <c r="B104" s="386" t="s">
        <v>73</v>
      </c>
      <c r="C104" s="551" t="s">
        <v>145</v>
      </c>
      <c r="D104" s="552">
        <v>44224</v>
      </c>
      <c r="E104" s="315">
        <v>1087.7</v>
      </c>
      <c r="F104" s="315">
        <v>1085.5833333333333</v>
      </c>
      <c r="G104" s="316">
        <v>1074.5666666666666</v>
      </c>
      <c r="H104" s="316">
        <v>1061.4333333333334</v>
      </c>
      <c r="I104" s="316">
        <v>1050.4166666666667</v>
      </c>
      <c r="J104" s="316">
        <v>1098.7166666666665</v>
      </c>
      <c r="K104" s="316">
        <v>1109.7333333333333</v>
      </c>
      <c r="L104" s="316">
        <v>1122.8666666666663</v>
      </c>
      <c r="M104" s="303">
        <v>1096.5999999999999</v>
      </c>
      <c r="N104" s="303">
        <v>1072.45</v>
      </c>
      <c r="O104" s="318">
        <v>1945800</v>
      </c>
      <c r="P104" s="319">
        <v>1.5441630636195182E-3</v>
      </c>
    </row>
    <row r="105" spans="1:16" ht="15">
      <c r="A105" s="276">
        <v>95</v>
      </c>
      <c r="B105" s="386" t="s">
        <v>107</v>
      </c>
      <c r="C105" s="551" t="s">
        <v>146</v>
      </c>
      <c r="D105" s="552">
        <v>44224</v>
      </c>
      <c r="E105" s="315">
        <v>1789.9</v>
      </c>
      <c r="F105" s="315">
        <v>1758.8500000000001</v>
      </c>
      <c r="G105" s="316">
        <v>1718.7000000000003</v>
      </c>
      <c r="H105" s="316">
        <v>1647.5000000000002</v>
      </c>
      <c r="I105" s="316">
        <v>1607.3500000000004</v>
      </c>
      <c r="J105" s="316">
        <v>1830.0500000000002</v>
      </c>
      <c r="K105" s="316">
        <v>1870.2000000000003</v>
      </c>
      <c r="L105" s="316">
        <v>1941.4</v>
      </c>
      <c r="M105" s="303">
        <v>1799</v>
      </c>
      <c r="N105" s="303">
        <v>1687.65</v>
      </c>
      <c r="O105" s="318">
        <v>1934400</v>
      </c>
      <c r="P105" s="319">
        <v>-4.5400710619818395E-2</v>
      </c>
    </row>
    <row r="106" spans="1:16" ht="15">
      <c r="A106" s="276">
        <v>96</v>
      </c>
      <c r="B106" s="386" t="s">
        <v>44</v>
      </c>
      <c r="C106" s="551" t="s">
        <v>147</v>
      </c>
      <c r="D106" s="552">
        <v>44224</v>
      </c>
      <c r="E106" s="315">
        <v>158.85</v>
      </c>
      <c r="F106" s="315">
        <v>158.79999999999998</v>
      </c>
      <c r="G106" s="316">
        <v>156.19999999999996</v>
      </c>
      <c r="H106" s="316">
        <v>153.54999999999998</v>
      </c>
      <c r="I106" s="316">
        <v>150.94999999999996</v>
      </c>
      <c r="J106" s="316">
        <v>161.44999999999996</v>
      </c>
      <c r="K106" s="316">
        <v>164.04999999999998</v>
      </c>
      <c r="L106" s="316">
        <v>166.69999999999996</v>
      </c>
      <c r="M106" s="303">
        <v>161.4</v>
      </c>
      <c r="N106" s="303">
        <v>156.15</v>
      </c>
      <c r="O106" s="318">
        <v>32025000</v>
      </c>
      <c r="P106" s="319">
        <v>9.5021541407371943E-2</v>
      </c>
    </row>
    <row r="107" spans="1:16" ht="15">
      <c r="A107" s="276">
        <v>97</v>
      </c>
      <c r="B107" s="386" t="s">
        <v>44</v>
      </c>
      <c r="C107" s="551" t="s">
        <v>148</v>
      </c>
      <c r="D107" s="552">
        <v>44224</v>
      </c>
      <c r="E107" s="315">
        <v>93376.4</v>
      </c>
      <c r="F107" s="315">
        <v>91842.2</v>
      </c>
      <c r="G107" s="316">
        <v>89334.45</v>
      </c>
      <c r="H107" s="316">
        <v>85292.5</v>
      </c>
      <c r="I107" s="316">
        <v>82784.75</v>
      </c>
      <c r="J107" s="316">
        <v>95884.15</v>
      </c>
      <c r="K107" s="316">
        <v>98391.9</v>
      </c>
      <c r="L107" s="316">
        <v>102433.84999999999</v>
      </c>
      <c r="M107" s="303">
        <v>94349.95</v>
      </c>
      <c r="N107" s="303">
        <v>87800.25</v>
      </c>
      <c r="O107" s="318">
        <v>67520</v>
      </c>
      <c r="P107" s="319">
        <v>7.980169518631057E-2</v>
      </c>
    </row>
    <row r="108" spans="1:16" ht="15">
      <c r="A108" s="276">
        <v>98</v>
      </c>
      <c r="B108" s="386" t="s">
        <v>57</v>
      </c>
      <c r="C108" s="551" t="s">
        <v>149</v>
      </c>
      <c r="D108" s="552">
        <v>44224</v>
      </c>
      <c r="E108" s="315">
        <v>1212.75</v>
      </c>
      <c r="F108" s="315">
        <v>1209.75</v>
      </c>
      <c r="G108" s="316">
        <v>1201.05</v>
      </c>
      <c r="H108" s="316">
        <v>1189.3499999999999</v>
      </c>
      <c r="I108" s="316">
        <v>1180.6499999999999</v>
      </c>
      <c r="J108" s="316">
        <v>1221.45</v>
      </c>
      <c r="K108" s="316">
        <v>1230.1499999999999</v>
      </c>
      <c r="L108" s="316">
        <v>1241.8500000000001</v>
      </c>
      <c r="M108" s="303">
        <v>1218.45</v>
      </c>
      <c r="N108" s="303">
        <v>1198.05</v>
      </c>
      <c r="O108" s="318">
        <v>5495250</v>
      </c>
      <c r="P108" s="319">
        <v>-7.4505554050392844E-3</v>
      </c>
    </row>
    <row r="109" spans="1:16" ht="15">
      <c r="A109" s="276">
        <v>99</v>
      </c>
      <c r="B109" s="386" t="s">
        <v>113</v>
      </c>
      <c r="C109" s="551" t="s">
        <v>150</v>
      </c>
      <c r="D109" s="552">
        <v>44224</v>
      </c>
      <c r="E109" s="315">
        <v>45.75</v>
      </c>
      <c r="F109" s="315">
        <v>45.85</v>
      </c>
      <c r="G109" s="316">
        <v>45.150000000000006</v>
      </c>
      <c r="H109" s="316">
        <v>44.550000000000004</v>
      </c>
      <c r="I109" s="316">
        <v>43.850000000000009</v>
      </c>
      <c r="J109" s="316">
        <v>46.45</v>
      </c>
      <c r="K109" s="316">
        <v>47.150000000000006</v>
      </c>
      <c r="L109" s="316">
        <v>47.75</v>
      </c>
      <c r="M109" s="303">
        <v>46.55</v>
      </c>
      <c r="N109" s="303">
        <v>45.25</v>
      </c>
      <c r="O109" s="318">
        <v>72199000</v>
      </c>
      <c r="P109" s="319">
        <v>2.2388059701492536E-2</v>
      </c>
    </row>
    <row r="110" spans="1:16" ht="15">
      <c r="A110" s="276">
        <v>100</v>
      </c>
      <c r="B110" s="386" t="s">
        <v>39</v>
      </c>
      <c r="C110" s="551" t="s">
        <v>261</v>
      </c>
      <c r="D110" s="552">
        <v>44224</v>
      </c>
      <c r="E110" s="315">
        <v>5178.1499999999996</v>
      </c>
      <c r="F110" s="315">
        <v>5128.583333333333</v>
      </c>
      <c r="G110" s="316">
        <v>5011.5666666666657</v>
      </c>
      <c r="H110" s="316">
        <v>4844.9833333333327</v>
      </c>
      <c r="I110" s="316">
        <v>4727.9666666666653</v>
      </c>
      <c r="J110" s="316">
        <v>5295.1666666666661</v>
      </c>
      <c r="K110" s="316">
        <v>5412.1833333333343</v>
      </c>
      <c r="L110" s="316">
        <v>5578.7666666666664</v>
      </c>
      <c r="M110" s="303">
        <v>5245.6</v>
      </c>
      <c r="N110" s="303">
        <v>4962</v>
      </c>
      <c r="O110" s="318">
        <v>1015750</v>
      </c>
      <c r="P110" s="319">
        <v>6.1667102168800628E-2</v>
      </c>
    </row>
    <row r="111" spans="1:16" ht="15">
      <c r="A111" s="276">
        <v>101</v>
      </c>
      <c r="B111" s="386" t="s">
        <v>50</v>
      </c>
      <c r="C111" s="551" t="s">
        <v>153</v>
      </c>
      <c r="D111" s="552">
        <v>44224</v>
      </c>
      <c r="E111" s="315">
        <v>17729.45</v>
      </c>
      <c r="F111" s="315">
        <v>17798.833333333332</v>
      </c>
      <c r="G111" s="316">
        <v>17605.816666666666</v>
      </c>
      <c r="H111" s="316">
        <v>17482.183333333334</v>
      </c>
      <c r="I111" s="316">
        <v>17289.166666666668</v>
      </c>
      <c r="J111" s="316">
        <v>17922.466666666664</v>
      </c>
      <c r="K111" s="316">
        <v>18115.483333333334</v>
      </c>
      <c r="L111" s="316">
        <v>18239.116666666661</v>
      </c>
      <c r="M111" s="303">
        <v>17991.849999999999</v>
      </c>
      <c r="N111" s="303">
        <v>17675.2</v>
      </c>
      <c r="O111" s="318">
        <v>342900</v>
      </c>
      <c r="P111" s="319">
        <v>1.7960516550393352E-2</v>
      </c>
    </row>
    <row r="112" spans="1:16" ht="15">
      <c r="A112" s="276">
        <v>102</v>
      </c>
      <c r="B112" s="386" t="s">
        <v>113</v>
      </c>
      <c r="C112" s="551" t="s">
        <v>155</v>
      </c>
      <c r="D112" s="552">
        <v>44224</v>
      </c>
      <c r="E112" s="315">
        <v>121.55</v>
      </c>
      <c r="F112" s="315">
        <v>121.36666666666667</v>
      </c>
      <c r="G112" s="316">
        <v>120.18333333333335</v>
      </c>
      <c r="H112" s="316">
        <v>118.81666666666668</v>
      </c>
      <c r="I112" s="316">
        <v>117.63333333333335</v>
      </c>
      <c r="J112" s="316">
        <v>122.73333333333335</v>
      </c>
      <c r="K112" s="316">
        <v>123.91666666666669</v>
      </c>
      <c r="L112" s="316">
        <v>125.28333333333335</v>
      </c>
      <c r="M112" s="303">
        <v>122.55</v>
      </c>
      <c r="N112" s="303">
        <v>120</v>
      </c>
      <c r="O112" s="318">
        <v>44648800</v>
      </c>
      <c r="P112" s="319">
        <v>-1.739899734591566E-2</v>
      </c>
    </row>
    <row r="113" spans="1:16" ht="15">
      <c r="A113" s="276">
        <v>103</v>
      </c>
      <c r="B113" s="386" t="s">
        <v>42</v>
      </c>
      <c r="C113" s="551" t="s">
        <v>156</v>
      </c>
      <c r="D113" s="552">
        <v>44224</v>
      </c>
      <c r="E113" s="315">
        <v>98.6</v>
      </c>
      <c r="F113" s="315">
        <v>98.933333333333337</v>
      </c>
      <c r="G113" s="316">
        <v>97.966666666666669</v>
      </c>
      <c r="H113" s="316">
        <v>97.333333333333329</v>
      </c>
      <c r="I113" s="316">
        <v>96.36666666666666</v>
      </c>
      <c r="J113" s="316">
        <v>99.566666666666677</v>
      </c>
      <c r="K113" s="316">
        <v>100.53333333333335</v>
      </c>
      <c r="L113" s="316">
        <v>101.16666666666669</v>
      </c>
      <c r="M113" s="303">
        <v>99.9</v>
      </c>
      <c r="N113" s="303">
        <v>98.3</v>
      </c>
      <c r="O113" s="318">
        <v>87027600</v>
      </c>
      <c r="P113" s="319">
        <v>6.4639843804476682E-2</v>
      </c>
    </row>
    <row r="114" spans="1:16" ht="15">
      <c r="A114" s="276">
        <v>104</v>
      </c>
      <c r="B114" s="386" t="s">
        <v>73</v>
      </c>
      <c r="C114" s="551" t="s">
        <v>158</v>
      </c>
      <c r="D114" s="552">
        <v>44224</v>
      </c>
      <c r="E114" s="315">
        <v>98.85</v>
      </c>
      <c r="F114" s="315">
        <v>98.816666666666663</v>
      </c>
      <c r="G114" s="316">
        <v>97.833333333333329</v>
      </c>
      <c r="H114" s="316">
        <v>96.816666666666663</v>
      </c>
      <c r="I114" s="316">
        <v>95.833333333333329</v>
      </c>
      <c r="J114" s="316">
        <v>99.833333333333329</v>
      </c>
      <c r="K114" s="316">
        <v>100.81666666666668</v>
      </c>
      <c r="L114" s="316">
        <v>101.83333333333333</v>
      </c>
      <c r="M114" s="303">
        <v>99.8</v>
      </c>
      <c r="N114" s="303">
        <v>97.8</v>
      </c>
      <c r="O114" s="318">
        <v>51297400</v>
      </c>
      <c r="P114" s="319">
        <v>2.1935879736155853E-2</v>
      </c>
    </row>
    <row r="115" spans="1:16" ht="15">
      <c r="A115" s="276">
        <v>105</v>
      </c>
      <c r="B115" s="386" t="s">
        <v>79</v>
      </c>
      <c r="C115" s="551" t="s">
        <v>159</v>
      </c>
      <c r="D115" s="552">
        <v>44224</v>
      </c>
      <c r="E115" s="315">
        <v>28487.85</v>
      </c>
      <c r="F115" s="315">
        <v>28701.033333333336</v>
      </c>
      <c r="G115" s="316">
        <v>28167.116666666672</v>
      </c>
      <c r="H115" s="316">
        <v>27846.383333333335</v>
      </c>
      <c r="I115" s="316">
        <v>27312.466666666671</v>
      </c>
      <c r="J115" s="316">
        <v>29021.766666666674</v>
      </c>
      <c r="K115" s="316">
        <v>29555.683333333338</v>
      </c>
      <c r="L115" s="316">
        <v>29876.416666666675</v>
      </c>
      <c r="M115" s="303">
        <v>29234.95</v>
      </c>
      <c r="N115" s="303">
        <v>28380.3</v>
      </c>
      <c r="O115" s="318">
        <v>69030</v>
      </c>
      <c r="P115" s="319">
        <v>1.3656387665198238E-2</v>
      </c>
    </row>
    <row r="116" spans="1:16" ht="15">
      <c r="A116" s="276">
        <v>106</v>
      </c>
      <c r="B116" s="386" t="s">
        <v>52</v>
      </c>
      <c r="C116" s="551" t="s">
        <v>160</v>
      </c>
      <c r="D116" s="552">
        <v>44224</v>
      </c>
      <c r="E116" s="315">
        <v>1601.7</v>
      </c>
      <c r="F116" s="315">
        <v>1582.2</v>
      </c>
      <c r="G116" s="316">
        <v>1549.5</v>
      </c>
      <c r="H116" s="316">
        <v>1497.3</v>
      </c>
      <c r="I116" s="316">
        <v>1464.6</v>
      </c>
      <c r="J116" s="316">
        <v>1634.4</v>
      </c>
      <c r="K116" s="316">
        <v>1667.1000000000004</v>
      </c>
      <c r="L116" s="316">
        <v>1719.3000000000002</v>
      </c>
      <c r="M116" s="303">
        <v>1614.9</v>
      </c>
      <c r="N116" s="303">
        <v>1530</v>
      </c>
      <c r="O116" s="318">
        <v>4750900</v>
      </c>
      <c r="P116" s="319">
        <v>-2.6923510194885661E-2</v>
      </c>
    </row>
    <row r="117" spans="1:16" ht="15">
      <c r="A117" s="276">
        <v>107</v>
      </c>
      <c r="B117" s="386" t="s">
        <v>73</v>
      </c>
      <c r="C117" s="551" t="s">
        <v>161</v>
      </c>
      <c r="D117" s="552">
        <v>44224</v>
      </c>
      <c r="E117" s="315">
        <v>249.65</v>
      </c>
      <c r="F117" s="315">
        <v>250.19999999999996</v>
      </c>
      <c r="G117" s="316">
        <v>248.39999999999992</v>
      </c>
      <c r="H117" s="316">
        <v>247.14999999999995</v>
      </c>
      <c r="I117" s="316">
        <v>245.34999999999991</v>
      </c>
      <c r="J117" s="316">
        <v>251.44999999999993</v>
      </c>
      <c r="K117" s="316">
        <v>253.24999999999994</v>
      </c>
      <c r="L117" s="316">
        <v>254.49999999999994</v>
      </c>
      <c r="M117" s="303">
        <v>252</v>
      </c>
      <c r="N117" s="303">
        <v>248.95</v>
      </c>
      <c r="O117" s="318">
        <v>17643000</v>
      </c>
      <c r="P117" s="319">
        <v>2.8686373972363129E-2</v>
      </c>
    </row>
    <row r="118" spans="1:16" ht="15">
      <c r="A118" s="276">
        <v>108</v>
      </c>
      <c r="B118" s="386" t="s">
        <v>57</v>
      </c>
      <c r="C118" s="551" t="s">
        <v>162</v>
      </c>
      <c r="D118" s="552">
        <v>44224</v>
      </c>
      <c r="E118" s="315">
        <v>121.95</v>
      </c>
      <c r="F118" s="315">
        <v>122</v>
      </c>
      <c r="G118" s="316">
        <v>120.7</v>
      </c>
      <c r="H118" s="316">
        <v>119.45</v>
      </c>
      <c r="I118" s="316">
        <v>118.15</v>
      </c>
      <c r="J118" s="316">
        <v>123.25</v>
      </c>
      <c r="K118" s="316">
        <v>124.55000000000001</v>
      </c>
      <c r="L118" s="316">
        <v>125.8</v>
      </c>
      <c r="M118" s="303">
        <v>123.3</v>
      </c>
      <c r="N118" s="303">
        <v>120.75</v>
      </c>
      <c r="O118" s="318">
        <v>28290600</v>
      </c>
      <c r="P118" s="319">
        <v>2.5162884745001123E-2</v>
      </c>
    </row>
    <row r="119" spans="1:16" ht="15">
      <c r="A119" s="276">
        <v>109</v>
      </c>
      <c r="B119" s="386" t="s">
        <v>50</v>
      </c>
      <c r="C119" s="551" t="s">
        <v>163</v>
      </c>
      <c r="D119" s="552">
        <v>44224</v>
      </c>
      <c r="E119" s="315">
        <v>1761.7</v>
      </c>
      <c r="F119" s="315">
        <v>1766.25</v>
      </c>
      <c r="G119" s="316">
        <v>1735.5</v>
      </c>
      <c r="H119" s="316">
        <v>1709.3</v>
      </c>
      <c r="I119" s="316">
        <v>1678.55</v>
      </c>
      <c r="J119" s="316">
        <v>1792.45</v>
      </c>
      <c r="K119" s="316">
        <v>1823.2</v>
      </c>
      <c r="L119" s="316">
        <v>1849.4</v>
      </c>
      <c r="M119" s="303">
        <v>1797</v>
      </c>
      <c r="N119" s="303">
        <v>1740.05</v>
      </c>
      <c r="O119" s="318">
        <v>3092500</v>
      </c>
      <c r="P119" s="319">
        <v>2.1062864549578741E-3</v>
      </c>
    </row>
    <row r="120" spans="1:16" ht="15">
      <c r="A120" s="276">
        <v>110</v>
      </c>
      <c r="B120" s="386" t="s">
        <v>54</v>
      </c>
      <c r="C120" s="551" t="s">
        <v>164</v>
      </c>
      <c r="D120" s="552">
        <v>44224</v>
      </c>
      <c r="E120" s="315">
        <v>37.15</v>
      </c>
      <c r="F120" s="315">
        <v>37</v>
      </c>
      <c r="G120" s="316">
        <v>36.549999999999997</v>
      </c>
      <c r="H120" s="316">
        <v>35.949999999999996</v>
      </c>
      <c r="I120" s="316">
        <v>35.499999999999993</v>
      </c>
      <c r="J120" s="316">
        <v>37.6</v>
      </c>
      <c r="K120" s="316">
        <v>38.050000000000004</v>
      </c>
      <c r="L120" s="316">
        <v>38.650000000000006</v>
      </c>
      <c r="M120" s="303">
        <v>37.450000000000003</v>
      </c>
      <c r="N120" s="303">
        <v>36.4</v>
      </c>
      <c r="O120" s="318">
        <v>213568000</v>
      </c>
      <c r="P120" s="319">
        <v>0.10122927151225146</v>
      </c>
    </row>
    <row r="121" spans="1:16" ht="15">
      <c r="A121" s="276">
        <v>111</v>
      </c>
      <c r="B121" s="386" t="s">
        <v>42</v>
      </c>
      <c r="C121" s="551" t="s">
        <v>165</v>
      </c>
      <c r="D121" s="552">
        <v>44224</v>
      </c>
      <c r="E121" s="315">
        <v>196.85</v>
      </c>
      <c r="F121" s="315">
        <v>198</v>
      </c>
      <c r="G121" s="316">
        <v>194.85</v>
      </c>
      <c r="H121" s="316">
        <v>192.85</v>
      </c>
      <c r="I121" s="316">
        <v>189.7</v>
      </c>
      <c r="J121" s="316">
        <v>200</v>
      </c>
      <c r="K121" s="316">
        <v>203.14999999999998</v>
      </c>
      <c r="L121" s="316">
        <v>205.15</v>
      </c>
      <c r="M121" s="303">
        <v>201.15</v>
      </c>
      <c r="N121" s="303">
        <v>196</v>
      </c>
      <c r="O121" s="318">
        <v>20892000</v>
      </c>
      <c r="P121" s="319">
        <v>6.0292326431181487E-2</v>
      </c>
    </row>
    <row r="122" spans="1:16" ht="15">
      <c r="A122" s="276">
        <v>112</v>
      </c>
      <c r="B122" s="386" t="s">
        <v>89</v>
      </c>
      <c r="C122" s="551" t="s">
        <v>166</v>
      </c>
      <c r="D122" s="552">
        <v>44224</v>
      </c>
      <c r="E122" s="315">
        <v>1564.65</v>
      </c>
      <c r="F122" s="315">
        <v>1553.0666666666666</v>
      </c>
      <c r="G122" s="316">
        <v>1532.5833333333333</v>
      </c>
      <c r="H122" s="316">
        <v>1500.5166666666667</v>
      </c>
      <c r="I122" s="316">
        <v>1480.0333333333333</v>
      </c>
      <c r="J122" s="316">
        <v>1585.1333333333332</v>
      </c>
      <c r="K122" s="316">
        <v>1605.6166666666668</v>
      </c>
      <c r="L122" s="316">
        <v>1637.6833333333332</v>
      </c>
      <c r="M122" s="303">
        <v>1573.55</v>
      </c>
      <c r="N122" s="303">
        <v>1521</v>
      </c>
      <c r="O122" s="318">
        <v>2061455</v>
      </c>
      <c r="P122" s="319">
        <v>1.178585697163404E-2</v>
      </c>
    </row>
    <row r="123" spans="1:16" ht="15">
      <c r="A123" s="276">
        <v>113</v>
      </c>
      <c r="B123" s="386" t="s">
        <v>37</v>
      </c>
      <c r="C123" s="551" t="s">
        <v>167</v>
      </c>
      <c r="D123" s="552">
        <v>44224</v>
      </c>
      <c r="E123" s="315">
        <v>815.8</v>
      </c>
      <c r="F123" s="315">
        <v>811.51666666666677</v>
      </c>
      <c r="G123" s="316">
        <v>804.68333333333351</v>
      </c>
      <c r="H123" s="316">
        <v>793.56666666666672</v>
      </c>
      <c r="I123" s="316">
        <v>786.73333333333346</v>
      </c>
      <c r="J123" s="316">
        <v>822.63333333333355</v>
      </c>
      <c r="K123" s="316">
        <v>829.46666666666681</v>
      </c>
      <c r="L123" s="316">
        <v>840.5833333333336</v>
      </c>
      <c r="M123" s="303">
        <v>818.35</v>
      </c>
      <c r="N123" s="303">
        <v>800.4</v>
      </c>
      <c r="O123" s="318">
        <v>1565700</v>
      </c>
      <c r="P123" s="319">
        <v>2.9050279329608939E-2</v>
      </c>
    </row>
    <row r="124" spans="1:16" ht="15">
      <c r="A124" s="276">
        <v>114</v>
      </c>
      <c r="B124" s="386" t="s">
        <v>54</v>
      </c>
      <c r="C124" s="551" t="s">
        <v>168</v>
      </c>
      <c r="D124" s="552">
        <v>44224</v>
      </c>
      <c r="E124" s="315">
        <v>253.35</v>
      </c>
      <c r="F124" s="315">
        <v>253.79999999999998</v>
      </c>
      <c r="G124" s="316">
        <v>250.29999999999995</v>
      </c>
      <c r="H124" s="316">
        <v>247.24999999999997</v>
      </c>
      <c r="I124" s="316">
        <v>243.74999999999994</v>
      </c>
      <c r="J124" s="316">
        <v>256.84999999999997</v>
      </c>
      <c r="K124" s="316">
        <v>260.35000000000002</v>
      </c>
      <c r="L124" s="316">
        <v>263.39999999999998</v>
      </c>
      <c r="M124" s="303">
        <v>257.3</v>
      </c>
      <c r="N124" s="303">
        <v>250.75</v>
      </c>
      <c r="O124" s="318">
        <v>26972900</v>
      </c>
      <c r="P124" s="319">
        <v>3.9450156459544035E-2</v>
      </c>
    </row>
    <row r="125" spans="1:16" ht="15">
      <c r="A125" s="276">
        <v>115</v>
      </c>
      <c r="B125" s="386" t="s">
        <v>42</v>
      </c>
      <c r="C125" s="551" t="s">
        <v>169</v>
      </c>
      <c r="D125" s="552">
        <v>44224</v>
      </c>
      <c r="E125" s="315">
        <v>146.55000000000001</v>
      </c>
      <c r="F125" s="315">
        <v>146.29999999999998</v>
      </c>
      <c r="G125" s="316">
        <v>144.64999999999998</v>
      </c>
      <c r="H125" s="316">
        <v>142.75</v>
      </c>
      <c r="I125" s="316">
        <v>141.1</v>
      </c>
      <c r="J125" s="316">
        <v>148.19999999999996</v>
      </c>
      <c r="K125" s="316">
        <v>149.85</v>
      </c>
      <c r="L125" s="316">
        <v>151.74999999999994</v>
      </c>
      <c r="M125" s="303">
        <v>147.94999999999999</v>
      </c>
      <c r="N125" s="303">
        <v>144.4</v>
      </c>
      <c r="O125" s="318">
        <v>13668000</v>
      </c>
      <c r="P125" s="319">
        <v>-2.2737022737022737E-2</v>
      </c>
    </row>
    <row r="126" spans="1:16" ht="15">
      <c r="A126" s="276">
        <v>116</v>
      </c>
      <c r="B126" s="386" t="s">
        <v>73</v>
      </c>
      <c r="C126" s="551" t="s">
        <v>170</v>
      </c>
      <c r="D126" s="552">
        <v>44224</v>
      </c>
      <c r="E126" s="315">
        <v>2055.6999999999998</v>
      </c>
      <c r="F126" s="315">
        <v>2039.1500000000003</v>
      </c>
      <c r="G126" s="316">
        <v>2019.4000000000005</v>
      </c>
      <c r="H126" s="316">
        <v>1983.1000000000001</v>
      </c>
      <c r="I126" s="316">
        <v>1963.3500000000004</v>
      </c>
      <c r="J126" s="316">
        <v>2075.4500000000007</v>
      </c>
      <c r="K126" s="316">
        <v>2095.2000000000003</v>
      </c>
      <c r="L126" s="316">
        <v>2131.5000000000009</v>
      </c>
      <c r="M126" s="303">
        <v>2058.9</v>
      </c>
      <c r="N126" s="303">
        <v>2002.85</v>
      </c>
      <c r="O126" s="318">
        <v>34729750</v>
      </c>
      <c r="P126" s="319">
        <v>-2.126985021629162E-2</v>
      </c>
    </row>
    <row r="127" spans="1:16" ht="15">
      <c r="A127" s="276">
        <v>117</v>
      </c>
      <c r="B127" s="386" t="s">
        <v>113</v>
      </c>
      <c r="C127" s="551" t="s">
        <v>171</v>
      </c>
      <c r="D127" s="552">
        <v>44224</v>
      </c>
      <c r="E127" s="315">
        <v>67.25</v>
      </c>
      <c r="F127" s="315">
        <v>67.066666666666663</v>
      </c>
      <c r="G127" s="316">
        <v>66.48333333333332</v>
      </c>
      <c r="H127" s="316">
        <v>65.716666666666654</v>
      </c>
      <c r="I127" s="316">
        <v>65.133333333333312</v>
      </c>
      <c r="J127" s="316">
        <v>67.833333333333329</v>
      </c>
      <c r="K127" s="316">
        <v>68.416666666666671</v>
      </c>
      <c r="L127" s="316">
        <v>69.183333333333337</v>
      </c>
      <c r="M127" s="303">
        <v>67.650000000000006</v>
      </c>
      <c r="N127" s="303">
        <v>66.3</v>
      </c>
      <c r="O127" s="318">
        <v>158707000</v>
      </c>
      <c r="P127" s="319">
        <v>-1.4395280235988201E-2</v>
      </c>
    </row>
    <row r="128" spans="1:16" ht="15">
      <c r="A128" s="276">
        <v>118</v>
      </c>
      <c r="B128" s="406" t="s">
        <v>57</v>
      </c>
      <c r="C128" s="551" t="s">
        <v>280</v>
      </c>
      <c r="D128" s="552">
        <v>44224</v>
      </c>
      <c r="E128" s="315">
        <v>900.35</v>
      </c>
      <c r="F128" s="315">
        <v>903.96666666666658</v>
      </c>
      <c r="G128" s="316">
        <v>894.93333333333317</v>
      </c>
      <c r="H128" s="316">
        <v>889.51666666666654</v>
      </c>
      <c r="I128" s="316">
        <v>880.48333333333312</v>
      </c>
      <c r="J128" s="316">
        <v>909.38333333333321</v>
      </c>
      <c r="K128" s="316">
        <v>918.41666666666674</v>
      </c>
      <c r="L128" s="316">
        <v>923.83333333333326</v>
      </c>
      <c r="M128" s="303">
        <v>913</v>
      </c>
      <c r="N128" s="303">
        <v>898.55</v>
      </c>
      <c r="O128" s="318">
        <v>5652000</v>
      </c>
      <c r="P128" s="319">
        <v>4.6957488191164215E-2</v>
      </c>
    </row>
    <row r="129" spans="1:16" ht="15">
      <c r="A129" s="276">
        <v>119</v>
      </c>
      <c r="B129" s="386" t="s">
        <v>54</v>
      </c>
      <c r="C129" s="551" t="s">
        <v>172</v>
      </c>
      <c r="D129" s="552">
        <v>44224</v>
      </c>
      <c r="E129" s="315">
        <v>303.75</v>
      </c>
      <c r="F129" s="315">
        <v>302.33333333333331</v>
      </c>
      <c r="G129" s="316">
        <v>298.86666666666662</v>
      </c>
      <c r="H129" s="316">
        <v>293.98333333333329</v>
      </c>
      <c r="I129" s="316">
        <v>290.51666666666659</v>
      </c>
      <c r="J129" s="316">
        <v>307.21666666666664</v>
      </c>
      <c r="K129" s="316">
        <v>310.68333333333334</v>
      </c>
      <c r="L129" s="316">
        <v>315.56666666666666</v>
      </c>
      <c r="M129" s="303">
        <v>305.8</v>
      </c>
      <c r="N129" s="303">
        <v>297.45</v>
      </c>
      <c r="O129" s="318">
        <v>76983000</v>
      </c>
      <c r="P129" s="319">
        <v>3.0479479559874709E-2</v>
      </c>
    </row>
    <row r="130" spans="1:16" ht="15">
      <c r="A130" s="276">
        <v>120</v>
      </c>
      <c r="B130" s="386" t="s">
        <v>37</v>
      </c>
      <c r="C130" s="551" t="s">
        <v>173</v>
      </c>
      <c r="D130" s="552">
        <v>44224</v>
      </c>
      <c r="E130" s="315">
        <v>24021.9</v>
      </c>
      <c r="F130" s="315">
        <v>24124.783333333336</v>
      </c>
      <c r="G130" s="316">
        <v>23823.066666666673</v>
      </c>
      <c r="H130" s="316">
        <v>23624.233333333337</v>
      </c>
      <c r="I130" s="316">
        <v>23322.516666666674</v>
      </c>
      <c r="J130" s="316">
        <v>24323.616666666672</v>
      </c>
      <c r="K130" s="316">
        <v>24625.333333333339</v>
      </c>
      <c r="L130" s="316">
        <v>24824.166666666672</v>
      </c>
      <c r="M130" s="303">
        <v>24426.5</v>
      </c>
      <c r="N130" s="303">
        <v>23925.95</v>
      </c>
      <c r="O130" s="318">
        <v>171350</v>
      </c>
      <c r="P130" s="319">
        <v>6.2965260545905705E-2</v>
      </c>
    </row>
    <row r="131" spans="1:16" ht="15">
      <c r="A131" s="276">
        <v>121</v>
      </c>
      <c r="B131" s="386" t="s">
        <v>64</v>
      </c>
      <c r="C131" s="551" t="s">
        <v>174</v>
      </c>
      <c r="D131" s="552">
        <v>44224</v>
      </c>
      <c r="E131" s="315">
        <v>1677.05</v>
      </c>
      <c r="F131" s="315">
        <v>1677.75</v>
      </c>
      <c r="G131" s="316">
        <v>1664.4</v>
      </c>
      <c r="H131" s="316">
        <v>1651.75</v>
      </c>
      <c r="I131" s="316">
        <v>1638.4</v>
      </c>
      <c r="J131" s="316">
        <v>1690.4</v>
      </c>
      <c r="K131" s="316">
        <v>1703.75</v>
      </c>
      <c r="L131" s="316">
        <v>1716.4</v>
      </c>
      <c r="M131" s="303">
        <v>1691.1</v>
      </c>
      <c r="N131" s="303">
        <v>1665.1</v>
      </c>
      <c r="O131" s="318">
        <v>888800</v>
      </c>
      <c r="P131" s="319">
        <v>-2.7677496991576414E-2</v>
      </c>
    </row>
    <row r="132" spans="1:16" ht="15">
      <c r="A132" s="276">
        <v>122</v>
      </c>
      <c r="B132" s="386" t="s">
        <v>79</v>
      </c>
      <c r="C132" s="551" t="s">
        <v>175</v>
      </c>
      <c r="D132" s="552">
        <v>44224</v>
      </c>
      <c r="E132" s="315">
        <v>5891.1</v>
      </c>
      <c r="F132" s="315">
        <v>5878.8166666666666</v>
      </c>
      <c r="G132" s="316">
        <v>5802.333333333333</v>
      </c>
      <c r="H132" s="316">
        <v>5713.5666666666666</v>
      </c>
      <c r="I132" s="316">
        <v>5637.083333333333</v>
      </c>
      <c r="J132" s="316">
        <v>5967.583333333333</v>
      </c>
      <c r="K132" s="316">
        <v>6044.0666666666666</v>
      </c>
      <c r="L132" s="316">
        <v>6132.833333333333</v>
      </c>
      <c r="M132" s="303">
        <v>5955.3</v>
      </c>
      <c r="N132" s="303">
        <v>5790.05</v>
      </c>
      <c r="O132" s="318">
        <v>359875</v>
      </c>
      <c r="P132" s="319">
        <v>6.8274582560296851E-2</v>
      </c>
    </row>
    <row r="133" spans="1:16" ht="15">
      <c r="A133" s="276">
        <v>123</v>
      </c>
      <c r="B133" s="386" t="s">
        <v>57</v>
      </c>
      <c r="C133" s="551" t="s">
        <v>176</v>
      </c>
      <c r="D133" s="552">
        <v>44224</v>
      </c>
      <c r="E133" s="315">
        <v>1253</v>
      </c>
      <c r="F133" s="315">
        <v>1247.5166666666667</v>
      </c>
      <c r="G133" s="316">
        <v>1228.8833333333332</v>
      </c>
      <c r="H133" s="316">
        <v>1204.7666666666667</v>
      </c>
      <c r="I133" s="316">
        <v>1186.1333333333332</v>
      </c>
      <c r="J133" s="316">
        <v>1271.6333333333332</v>
      </c>
      <c r="K133" s="316">
        <v>1290.2666666666669</v>
      </c>
      <c r="L133" s="316">
        <v>1314.3833333333332</v>
      </c>
      <c r="M133" s="303">
        <v>1266.1500000000001</v>
      </c>
      <c r="N133" s="303">
        <v>1223.4000000000001</v>
      </c>
      <c r="O133" s="318">
        <v>3868000</v>
      </c>
      <c r="P133" s="319">
        <v>-6.9829533785171491E-3</v>
      </c>
    </row>
    <row r="134" spans="1:16" ht="15">
      <c r="A134" s="276">
        <v>124</v>
      </c>
      <c r="B134" s="386" t="s">
        <v>52</v>
      </c>
      <c r="C134" s="551" t="s">
        <v>178</v>
      </c>
      <c r="D134" s="552">
        <v>44224</v>
      </c>
      <c r="E134" s="315">
        <v>596.54999999999995</v>
      </c>
      <c r="F134" s="315">
        <v>598.59999999999991</v>
      </c>
      <c r="G134" s="316">
        <v>592.54999999999984</v>
      </c>
      <c r="H134" s="316">
        <v>588.54999999999995</v>
      </c>
      <c r="I134" s="316">
        <v>582.49999999999989</v>
      </c>
      <c r="J134" s="316">
        <v>602.5999999999998</v>
      </c>
      <c r="K134" s="316">
        <v>608.65</v>
      </c>
      <c r="L134" s="316">
        <v>612.64999999999975</v>
      </c>
      <c r="M134" s="303">
        <v>604.65</v>
      </c>
      <c r="N134" s="303">
        <v>594.6</v>
      </c>
      <c r="O134" s="318">
        <v>46569600</v>
      </c>
      <c r="P134" s="319">
        <v>7.4809946391252991E-3</v>
      </c>
    </row>
    <row r="135" spans="1:16" ht="15">
      <c r="A135" s="276">
        <v>125</v>
      </c>
      <c r="B135" s="386" t="s">
        <v>89</v>
      </c>
      <c r="C135" s="551" t="s">
        <v>179</v>
      </c>
      <c r="D135" s="552">
        <v>44224</v>
      </c>
      <c r="E135" s="315">
        <v>527.20000000000005</v>
      </c>
      <c r="F135" s="315">
        <v>523.08333333333337</v>
      </c>
      <c r="G135" s="316">
        <v>516.7166666666667</v>
      </c>
      <c r="H135" s="316">
        <v>506.23333333333335</v>
      </c>
      <c r="I135" s="316">
        <v>499.86666666666667</v>
      </c>
      <c r="J135" s="316">
        <v>533.56666666666672</v>
      </c>
      <c r="K135" s="316">
        <v>539.93333333333328</v>
      </c>
      <c r="L135" s="316">
        <v>550.41666666666674</v>
      </c>
      <c r="M135" s="303">
        <v>529.45000000000005</v>
      </c>
      <c r="N135" s="303">
        <v>512.6</v>
      </c>
      <c r="O135" s="318">
        <v>11617500</v>
      </c>
      <c r="P135" s="319">
        <v>4.5773697002430461E-2</v>
      </c>
    </row>
    <row r="136" spans="1:16" ht="15">
      <c r="A136" s="276">
        <v>126</v>
      </c>
      <c r="B136" s="386" t="s">
        <v>180</v>
      </c>
      <c r="C136" s="551" t="s">
        <v>181</v>
      </c>
      <c r="D136" s="552">
        <v>44224</v>
      </c>
      <c r="E136" s="315">
        <v>537.95000000000005</v>
      </c>
      <c r="F136" s="315">
        <v>536.43333333333328</v>
      </c>
      <c r="G136" s="316">
        <v>528.46666666666658</v>
      </c>
      <c r="H136" s="316">
        <v>518.98333333333335</v>
      </c>
      <c r="I136" s="316">
        <v>511.01666666666665</v>
      </c>
      <c r="J136" s="316">
        <v>545.91666666666652</v>
      </c>
      <c r="K136" s="316">
        <v>553.88333333333321</v>
      </c>
      <c r="L136" s="316">
        <v>563.36666666666645</v>
      </c>
      <c r="M136" s="303">
        <v>544.4</v>
      </c>
      <c r="N136" s="303">
        <v>526.95000000000005</v>
      </c>
      <c r="O136" s="318">
        <v>9880000</v>
      </c>
      <c r="P136" s="319">
        <v>3.8906414300736068E-2</v>
      </c>
    </row>
    <row r="137" spans="1:16" ht="15">
      <c r="A137" s="276">
        <v>127</v>
      </c>
      <c r="B137" s="386" t="s">
        <v>39</v>
      </c>
      <c r="C137" s="551" t="s">
        <v>3464</v>
      </c>
      <c r="D137" s="552">
        <v>44224</v>
      </c>
      <c r="E137" s="315">
        <v>599.1</v>
      </c>
      <c r="F137" s="315">
        <v>595.63333333333333</v>
      </c>
      <c r="G137" s="316">
        <v>587.76666666666665</v>
      </c>
      <c r="H137" s="316">
        <v>576.43333333333328</v>
      </c>
      <c r="I137" s="316">
        <v>568.56666666666661</v>
      </c>
      <c r="J137" s="316">
        <v>606.9666666666667</v>
      </c>
      <c r="K137" s="316">
        <v>614.83333333333326</v>
      </c>
      <c r="L137" s="316">
        <v>626.16666666666674</v>
      </c>
      <c r="M137" s="303">
        <v>603.5</v>
      </c>
      <c r="N137" s="303">
        <v>584.29999999999995</v>
      </c>
      <c r="O137" s="318">
        <v>16027200</v>
      </c>
      <c r="P137" s="319">
        <v>-6.2777266259311957E-3</v>
      </c>
    </row>
    <row r="138" spans="1:16" ht="15">
      <c r="A138" s="276">
        <v>128</v>
      </c>
      <c r="B138" s="386" t="s">
        <v>44</v>
      </c>
      <c r="C138" s="551" t="s">
        <v>183</v>
      </c>
      <c r="D138" s="552">
        <v>44224</v>
      </c>
      <c r="E138" s="315">
        <v>275.39999999999998</v>
      </c>
      <c r="F138" s="315">
        <v>270.93333333333334</v>
      </c>
      <c r="G138" s="316">
        <v>263.9666666666667</v>
      </c>
      <c r="H138" s="316">
        <v>252.53333333333336</v>
      </c>
      <c r="I138" s="316">
        <v>245.56666666666672</v>
      </c>
      <c r="J138" s="316">
        <v>282.36666666666667</v>
      </c>
      <c r="K138" s="316">
        <v>289.33333333333326</v>
      </c>
      <c r="L138" s="316">
        <v>300.76666666666665</v>
      </c>
      <c r="M138" s="303">
        <v>277.89999999999998</v>
      </c>
      <c r="N138" s="303">
        <v>259.5</v>
      </c>
      <c r="O138" s="318">
        <v>76841700</v>
      </c>
      <c r="P138" s="319">
        <v>6.6956865848832606E-2</v>
      </c>
    </row>
    <row r="139" spans="1:16" ht="15">
      <c r="A139" s="276">
        <v>129</v>
      </c>
      <c r="B139" s="386" t="s">
        <v>42</v>
      </c>
      <c r="C139" s="551" t="s">
        <v>185</v>
      </c>
      <c r="D139" s="552">
        <v>44224</v>
      </c>
      <c r="E139" s="315">
        <v>85.1</v>
      </c>
      <c r="F139" s="315">
        <v>85.333333333333329</v>
      </c>
      <c r="G139" s="316">
        <v>84.166666666666657</v>
      </c>
      <c r="H139" s="316">
        <v>83.233333333333334</v>
      </c>
      <c r="I139" s="316">
        <v>82.066666666666663</v>
      </c>
      <c r="J139" s="316">
        <v>86.266666666666652</v>
      </c>
      <c r="K139" s="316">
        <v>87.433333333333309</v>
      </c>
      <c r="L139" s="316">
        <v>88.366666666666646</v>
      </c>
      <c r="M139" s="303">
        <v>86.5</v>
      </c>
      <c r="N139" s="303">
        <v>84.4</v>
      </c>
      <c r="O139" s="318">
        <v>86670000</v>
      </c>
      <c r="P139" s="319">
        <v>4.0181464679196373E-2</v>
      </c>
    </row>
    <row r="140" spans="1:16" ht="15">
      <c r="A140" s="276">
        <v>130</v>
      </c>
      <c r="B140" s="386" t="s">
        <v>113</v>
      </c>
      <c r="C140" s="551" t="s">
        <v>186</v>
      </c>
      <c r="D140" s="552">
        <v>44224</v>
      </c>
      <c r="E140" s="315">
        <v>690.7</v>
      </c>
      <c r="F140" s="315">
        <v>691.90000000000009</v>
      </c>
      <c r="G140" s="316">
        <v>682.45000000000016</v>
      </c>
      <c r="H140" s="316">
        <v>674.2</v>
      </c>
      <c r="I140" s="316">
        <v>664.75000000000011</v>
      </c>
      <c r="J140" s="316">
        <v>700.1500000000002</v>
      </c>
      <c r="K140" s="316">
        <v>709.6</v>
      </c>
      <c r="L140" s="316">
        <v>717.85000000000025</v>
      </c>
      <c r="M140" s="303">
        <v>701.35</v>
      </c>
      <c r="N140" s="303">
        <v>683.65</v>
      </c>
      <c r="O140" s="318">
        <v>40888400</v>
      </c>
      <c r="P140" s="319">
        <v>-3.1489087541274059E-2</v>
      </c>
    </row>
    <row r="141" spans="1:16" ht="15">
      <c r="A141" s="276">
        <v>131</v>
      </c>
      <c r="B141" s="386" t="s">
        <v>107</v>
      </c>
      <c r="C141" s="551" t="s">
        <v>187</v>
      </c>
      <c r="D141" s="552">
        <v>44224</v>
      </c>
      <c r="E141" s="315">
        <v>3307.65</v>
      </c>
      <c r="F141" s="315">
        <v>3300.65</v>
      </c>
      <c r="G141" s="316">
        <v>3273.3500000000004</v>
      </c>
      <c r="H141" s="316">
        <v>3239.05</v>
      </c>
      <c r="I141" s="316">
        <v>3211.7500000000005</v>
      </c>
      <c r="J141" s="316">
        <v>3334.9500000000003</v>
      </c>
      <c r="K141" s="316">
        <v>3362.2500000000005</v>
      </c>
      <c r="L141" s="316">
        <v>3396.55</v>
      </c>
      <c r="M141" s="303">
        <v>3327.95</v>
      </c>
      <c r="N141" s="303">
        <v>3266.35</v>
      </c>
      <c r="O141" s="318">
        <v>5422200</v>
      </c>
      <c r="P141" s="319">
        <v>3.0562207777397651E-2</v>
      </c>
    </row>
    <row r="142" spans="1:16" ht="15">
      <c r="A142" s="276">
        <v>132</v>
      </c>
      <c r="B142" s="386" t="s">
        <v>107</v>
      </c>
      <c r="C142" s="551" t="s">
        <v>188</v>
      </c>
      <c r="D142" s="552">
        <v>44224</v>
      </c>
      <c r="E142" s="315">
        <v>1023.05</v>
      </c>
      <c r="F142" s="315">
        <v>1016.5166666666665</v>
      </c>
      <c r="G142" s="316">
        <v>1006.383333333333</v>
      </c>
      <c r="H142" s="316">
        <v>989.71666666666647</v>
      </c>
      <c r="I142" s="316">
        <v>979.58333333333292</v>
      </c>
      <c r="J142" s="316">
        <v>1033.1833333333329</v>
      </c>
      <c r="K142" s="316">
        <v>1043.3166666666666</v>
      </c>
      <c r="L142" s="316">
        <v>1059.9833333333331</v>
      </c>
      <c r="M142" s="303">
        <v>1026.6500000000001</v>
      </c>
      <c r="N142" s="303">
        <v>999.85</v>
      </c>
      <c r="O142" s="318">
        <v>13350000</v>
      </c>
      <c r="P142" s="319">
        <v>2.5251128928209382E-2</v>
      </c>
    </row>
    <row r="143" spans="1:16" ht="15">
      <c r="A143" s="276">
        <v>133</v>
      </c>
      <c r="B143" s="386" t="s">
        <v>50</v>
      </c>
      <c r="C143" s="551" t="s">
        <v>189</v>
      </c>
      <c r="D143" s="552">
        <v>44224</v>
      </c>
      <c r="E143" s="315">
        <v>1534</v>
      </c>
      <c r="F143" s="315">
        <v>1534.5333333333335</v>
      </c>
      <c r="G143" s="316">
        <v>1523.616666666667</v>
      </c>
      <c r="H143" s="316">
        <v>1513.2333333333336</v>
      </c>
      <c r="I143" s="316">
        <v>1502.3166666666671</v>
      </c>
      <c r="J143" s="316">
        <v>1544.916666666667</v>
      </c>
      <c r="K143" s="316">
        <v>1555.8333333333335</v>
      </c>
      <c r="L143" s="316">
        <v>1566.2166666666669</v>
      </c>
      <c r="M143" s="303">
        <v>1545.45</v>
      </c>
      <c r="N143" s="303">
        <v>1524.15</v>
      </c>
      <c r="O143" s="318">
        <v>6792750</v>
      </c>
      <c r="P143" s="319">
        <v>-6.5811122079631459E-3</v>
      </c>
    </row>
    <row r="144" spans="1:16" ht="15">
      <c r="A144" s="276">
        <v>134</v>
      </c>
      <c r="B144" s="386" t="s">
        <v>52</v>
      </c>
      <c r="C144" s="551" t="s">
        <v>190</v>
      </c>
      <c r="D144" s="552">
        <v>44224</v>
      </c>
      <c r="E144" s="315">
        <v>2728</v>
      </c>
      <c r="F144" s="315">
        <v>2740.9833333333336</v>
      </c>
      <c r="G144" s="316">
        <v>2707.0166666666673</v>
      </c>
      <c r="H144" s="316">
        <v>2686.0333333333338</v>
      </c>
      <c r="I144" s="316">
        <v>2652.0666666666675</v>
      </c>
      <c r="J144" s="316">
        <v>2761.9666666666672</v>
      </c>
      <c r="K144" s="316">
        <v>2795.9333333333334</v>
      </c>
      <c r="L144" s="316">
        <v>2816.916666666667</v>
      </c>
      <c r="M144" s="303">
        <v>2774.95</v>
      </c>
      <c r="N144" s="303">
        <v>2720</v>
      </c>
      <c r="O144" s="318">
        <v>880750</v>
      </c>
      <c r="P144" s="319">
        <v>-2.5719026548672565E-2</v>
      </c>
    </row>
    <row r="145" spans="1:16" ht="15">
      <c r="A145" s="276">
        <v>135</v>
      </c>
      <c r="B145" s="386" t="s">
        <v>42</v>
      </c>
      <c r="C145" s="551" t="s">
        <v>191</v>
      </c>
      <c r="D145" s="552">
        <v>44224</v>
      </c>
      <c r="E145" s="315">
        <v>334.85</v>
      </c>
      <c r="F145" s="315">
        <v>336.91666666666669</v>
      </c>
      <c r="G145" s="316">
        <v>330.43333333333339</v>
      </c>
      <c r="H145" s="316">
        <v>326.01666666666671</v>
      </c>
      <c r="I145" s="316">
        <v>319.53333333333342</v>
      </c>
      <c r="J145" s="316">
        <v>341.33333333333337</v>
      </c>
      <c r="K145" s="316">
        <v>347.81666666666661</v>
      </c>
      <c r="L145" s="316">
        <v>352.23333333333335</v>
      </c>
      <c r="M145" s="303">
        <v>343.4</v>
      </c>
      <c r="N145" s="303">
        <v>332.5</v>
      </c>
      <c r="O145" s="318">
        <v>4911000</v>
      </c>
      <c r="P145" s="319">
        <v>0.11284840244731476</v>
      </c>
    </row>
    <row r="146" spans="1:16" ht="15">
      <c r="A146" s="276">
        <v>136</v>
      </c>
      <c r="B146" s="386" t="s">
        <v>44</v>
      </c>
      <c r="C146" s="551" t="s">
        <v>192</v>
      </c>
      <c r="D146" s="552">
        <v>44224</v>
      </c>
      <c r="E146" s="315">
        <v>511.25</v>
      </c>
      <c r="F146" s="315">
        <v>514.35</v>
      </c>
      <c r="G146" s="316">
        <v>506.40000000000009</v>
      </c>
      <c r="H146" s="316">
        <v>501.55000000000007</v>
      </c>
      <c r="I146" s="316">
        <v>493.60000000000014</v>
      </c>
      <c r="J146" s="316">
        <v>519.20000000000005</v>
      </c>
      <c r="K146" s="316">
        <v>527.15000000000009</v>
      </c>
      <c r="L146" s="316">
        <v>532</v>
      </c>
      <c r="M146" s="303">
        <v>522.29999999999995</v>
      </c>
      <c r="N146" s="303">
        <v>509.5</v>
      </c>
      <c r="O146" s="318">
        <v>5264000</v>
      </c>
      <c r="P146" s="319">
        <v>2.9854834291974802E-2</v>
      </c>
    </row>
    <row r="147" spans="1:16" ht="15">
      <c r="A147" s="276">
        <v>137</v>
      </c>
      <c r="B147" s="386" t="s">
        <v>50</v>
      </c>
      <c r="C147" s="551" t="s">
        <v>193</v>
      </c>
      <c r="D147" s="552">
        <v>44224</v>
      </c>
      <c r="E147" s="315">
        <v>1262.55</v>
      </c>
      <c r="F147" s="315">
        <v>1266.8500000000001</v>
      </c>
      <c r="G147" s="316">
        <v>1255.7000000000003</v>
      </c>
      <c r="H147" s="316">
        <v>1248.8500000000001</v>
      </c>
      <c r="I147" s="316">
        <v>1237.7000000000003</v>
      </c>
      <c r="J147" s="316">
        <v>1273.7000000000003</v>
      </c>
      <c r="K147" s="316">
        <v>1284.8500000000004</v>
      </c>
      <c r="L147" s="316">
        <v>1291.7000000000003</v>
      </c>
      <c r="M147" s="303">
        <v>1278</v>
      </c>
      <c r="N147" s="303">
        <v>1260</v>
      </c>
      <c r="O147" s="318">
        <v>2139900</v>
      </c>
      <c r="P147" s="319">
        <v>4.6007229707525467E-3</v>
      </c>
    </row>
    <row r="148" spans="1:16" ht="15">
      <c r="A148" s="276">
        <v>138</v>
      </c>
      <c r="B148" s="386" t="s">
        <v>37</v>
      </c>
      <c r="C148" s="551" t="s">
        <v>195</v>
      </c>
      <c r="D148" s="552">
        <v>44224</v>
      </c>
      <c r="E148" s="315">
        <v>5554.15</v>
      </c>
      <c r="F148" s="315">
        <v>5530.7666666666673</v>
      </c>
      <c r="G148" s="316">
        <v>5498.9833333333345</v>
      </c>
      <c r="H148" s="316">
        <v>5443.8166666666675</v>
      </c>
      <c r="I148" s="316">
        <v>5412.0333333333347</v>
      </c>
      <c r="J148" s="316">
        <v>5585.9333333333343</v>
      </c>
      <c r="K148" s="316">
        <v>5617.7166666666672</v>
      </c>
      <c r="L148" s="316">
        <v>5672.8833333333341</v>
      </c>
      <c r="M148" s="303">
        <v>5562.55</v>
      </c>
      <c r="N148" s="303">
        <v>5475.6</v>
      </c>
      <c r="O148" s="318">
        <v>1525000</v>
      </c>
      <c r="P148" s="319">
        <v>-1.3072741392699974E-2</v>
      </c>
    </row>
    <row r="149" spans="1:16" ht="15">
      <c r="A149" s="276">
        <v>139</v>
      </c>
      <c r="B149" s="386" t="s">
        <v>180</v>
      </c>
      <c r="C149" s="551" t="s">
        <v>197</v>
      </c>
      <c r="D149" s="552">
        <v>44224</v>
      </c>
      <c r="E149" s="315">
        <v>577.85</v>
      </c>
      <c r="F149" s="315">
        <v>572.71666666666658</v>
      </c>
      <c r="G149" s="316">
        <v>562.43333333333317</v>
      </c>
      <c r="H149" s="316">
        <v>547.01666666666654</v>
      </c>
      <c r="I149" s="316">
        <v>536.73333333333312</v>
      </c>
      <c r="J149" s="316">
        <v>588.13333333333321</v>
      </c>
      <c r="K149" s="316">
        <v>598.41666666666674</v>
      </c>
      <c r="L149" s="316">
        <v>613.83333333333326</v>
      </c>
      <c r="M149" s="303">
        <v>583</v>
      </c>
      <c r="N149" s="303">
        <v>557.29999999999995</v>
      </c>
      <c r="O149" s="318">
        <v>16127800</v>
      </c>
      <c r="P149" s="319">
        <v>9.6850329616668032E-3</v>
      </c>
    </row>
    <row r="150" spans="1:16" ht="15">
      <c r="A150" s="276">
        <v>140</v>
      </c>
      <c r="B150" s="386" t="s">
        <v>113</v>
      </c>
      <c r="C150" s="551" t="s">
        <v>198</v>
      </c>
      <c r="D150" s="552">
        <v>44224</v>
      </c>
      <c r="E150" s="315">
        <v>174.25</v>
      </c>
      <c r="F150" s="315">
        <v>173.98333333333335</v>
      </c>
      <c r="G150" s="316">
        <v>172.01666666666671</v>
      </c>
      <c r="H150" s="316">
        <v>169.78333333333336</v>
      </c>
      <c r="I150" s="316">
        <v>167.81666666666672</v>
      </c>
      <c r="J150" s="316">
        <v>176.2166666666667</v>
      </c>
      <c r="K150" s="316">
        <v>178.18333333333334</v>
      </c>
      <c r="L150" s="316">
        <v>180.41666666666669</v>
      </c>
      <c r="M150" s="303">
        <v>175.95</v>
      </c>
      <c r="N150" s="303">
        <v>171.75</v>
      </c>
      <c r="O150" s="318">
        <v>79490200</v>
      </c>
      <c r="P150" s="319">
        <v>-1.9461310913903161E-3</v>
      </c>
    </row>
    <row r="151" spans="1:16" ht="15">
      <c r="A151" s="276">
        <v>141</v>
      </c>
      <c r="B151" s="386" t="s">
        <v>64</v>
      </c>
      <c r="C151" s="551" t="s">
        <v>199</v>
      </c>
      <c r="D151" s="552">
        <v>44224</v>
      </c>
      <c r="E151" s="315">
        <v>914.45</v>
      </c>
      <c r="F151" s="315">
        <v>912.94999999999993</v>
      </c>
      <c r="G151" s="316">
        <v>905.89999999999986</v>
      </c>
      <c r="H151" s="316">
        <v>897.34999999999991</v>
      </c>
      <c r="I151" s="316">
        <v>890.29999999999984</v>
      </c>
      <c r="J151" s="316">
        <v>921.49999999999989</v>
      </c>
      <c r="K151" s="316">
        <v>928.54999999999984</v>
      </c>
      <c r="L151" s="316">
        <v>937.09999999999991</v>
      </c>
      <c r="M151" s="303">
        <v>920</v>
      </c>
      <c r="N151" s="303">
        <v>904.4</v>
      </c>
      <c r="O151" s="318">
        <v>2397000</v>
      </c>
      <c r="P151" s="319">
        <v>-2.9118136439267887E-3</v>
      </c>
    </row>
    <row r="152" spans="1:16" ht="15">
      <c r="A152" s="276">
        <v>142</v>
      </c>
      <c r="B152" s="386" t="s">
        <v>107</v>
      </c>
      <c r="C152" s="551" t="s">
        <v>200</v>
      </c>
      <c r="D152" s="552">
        <v>44224</v>
      </c>
      <c r="E152" s="315">
        <v>444.25</v>
      </c>
      <c r="F152" s="315">
        <v>441.2166666666667</v>
      </c>
      <c r="G152" s="316">
        <v>435.28333333333342</v>
      </c>
      <c r="H152" s="316">
        <v>426.31666666666672</v>
      </c>
      <c r="I152" s="316">
        <v>420.38333333333344</v>
      </c>
      <c r="J152" s="316">
        <v>450.18333333333339</v>
      </c>
      <c r="K152" s="316">
        <v>456.11666666666667</v>
      </c>
      <c r="L152" s="316">
        <v>465.08333333333337</v>
      </c>
      <c r="M152" s="303">
        <v>447.15</v>
      </c>
      <c r="N152" s="303">
        <v>432.25</v>
      </c>
      <c r="O152" s="318">
        <v>34985600</v>
      </c>
      <c r="P152" s="319">
        <v>2.158475051392263E-2</v>
      </c>
    </row>
    <row r="153" spans="1:16" ht="15">
      <c r="A153" s="276">
        <v>143</v>
      </c>
      <c r="B153" s="386" t="s">
        <v>89</v>
      </c>
      <c r="C153" s="551" t="s">
        <v>202</v>
      </c>
      <c r="D153" s="552">
        <v>44224</v>
      </c>
      <c r="E153" s="315">
        <v>229</v>
      </c>
      <c r="F153" s="315">
        <v>228.38333333333333</v>
      </c>
      <c r="G153" s="316">
        <v>224.56666666666666</v>
      </c>
      <c r="H153" s="316">
        <v>220.13333333333333</v>
      </c>
      <c r="I153" s="316">
        <v>216.31666666666666</v>
      </c>
      <c r="J153" s="316">
        <v>232.81666666666666</v>
      </c>
      <c r="K153" s="316">
        <v>236.63333333333333</v>
      </c>
      <c r="L153" s="316">
        <v>241.06666666666666</v>
      </c>
      <c r="M153" s="303">
        <v>232.2</v>
      </c>
      <c r="N153" s="303">
        <v>223.95</v>
      </c>
      <c r="O153" s="318">
        <v>28731000</v>
      </c>
      <c r="P153" s="319">
        <v>1.3653683319220998E-2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34" sqref="B3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44217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273"/>
      <c r="L8" s="281"/>
      <c r="M8" s="281"/>
    </row>
    <row r="9" spans="1:15" ht="36" customHeight="1">
      <c r="A9" s="585"/>
      <c r="B9" s="587"/>
      <c r="C9" s="592" t="s">
        <v>23</v>
      </c>
      <c r="D9" s="59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14644.7</v>
      </c>
      <c r="D10" s="302">
        <v>14609.566666666666</v>
      </c>
      <c r="E10" s="302">
        <v>14552.683333333331</v>
      </c>
      <c r="F10" s="302">
        <v>14460.666666666664</v>
      </c>
      <c r="G10" s="302">
        <v>14403.783333333329</v>
      </c>
      <c r="H10" s="302">
        <v>14701.583333333332</v>
      </c>
      <c r="I10" s="302">
        <v>14758.466666666667</v>
      </c>
      <c r="J10" s="302">
        <v>14850.483333333334</v>
      </c>
      <c r="K10" s="301">
        <v>14666.45</v>
      </c>
      <c r="L10" s="301">
        <v>14517.55</v>
      </c>
      <c r="M10" s="306"/>
    </row>
    <row r="11" spans="1:15">
      <c r="A11" s="300">
        <v>2</v>
      </c>
      <c r="B11" s="276" t="s">
        <v>220</v>
      </c>
      <c r="C11" s="303">
        <v>32543.7</v>
      </c>
      <c r="D11" s="278">
        <v>32491.350000000002</v>
      </c>
      <c r="E11" s="278">
        <v>32375.250000000004</v>
      </c>
      <c r="F11" s="278">
        <v>32206.800000000003</v>
      </c>
      <c r="G11" s="278">
        <v>32090.700000000004</v>
      </c>
      <c r="H11" s="278">
        <v>32659.800000000003</v>
      </c>
      <c r="I11" s="278">
        <v>32775.9</v>
      </c>
      <c r="J11" s="278">
        <v>32944.350000000006</v>
      </c>
      <c r="K11" s="303">
        <v>32607.45</v>
      </c>
      <c r="L11" s="303">
        <v>32322.9</v>
      </c>
      <c r="M11" s="306"/>
    </row>
    <row r="12" spans="1:15">
      <c r="A12" s="300">
        <v>3</v>
      </c>
      <c r="B12" s="284" t="s">
        <v>221</v>
      </c>
      <c r="C12" s="303">
        <v>1701.45</v>
      </c>
      <c r="D12" s="278">
        <v>1704.6166666666668</v>
      </c>
      <c r="E12" s="278">
        <v>1691.7833333333335</v>
      </c>
      <c r="F12" s="278">
        <v>1682.1166666666668</v>
      </c>
      <c r="G12" s="278">
        <v>1669.2833333333335</v>
      </c>
      <c r="H12" s="278">
        <v>1714.2833333333335</v>
      </c>
      <c r="I12" s="278">
        <v>1727.1166666666666</v>
      </c>
      <c r="J12" s="278">
        <v>1736.7833333333335</v>
      </c>
      <c r="K12" s="303">
        <v>1717.45</v>
      </c>
      <c r="L12" s="303">
        <v>1694.95</v>
      </c>
      <c r="M12" s="306"/>
    </row>
    <row r="13" spans="1:15">
      <c r="A13" s="300">
        <v>4</v>
      </c>
      <c r="B13" s="276" t="s">
        <v>222</v>
      </c>
      <c r="C13" s="303">
        <v>3941.9</v>
      </c>
      <c r="D13" s="278">
        <v>3929.9333333333338</v>
      </c>
      <c r="E13" s="278">
        <v>3913.5666666666675</v>
      </c>
      <c r="F13" s="278">
        <v>3885.2333333333336</v>
      </c>
      <c r="G13" s="278">
        <v>3868.8666666666672</v>
      </c>
      <c r="H13" s="278">
        <v>3958.2666666666678</v>
      </c>
      <c r="I13" s="278">
        <v>3974.6333333333337</v>
      </c>
      <c r="J13" s="278">
        <v>4002.9666666666681</v>
      </c>
      <c r="K13" s="303">
        <v>3946.3</v>
      </c>
      <c r="L13" s="303">
        <v>3901.6</v>
      </c>
      <c r="M13" s="306"/>
    </row>
    <row r="14" spans="1:15">
      <c r="A14" s="300">
        <v>5</v>
      </c>
      <c r="B14" s="276" t="s">
        <v>223</v>
      </c>
      <c r="C14" s="303">
        <v>26619.7</v>
      </c>
      <c r="D14" s="278">
        <v>26506.916666666668</v>
      </c>
      <c r="E14" s="278">
        <v>26255.733333333337</v>
      </c>
      <c r="F14" s="278">
        <v>25891.76666666667</v>
      </c>
      <c r="G14" s="278">
        <v>25640.583333333339</v>
      </c>
      <c r="H14" s="278">
        <v>26870.883333333335</v>
      </c>
      <c r="I14" s="278">
        <v>27122.066666666662</v>
      </c>
      <c r="J14" s="278">
        <v>27486.033333333333</v>
      </c>
      <c r="K14" s="303">
        <v>26758.1</v>
      </c>
      <c r="L14" s="303">
        <v>26142.95</v>
      </c>
      <c r="M14" s="306"/>
    </row>
    <row r="15" spans="1:15">
      <c r="A15" s="300">
        <v>6</v>
      </c>
      <c r="B15" s="276" t="s">
        <v>224</v>
      </c>
      <c r="C15" s="303">
        <v>2953.25</v>
      </c>
      <c r="D15" s="278">
        <v>2957.4499999999994</v>
      </c>
      <c r="E15" s="278">
        <v>2936.4999999999986</v>
      </c>
      <c r="F15" s="278">
        <v>2919.7499999999991</v>
      </c>
      <c r="G15" s="278">
        <v>2898.7999999999984</v>
      </c>
      <c r="H15" s="278">
        <v>2974.1999999999989</v>
      </c>
      <c r="I15" s="278">
        <v>2995.1499999999996</v>
      </c>
      <c r="J15" s="278">
        <v>3011.8999999999992</v>
      </c>
      <c r="K15" s="303">
        <v>2978.4</v>
      </c>
      <c r="L15" s="303">
        <v>2940.7</v>
      </c>
      <c r="M15" s="306"/>
    </row>
    <row r="16" spans="1:15">
      <c r="A16" s="300">
        <v>7</v>
      </c>
      <c r="B16" s="276" t="s">
        <v>225</v>
      </c>
      <c r="C16" s="303">
        <v>6437.15</v>
      </c>
      <c r="D16" s="278">
        <v>6411.1333333333341</v>
      </c>
      <c r="E16" s="278">
        <v>6378.1666666666679</v>
      </c>
      <c r="F16" s="278">
        <v>6319.1833333333334</v>
      </c>
      <c r="G16" s="278">
        <v>6286.2166666666672</v>
      </c>
      <c r="H16" s="278">
        <v>6470.1166666666686</v>
      </c>
      <c r="I16" s="278">
        <v>6503.0833333333339</v>
      </c>
      <c r="J16" s="278">
        <v>6562.0666666666693</v>
      </c>
      <c r="K16" s="303">
        <v>6444.1</v>
      </c>
      <c r="L16" s="303">
        <v>6352.15</v>
      </c>
      <c r="M16" s="306"/>
    </row>
    <row r="17" spans="1:13">
      <c r="A17" s="300">
        <v>8</v>
      </c>
      <c r="B17" s="276" t="s">
        <v>38</v>
      </c>
      <c r="C17" s="276">
        <v>1710.05</v>
      </c>
      <c r="D17" s="278">
        <v>1705.5666666666666</v>
      </c>
      <c r="E17" s="278">
        <v>1692.4833333333331</v>
      </c>
      <c r="F17" s="278">
        <v>1674.9166666666665</v>
      </c>
      <c r="G17" s="278">
        <v>1661.833333333333</v>
      </c>
      <c r="H17" s="278">
        <v>1723.1333333333332</v>
      </c>
      <c r="I17" s="278">
        <v>1736.2166666666667</v>
      </c>
      <c r="J17" s="278">
        <v>1753.7833333333333</v>
      </c>
      <c r="K17" s="276">
        <v>1718.65</v>
      </c>
      <c r="L17" s="276">
        <v>1688</v>
      </c>
      <c r="M17" s="276">
        <v>8.41615</v>
      </c>
    </row>
    <row r="18" spans="1:13">
      <c r="A18" s="300">
        <v>9</v>
      </c>
      <c r="B18" s="276" t="s">
        <v>226</v>
      </c>
      <c r="C18" s="276">
        <v>920.35</v>
      </c>
      <c r="D18" s="278">
        <v>914.25</v>
      </c>
      <c r="E18" s="278">
        <v>898.25</v>
      </c>
      <c r="F18" s="278">
        <v>876.15</v>
      </c>
      <c r="G18" s="278">
        <v>860.15</v>
      </c>
      <c r="H18" s="278">
        <v>936.35</v>
      </c>
      <c r="I18" s="278">
        <v>952.35</v>
      </c>
      <c r="J18" s="278">
        <v>974.45</v>
      </c>
      <c r="K18" s="276">
        <v>930.25</v>
      </c>
      <c r="L18" s="276">
        <v>892.15</v>
      </c>
      <c r="M18" s="276">
        <v>9.4623399999999993</v>
      </c>
    </row>
    <row r="19" spans="1:13">
      <c r="A19" s="300">
        <v>10</v>
      </c>
      <c r="B19" s="276" t="s">
        <v>802</v>
      </c>
      <c r="C19" s="277">
        <v>1211.95</v>
      </c>
      <c r="D19" s="278">
        <v>1222.1499999999999</v>
      </c>
      <c r="E19" s="278">
        <v>1197.0499999999997</v>
      </c>
      <c r="F19" s="278">
        <v>1182.1499999999999</v>
      </c>
      <c r="G19" s="278">
        <v>1157.0499999999997</v>
      </c>
      <c r="H19" s="278">
        <v>1237.0499999999997</v>
      </c>
      <c r="I19" s="278">
        <v>1262.1499999999996</v>
      </c>
      <c r="J19" s="278">
        <v>1277.0499999999997</v>
      </c>
      <c r="K19" s="276">
        <v>1247.25</v>
      </c>
      <c r="L19" s="276">
        <v>1207.25</v>
      </c>
      <c r="M19" s="276">
        <v>3.6252900000000001</v>
      </c>
    </row>
    <row r="20" spans="1:13">
      <c r="A20" s="300">
        <v>11</v>
      </c>
      <c r="B20" s="276" t="s">
        <v>295</v>
      </c>
      <c r="C20" s="276">
        <v>14397.2</v>
      </c>
      <c r="D20" s="278">
        <v>14480.733333333332</v>
      </c>
      <c r="E20" s="278">
        <v>14241.466666666664</v>
      </c>
      <c r="F20" s="278">
        <v>14085.733333333332</v>
      </c>
      <c r="G20" s="278">
        <v>13846.466666666664</v>
      </c>
      <c r="H20" s="278">
        <v>14636.466666666664</v>
      </c>
      <c r="I20" s="278">
        <v>14875.73333333333</v>
      </c>
      <c r="J20" s="278">
        <v>15031.466666666664</v>
      </c>
      <c r="K20" s="276">
        <v>14720</v>
      </c>
      <c r="L20" s="276">
        <v>14325</v>
      </c>
      <c r="M20" s="276">
        <v>0.39316000000000001</v>
      </c>
    </row>
    <row r="21" spans="1:13">
      <c r="A21" s="300">
        <v>12</v>
      </c>
      <c r="B21" s="276" t="s">
        <v>40</v>
      </c>
      <c r="C21" s="276">
        <v>546.75</v>
      </c>
      <c r="D21" s="278">
        <v>543.30000000000007</v>
      </c>
      <c r="E21" s="278">
        <v>534.45000000000016</v>
      </c>
      <c r="F21" s="278">
        <v>522.15000000000009</v>
      </c>
      <c r="G21" s="278">
        <v>513.30000000000018</v>
      </c>
      <c r="H21" s="278">
        <v>555.60000000000014</v>
      </c>
      <c r="I21" s="278">
        <v>564.45000000000005</v>
      </c>
      <c r="J21" s="278">
        <v>576.75000000000011</v>
      </c>
      <c r="K21" s="276">
        <v>552.15</v>
      </c>
      <c r="L21" s="276">
        <v>531</v>
      </c>
      <c r="M21" s="276">
        <v>66.817310000000006</v>
      </c>
    </row>
    <row r="22" spans="1:13">
      <c r="A22" s="300">
        <v>13</v>
      </c>
      <c r="B22" s="276" t="s">
        <v>297</v>
      </c>
      <c r="C22" s="276">
        <v>1020.15</v>
      </c>
      <c r="D22" s="278">
        <v>1008.3333333333334</v>
      </c>
      <c r="E22" s="278">
        <v>990.16666666666674</v>
      </c>
      <c r="F22" s="278">
        <v>960.18333333333339</v>
      </c>
      <c r="G22" s="278">
        <v>942.01666666666677</v>
      </c>
      <c r="H22" s="278">
        <v>1038.3166666666666</v>
      </c>
      <c r="I22" s="278">
        <v>1056.4833333333336</v>
      </c>
      <c r="J22" s="278">
        <v>1086.4666666666667</v>
      </c>
      <c r="K22" s="276">
        <v>1026.5</v>
      </c>
      <c r="L22" s="276">
        <v>978.35</v>
      </c>
      <c r="M22" s="276">
        <v>10.55316</v>
      </c>
    </row>
    <row r="23" spans="1:13">
      <c r="A23" s="300">
        <v>14</v>
      </c>
      <c r="B23" s="276" t="s">
        <v>41</v>
      </c>
      <c r="C23" s="276">
        <v>558.6</v>
      </c>
      <c r="D23" s="278">
        <v>550.0333333333333</v>
      </c>
      <c r="E23" s="278">
        <v>537.56666666666661</v>
      </c>
      <c r="F23" s="278">
        <v>516.5333333333333</v>
      </c>
      <c r="G23" s="278">
        <v>504.06666666666661</v>
      </c>
      <c r="H23" s="278">
        <v>571.06666666666661</v>
      </c>
      <c r="I23" s="278">
        <v>583.5333333333333</v>
      </c>
      <c r="J23" s="278">
        <v>604.56666666666661</v>
      </c>
      <c r="K23" s="276">
        <v>562.5</v>
      </c>
      <c r="L23" s="276">
        <v>529</v>
      </c>
      <c r="M23" s="276">
        <v>144.40728999999999</v>
      </c>
    </row>
    <row r="24" spans="1:13">
      <c r="A24" s="300">
        <v>15</v>
      </c>
      <c r="B24" s="276" t="s">
        <v>3748</v>
      </c>
      <c r="C24" s="276">
        <v>362.4</v>
      </c>
      <c r="D24" s="278">
        <v>361.08333333333331</v>
      </c>
      <c r="E24" s="278">
        <v>357.76666666666665</v>
      </c>
      <c r="F24" s="278">
        <v>353.13333333333333</v>
      </c>
      <c r="G24" s="278">
        <v>349.81666666666666</v>
      </c>
      <c r="H24" s="278">
        <v>365.71666666666664</v>
      </c>
      <c r="I24" s="278">
        <v>369.03333333333336</v>
      </c>
      <c r="J24" s="278">
        <v>373.66666666666663</v>
      </c>
      <c r="K24" s="276">
        <v>364.4</v>
      </c>
      <c r="L24" s="276">
        <v>356.45</v>
      </c>
      <c r="M24" s="276">
        <v>7.9120299999999997</v>
      </c>
    </row>
    <row r="25" spans="1:13">
      <c r="A25" s="300">
        <v>16</v>
      </c>
      <c r="B25" s="276" t="s">
        <v>298</v>
      </c>
      <c r="C25" s="276">
        <v>455.2</v>
      </c>
      <c r="D25" s="278">
        <v>443.76666666666671</v>
      </c>
      <c r="E25" s="278">
        <v>429.53333333333342</v>
      </c>
      <c r="F25" s="278">
        <v>403.86666666666673</v>
      </c>
      <c r="G25" s="278">
        <v>389.63333333333344</v>
      </c>
      <c r="H25" s="278">
        <v>469.43333333333339</v>
      </c>
      <c r="I25" s="278">
        <v>483.66666666666663</v>
      </c>
      <c r="J25" s="278">
        <v>509.33333333333337</v>
      </c>
      <c r="K25" s="276">
        <v>458</v>
      </c>
      <c r="L25" s="276">
        <v>418.1</v>
      </c>
      <c r="M25" s="276">
        <v>24.957920000000001</v>
      </c>
    </row>
    <row r="26" spans="1:13">
      <c r="A26" s="300">
        <v>17</v>
      </c>
      <c r="B26" s="276" t="s">
        <v>227</v>
      </c>
      <c r="C26" s="276">
        <v>90.75</v>
      </c>
      <c r="D26" s="278">
        <v>90.899999999999991</v>
      </c>
      <c r="E26" s="278">
        <v>89.84999999999998</v>
      </c>
      <c r="F26" s="278">
        <v>88.949999999999989</v>
      </c>
      <c r="G26" s="278">
        <v>87.899999999999977</v>
      </c>
      <c r="H26" s="278">
        <v>91.799999999999983</v>
      </c>
      <c r="I26" s="278">
        <v>92.85</v>
      </c>
      <c r="J26" s="278">
        <v>93.749999999999986</v>
      </c>
      <c r="K26" s="276">
        <v>91.95</v>
      </c>
      <c r="L26" s="276">
        <v>90</v>
      </c>
      <c r="M26" s="276">
        <v>17.848880000000001</v>
      </c>
    </row>
    <row r="27" spans="1:13">
      <c r="A27" s="300">
        <v>18</v>
      </c>
      <c r="B27" s="276" t="s">
        <v>228</v>
      </c>
      <c r="C27" s="276">
        <v>173.55</v>
      </c>
      <c r="D27" s="278">
        <v>173.93333333333331</v>
      </c>
      <c r="E27" s="278">
        <v>172.11666666666662</v>
      </c>
      <c r="F27" s="278">
        <v>170.68333333333331</v>
      </c>
      <c r="G27" s="278">
        <v>168.86666666666662</v>
      </c>
      <c r="H27" s="278">
        <v>175.36666666666662</v>
      </c>
      <c r="I27" s="278">
        <v>177.18333333333328</v>
      </c>
      <c r="J27" s="278">
        <v>178.61666666666662</v>
      </c>
      <c r="K27" s="276">
        <v>175.75</v>
      </c>
      <c r="L27" s="276">
        <v>172.5</v>
      </c>
      <c r="M27" s="276">
        <v>6.0533999999999999</v>
      </c>
    </row>
    <row r="28" spans="1:13">
      <c r="A28" s="300">
        <v>19</v>
      </c>
      <c r="B28" s="276" t="s">
        <v>229</v>
      </c>
      <c r="C28" s="276">
        <v>1778.75</v>
      </c>
      <c r="D28" s="278">
        <v>1779.9833333333333</v>
      </c>
      <c r="E28" s="278">
        <v>1763.7666666666667</v>
      </c>
      <c r="F28" s="278">
        <v>1748.7833333333333</v>
      </c>
      <c r="G28" s="278">
        <v>1732.5666666666666</v>
      </c>
      <c r="H28" s="278">
        <v>1794.9666666666667</v>
      </c>
      <c r="I28" s="278">
        <v>1811.1833333333334</v>
      </c>
      <c r="J28" s="278">
        <v>1826.1666666666667</v>
      </c>
      <c r="K28" s="276">
        <v>1796.2</v>
      </c>
      <c r="L28" s="276">
        <v>1765</v>
      </c>
      <c r="M28" s="276">
        <v>0.40981000000000001</v>
      </c>
    </row>
    <row r="29" spans="1:13">
      <c r="A29" s="300">
        <v>20</v>
      </c>
      <c r="B29" s="276" t="s">
        <v>302</v>
      </c>
      <c r="C29" s="276">
        <v>980.05</v>
      </c>
      <c r="D29" s="278">
        <v>994.86666666666667</v>
      </c>
      <c r="E29" s="278">
        <v>960.73333333333335</v>
      </c>
      <c r="F29" s="278">
        <v>941.41666666666663</v>
      </c>
      <c r="G29" s="278">
        <v>907.2833333333333</v>
      </c>
      <c r="H29" s="278">
        <v>1014.1833333333334</v>
      </c>
      <c r="I29" s="278">
        <v>1048.3166666666668</v>
      </c>
      <c r="J29" s="278">
        <v>1067.6333333333334</v>
      </c>
      <c r="K29" s="276">
        <v>1029</v>
      </c>
      <c r="L29" s="276">
        <v>975.55</v>
      </c>
      <c r="M29" s="276">
        <v>11.53098</v>
      </c>
    </row>
    <row r="30" spans="1:13">
      <c r="A30" s="300">
        <v>21</v>
      </c>
      <c r="B30" s="276" t="s">
        <v>230</v>
      </c>
      <c r="C30" s="276">
        <v>3083.25</v>
      </c>
      <c r="D30" s="278">
        <v>3073.9</v>
      </c>
      <c r="E30" s="278">
        <v>3044.8</v>
      </c>
      <c r="F30" s="278">
        <v>3006.35</v>
      </c>
      <c r="G30" s="278">
        <v>2977.25</v>
      </c>
      <c r="H30" s="278">
        <v>3112.3500000000004</v>
      </c>
      <c r="I30" s="278">
        <v>3141.45</v>
      </c>
      <c r="J30" s="278">
        <v>3179.9000000000005</v>
      </c>
      <c r="K30" s="276">
        <v>3103</v>
      </c>
      <c r="L30" s="276">
        <v>3035.45</v>
      </c>
      <c r="M30" s="276">
        <v>0.59058999999999995</v>
      </c>
    </row>
    <row r="31" spans="1:13">
      <c r="A31" s="300">
        <v>22</v>
      </c>
      <c r="B31" s="276" t="s">
        <v>45</v>
      </c>
      <c r="C31" s="276">
        <v>978.6</v>
      </c>
      <c r="D31" s="278">
        <v>983.41666666666663</v>
      </c>
      <c r="E31" s="278">
        <v>969.68333333333328</v>
      </c>
      <c r="F31" s="278">
        <v>960.76666666666665</v>
      </c>
      <c r="G31" s="278">
        <v>947.0333333333333</v>
      </c>
      <c r="H31" s="278">
        <v>992.33333333333326</v>
      </c>
      <c r="I31" s="278">
        <v>1006.0666666666666</v>
      </c>
      <c r="J31" s="278">
        <v>1014.9833333333332</v>
      </c>
      <c r="K31" s="276">
        <v>997.15</v>
      </c>
      <c r="L31" s="276">
        <v>974.5</v>
      </c>
      <c r="M31" s="276">
        <v>6.0688300000000002</v>
      </c>
    </row>
    <row r="32" spans="1:13">
      <c r="A32" s="300">
        <v>23</v>
      </c>
      <c r="B32" s="276" t="s">
        <v>46</v>
      </c>
      <c r="C32" s="276">
        <v>262.10000000000002</v>
      </c>
      <c r="D32" s="278">
        <v>261.2</v>
      </c>
      <c r="E32" s="278">
        <v>258.54999999999995</v>
      </c>
      <c r="F32" s="278">
        <v>254.99999999999994</v>
      </c>
      <c r="G32" s="278">
        <v>252.34999999999991</v>
      </c>
      <c r="H32" s="278">
        <v>264.75</v>
      </c>
      <c r="I32" s="278">
        <v>267.39999999999998</v>
      </c>
      <c r="J32" s="278">
        <v>270.95000000000005</v>
      </c>
      <c r="K32" s="276">
        <v>263.85000000000002</v>
      </c>
      <c r="L32" s="276">
        <v>257.64999999999998</v>
      </c>
      <c r="M32" s="276">
        <v>49.990490000000001</v>
      </c>
    </row>
    <row r="33" spans="1:13">
      <c r="A33" s="300">
        <v>24</v>
      </c>
      <c r="B33" s="276" t="s">
        <v>47</v>
      </c>
      <c r="C33" s="276">
        <v>2675.8</v>
      </c>
      <c r="D33" s="278">
        <v>2667.2999999999997</v>
      </c>
      <c r="E33" s="278">
        <v>2651.7499999999995</v>
      </c>
      <c r="F33" s="278">
        <v>2627.7</v>
      </c>
      <c r="G33" s="278">
        <v>2612.1499999999996</v>
      </c>
      <c r="H33" s="278">
        <v>2691.3499999999995</v>
      </c>
      <c r="I33" s="278">
        <v>2706.8999999999996</v>
      </c>
      <c r="J33" s="278">
        <v>2730.9499999999994</v>
      </c>
      <c r="K33" s="276">
        <v>2682.85</v>
      </c>
      <c r="L33" s="276">
        <v>2643.25</v>
      </c>
      <c r="M33" s="276">
        <v>10.64146</v>
      </c>
    </row>
    <row r="34" spans="1:13">
      <c r="A34" s="300">
        <v>25</v>
      </c>
      <c r="B34" s="276" t="s">
        <v>48</v>
      </c>
      <c r="C34" s="276">
        <v>201.9</v>
      </c>
      <c r="D34" s="278">
        <v>198.11666666666665</v>
      </c>
      <c r="E34" s="278">
        <v>192.23333333333329</v>
      </c>
      <c r="F34" s="278">
        <v>182.56666666666663</v>
      </c>
      <c r="G34" s="278">
        <v>176.68333333333328</v>
      </c>
      <c r="H34" s="278">
        <v>207.7833333333333</v>
      </c>
      <c r="I34" s="278">
        <v>213.66666666666669</v>
      </c>
      <c r="J34" s="278">
        <v>223.33333333333331</v>
      </c>
      <c r="K34" s="276">
        <v>204</v>
      </c>
      <c r="L34" s="276">
        <v>188.45</v>
      </c>
      <c r="M34" s="276">
        <v>278.35642000000001</v>
      </c>
    </row>
    <row r="35" spans="1:13">
      <c r="A35" s="300">
        <v>26</v>
      </c>
      <c r="B35" s="276" t="s">
        <v>49</v>
      </c>
      <c r="C35" s="276">
        <v>121.7</v>
      </c>
      <c r="D35" s="278">
        <v>120.86666666666667</v>
      </c>
      <c r="E35" s="278">
        <v>119.48333333333335</v>
      </c>
      <c r="F35" s="278">
        <v>117.26666666666668</v>
      </c>
      <c r="G35" s="278">
        <v>115.88333333333335</v>
      </c>
      <c r="H35" s="278">
        <v>123.08333333333334</v>
      </c>
      <c r="I35" s="278">
        <v>124.46666666666667</v>
      </c>
      <c r="J35" s="278">
        <v>126.68333333333334</v>
      </c>
      <c r="K35" s="276">
        <v>122.25</v>
      </c>
      <c r="L35" s="276">
        <v>118.65</v>
      </c>
      <c r="M35" s="276">
        <v>242.48785000000001</v>
      </c>
    </row>
    <row r="36" spans="1:13">
      <c r="A36" s="300">
        <v>27</v>
      </c>
      <c r="B36" s="276" t="s">
        <v>51</v>
      </c>
      <c r="C36" s="276">
        <v>2697.25</v>
      </c>
      <c r="D36" s="278">
        <v>2683.15</v>
      </c>
      <c r="E36" s="278">
        <v>2659.15</v>
      </c>
      <c r="F36" s="278">
        <v>2621.0500000000002</v>
      </c>
      <c r="G36" s="278">
        <v>2597.0500000000002</v>
      </c>
      <c r="H36" s="278">
        <v>2721.25</v>
      </c>
      <c r="I36" s="278">
        <v>2745.25</v>
      </c>
      <c r="J36" s="278">
        <v>2783.35</v>
      </c>
      <c r="K36" s="276">
        <v>2707.15</v>
      </c>
      <c r="L36" s="276">
        <v>2645.05</v>
      </c>
      <c r="M36" s="276">
        <v>20.654389999999999</v>
      </c>
    </row>
    <row r="37" spans="1:13">
      <c r="A37" s="300">
        <v>28</v>
      </c>
      <c r="B37" s="276" t="s">
        <v>53</v>
      </c>
      <c r="C37" s="276">
        <v>930</v>
      </c>
      <c r="D37" s="278">
        <v>931.9</v>
      </c>
      <c r="E37" s="278">
        <v>921.8</v>
      </c>
      <c r="F37" s="278">
        <v>913.6</v>
      </c>
      <c r="G37" s="278">
        <v>903.5</v>
      </c>
      <c r="H37" s="278">
        <v>940.09999999999991</v>
      </c>
      <c r="I37" s="278">
        <v>950.2</v>
      </c>
      <c r="J37" s="278">
        <v>958.39999999999986</v>
      </c>
      <c r="K37" s="276">
        <v>942</v>
      </c>
      <c r="L37" s="276">
        <v>923.7</v>
      </c>
      <c r="M37" s="276">
        <v>19.958839999999999</v>
      </c>
    </row>
    <row r="38" spans="1:13">
      <c r="A38" s="300">
        <v>29</v>
      </c>
      <c r="B38" s="276" t="s">
        <v>231</v>
      </c>
      <c r="C38" s="276">
        <v>2764.95</v>
      </c>
      <c r="D38" s="278">
        <v>2767.6833333333329</v>
      </c>
      <c r="E38" s="278">
        <v>2737.3666666666659</v>
      </c>
      <c r="F38" s="278">
        <v>2709.7833333333328</v>
      </c>
      <c r="G38" s="278">
        <v>2679.4666666666658</v>
      </c>
      <c r="H38" s="278">
        <v>2795.266666666666</v>
      </c>
      <c r="I38" s="278">
        <v>2825.5833333333326</v>
      </c>
      <c r="J38" s="278">
        <v>2853.1666666666661</v>
      </c>
      <c r="K38" s="276">
        <v>2798</v>
      </c>
      <c r="L38" s="276">
        <v>2740.1</v>
      </c>
      <c r="M38" s="276">
        <v>3.0382799999999999</v>
      </c>
    </row>
    <row r="39" spans="1:13">
      <c r="A39" s="300">
        <v>30</v>
      </c>
      <c r="B39" s="276" t="s">
        <v>55</v>
      </c>
      <c r="C39" s="276">
        <v>675.75</v>
      </c>
      <c r="D39" s="278">
        <v>673.56666666666672</v>
      </c>
      <c r="E39" s="278">
        <v>666.18333333333339</v>
      </c>
      <c r="F39" s="278">
        <v>656.61666666666667</v>
      </c>
      <c r="G39" s="278">
        <v>649.23333333333335</v>
      </c>
      <c r="H39" s="278">
        <v>683.13333333333344</v>
      </c>
      <c r="I39" s="278">
        <v>690.51666666666688</v>
      </c>
      <c r="J39" s="278">
        <v>700.08333333333348</v>
      </c>
      <c r="K39" s="276">
        <v>680.95</v>
      </c>
      <c r="L39" s="276">
        <v>664</v>
      </c>
      <c r="M39" s="276">
        <v>99.806139999999999</v>
      </c>
    </row>
    <row r="40" spans="1:13">
      <c r="A40" s="300">
        <v>31</v>
      </c>
      <c r="B40" s="276" t="s">
        <v>56</v>
      </c>
      <c r="C40" s="276">
        <v>3643.95</v>
      </c>
      <c r="D40" s="278">
        <v>3655.3666666666668</v>
      </c>
      <c r="E40" s="278">
        <v>3617.9333333333334</v>
      </c>
      <c r="F40" s="278">
        <v>3591.9166666666665</v>
      </c>
      <c r="G40" s="278">
        <v>3554.4833333333331</v>
      </c>
      <c r="H40" s="278">
        <v>3681.3833333333337</v>
      </c>
      <c r="I40" s="278">
        <v>3718.8166666666671</v>
      </c>
      <c r="J40" s="278">
        <v>3744.8333333333339</v>
      </c>
      <c r="K40" s="276">
        <v>3692.8</v>
      </c>
      <c r="L40" s="276">
        <v>3629.35</v>
      </c>
      <c r="M40" s="276">
        <v>5.4904000000000002</v>
      </c>
    </row>
    <row r="41" spans="1:13">
      <c r="A41" s="300">
        <v>32</v>
      </c>
      <c r="B41" s="276" t="s">
        <v>59</v>
      </c>
      <c r="C41" s="276">
        <v>4981.95</v>
      </c>
      <c r="D41" s="278">
        <v>4971.8499999999995</v>
      </c>
      <c r="E41" s="278">
        <v>4911.0999999999985</v>
      </c>
      <c r="F41" s="278">
        <v>4840.2499999999991</v>
      </c>
      <c r="G41" s="278">
        <v>4779.4999999999982</v>
      </c>
      <c r="H41" s="278">
        <v>5042.6999999999989</v>
      </c>
      <c r="I41" s="278">
        <v>5103.4500000000007</v>
      </c>
      <c r="J41" s="278">
        <v>5174.2999999999993</v>
      </c>
      <c r="K41" s="276">
        <v>5032.6000000000004</v>
      </c>
      <c r="L41" s="276">
        <v>4901</v>
      </c>
      <c r="M41" s="276">
        <v>33.147069999999999</v>
      </c>
    </row>
    <row r="42" spans="1:13">
      <c r="A42" s="300">
        <v>33</v>
      </c>
      <c r="B42" s="276" t="s">
        <v>58</v>
      </c>
      <c r="C42" s="276">
        <v>8938.25</v>
      </c>
      <c r="D42" s="278">
        <v>8933.75</v>
      </c>
      <c r="E42" s="278">
        <v>8842.5</v>
      </c>
      <c r="F42" s="278">
        <v>8746.75</v>
      </c>
      <c r="G42" s="278">
        <v>8655.5</v>
      </c>
      <c r="H42" s="278">
        <v>9029.5</v>
      </c>
      <c r="I42" s="278">
        <v>9120.75</v>
      </c>
      <c r="J42" s="278">
        <v>9216.5</v>
      </c>
      <c r="K42" s="276">
        <v>9025</v>
      </c>
      <c r="L42" s="276">
        <v>8838</v>
      </c>
      <c r="M42" s="276">
        <v>7.86496</v>
      </c>
    </row>
    <row r="43" spans="1:13">
      <c r="A43" s="300">
        <v>34</v>
      </c>
      <c r="B43" s="276" t="s">
        <v>232</v>
      </c>
      <c r="C43" s="276">
        <v>3247.2</v>
      </c>
      <c r="D43" s="278">
        <v>3241.4666666666667</v>
      </c>
      <c r="E43" s="278">
        <v>3209.1833333333334</v>
      </c>
      <c r="F43" s="278">
        <v>3171.1666666666665</v>
      </c>
      <c r="G43" s="278">
        <v>3138.8833333333332</v>
      </c>
      <c r="H43" s="278">
        <v>3279.4833333333336</v>
      </c>
      <c r="I43" s="278">
        <v>3311.7666666666673</v>
      </c>
      <c r="J43" s="278">
        <v>3349.7833333333338</v>
      </c>
      <c r="K43" s="276">
        <v>3273.75</v>
      </c>
      <c r="L43" s="276">
        <v>3203.45</v>
      </c>
      <c r="M43" s="276">
        <v>0.53395000000000004</v>
      </c>
    </row>
    <row r="44" spans="1:13">
      <c r="A44" s="300">
        <v>35</v>
      </c>
      <c r="B44" s="276" t="s">
        <v>60</v>
      </c>
      <c r="C44" s="276">
        <v>1700.1</v>
      </c>
      <c r="D44" s="278">
        <v>1679.2333333333336</v>
      </c>
      <c r="E44" s="278">
        <v>1654.5166666666671</v>
      </c>
      <c r="F44" s="278">
        <v>1608.9333333333336</v>
      </c>
      <c r="G44" s="278">
        <v>1584.2166666666672</v>
      </c>
      <c r="H44" s="278">
        <v>1724.8166666666671</v>
      </c>
      <c r="I44" s="278">
        <v>1749.5333333333333</v>
      </c>
      <c r="J44" s="278">
        <v>1795.116666666667</v>
      </c>
      <c r="K44" s="276">
        <v>1703.95</v>
      </c>
      <c r="L44" s="276">
        <v>1633.65</v>
      </c>
      <c r="M44" s="276">
        <v>7.8913700000000002</v>
      </c>
    </row>
    <row r="45" spans="1:13">
      <c r="A45" s="300">
        <v>36</v>
      </c>
      <c r="B45" s="276" t="s">
        <v>233</v>
      </c>
      <c r="C45" s="276">
        <v>359.8</v>
      </c>
      <c r="D45" s="278">
        <v>361.40000000000003</v>
      </c>
      <c r="E45" s="278">
        <v>355.50000000000006</v>
      </c>
      <c r="F45" s="278">
        <v>351.20000000000005</v>
      </c>
      <c r="G45" s="278">
        <v>345.30000000000007</v>
      </c>
      <c r="H45" s="278">
        <v>365.70000000000005</v>
      </c>
      <c r="I45" s="278">
        <v>371.6</v>
      </c>
      <c r="J45" s="278">
        <v>375.90000000000003</v>
      </c>
      <c r="K45" s="276">
        <v>367.3</v>
      </c>
      <c r="L45" s="276">
        <v>357.1</v>
      </c>
      <c r="M45" s="276">
        <v>145.62620999999999</v>
      </c>
    </row>
    <row r="46" spans="1:13">
      <c r="A46" s="300">
        <v>37</v>
      </c>
      <c r="B46" s="276" t="s">
        <v>61</v>
      </c>
      <c r="C46" s="276">
        <v>79.45</v>
      </c>
      <c r="D46" s="278">
        <v>78.266666666666666</v>
      </c>
      <c r="E46" s="278">
        <v>76.233333333333334</v>
      </c>
      <c r="F46" s="278">
        <v>73.016666666666666</v>
      </c>
      <c r="G46" s="278">
        <v>70.983333333333334</v>
      </c>
      <c r="H46" s="278">
        <v>81.483333333333334</v>
      </c>
      <c r="I46" s="278">
        <v>83.516666666666666</v>
      </c>
      <c r="J46" s="278">
        <v>86.733333333333334</v>
      </c>
      <c r="K46" s="276">
        <v>80.3</v>
      </c>
      <c r="L46" s="276">
        <v>75.05</v>
      </c>
      <c r="M46" s="276">
        <v>615.42232999999999</v>
      </c>
    </row>
    <row r="47" spans="1:13">
      <c r="A47" s="300">
        <v>38</v>
      </c>
      <c r="B47" s="276" t="s">
        <v>62</v>
      </c>
      <c r="C47" s="276">
        <v>53.85</v>
      </c>
      <c r="D47" s="278">
        <v>53.916666666666664</v>
      </c>
      <c r="E47" s="278">
        <v>52.93333333333333</v>
      </c>
      <c r="F47" s="278">
        <v>52.016666666666666</v>
      </c>
      <c r="G47" s="278">
        <v>51.033333333333331</v>
      </c>
      <c r="H47" s="278">
        <v>54.833333333333329</v>
      </c>
      <c r="I47" s="278">
        <v>55.816666666666663</v>
      </c>
      <c r="J47" s="278">
        <v>56.733333333333327</v>
      </c>
      <c r="K47" s="276">
        <v>54.9</v>
      </c>
      <c r="L47" s="276">
        <v>53</v>
      </c>
      <c r="M47" s="276">
        <v>63.967820000000003</v>
      </c>
    </row>
    <row r="48" spans="1:13">
      <c r="A48" s="300">
        <v>39</v>
      </c>
      <c r="B48" s="276" t="s">
        <v>63</v>
      </c>
      <c r="C48" s="276">
        <v>1631.45</v>
      </c>
      <c r="D48" s="278">
        <v>1631.5999999999997</v>
      </c>
      <c r="E48" s="278">
        <v>1615.1999999999994</v>
      </c>
      <c r="F48" s="278">
        <v>1598.9499999999996</v>
      </c>
      <c r="G48" s="278">
        <v>1582.5499999999993</v>
      </c>
      <c r="H48" s="278">
        <v>1647.8499999999995</v>
      </c>
      <c r="I48" s="278">
        <v>1664.2499999999995</v>
      </c>
      <c r="J48" s="278">
        <v>1680.4999999999995</v>
      </c>
      <c r="K48" s="276">
        <v>1648</v>
      </c>
      <c r="L48" s="276">
        <v>1615.35</v>
      </c>
      <c r="M48" s="276">
        <v>6.0682999999999998</v>
      </c>
    </row>
    <row r="49" spans="1:13">
      <c r="A49" s="300">
        <v>40</v>
      </c>
      <c r="B49" s="276" t="s">
        <v>66</v>
      </c>
      <c r="C49" s="276">
        <v>794.15</v>
      </c>
      <c r="D49" s="278">
        <v>796.09999999999991</v>
      </c>
      <c r="E49" s="278">
        <v>786.39999999999986</v>
      </c>
      <c r="F49" s="278">
        <v>778.65</v>
      </c>
      <c r="G49" s="278">
        <v>768.94999999999993</v>
      </c>
      <c r="H49" s="278">
        <v>803.8499999999998</v>
      </c>
      <c r="I49" s="278">
        <v>813.54999999999984</v>
      </c>
      <c r="J49" s="278">
        <v>821.29999999999973</v>
      </c>
      <c r="K49" s="276">
        <v>805.8</v>
      </c>
      <c r="L49" s="276">
        <v>788.35</v>
      </c>
      <c r="M49" s="276">
        <v>8.6887399999999992</v>
      </c>
    </row>
    <row r="50" spans="1:13">
      <c r="A50" s="300">
        <v>41</v>
      </c>
      <c r="B50" s="276" t="s">
        <v>65</v>
      </c>
      <c r="C50" s="276">
        <v>135.5</v>
      </c>
      <c r="D50" s="278">
        <v>136.45000000000002</v>
      </c>
      <c r="E50" s="278">
        <v>133.95000000000005</v>
      </c>
      <c r="F50" s="278">
        <v>132.40000000000003</v>
      </c>
      <c r="G50" s="278">
        <v>129.90000000000006</v>
      </c>
      <c r="H50" s="278">
        <v>138.00000000000003</v>
      </c>
      <c r="I50" s="278">
        <v>140.49999999999997</v>
      </c>
      <c r="J50" s="278">
        <v>142.05000000000001</v>
      </c>
      <c r="K50" s="276">
        <v>138.94999999999999</v>
      </c>
      <c r="L50" s="276">
        <v>134.9</v>
      </c>
      <c r="M50" s="276">
        <v>132.57080999999999</v>
      </c>
    </row>
    <row r="51" spans="1:13">
      <c r="A51" s="300">
        <v>42</v>
      </c>
      <c r="B51" s="276" t="s">
        <v>67</v>
      </c>
      <c r="C51" s="276">
        <v>621.54999999999995</v>
      </c>
      <c r="D51" s="278">
        <v>616.04999999999995</v>
      </c>
      <c r="E51" s="278">
        <v>606.54999999999995</v>
      </c>
      <c r="F51" s="278">
        <v>591.54999999999995</v>
      </c>
      <c r="G51" s="278">
        <v>582.04999999999995</v>
      </c>
      <c r="H51" s="278">
        <v>631.04999999999995</v>
      </c>
      <c r="I51" s="278">
        <v>640.54999999999995</v>
      </c>
      <c r="J51" s="278">
        <v>655.55</v>
      </c>
      <c r="K51" s="276">
        <v>625.54999999999995</v>
      </c>
      <c r="L51" s="276">
        <v>601.04999999999995</v>
      </c>
      <c r="M51" s="276">
        <v>34.316940000000002</v>
      </c>
    </row>
    <row r="52" spans="1:13">
      <c r="A52" s="300">
        <v>43</v>
      </c>
      <c r="B52" s="276" t="s">
        <v>70</v>
      </c>
      <c r="C52" s="276">
        <v>40.5</v>
      </c>
      <c r="D52" s="278">
        <v>40.199999999999996</v>
      </c>
      <c r="E52" s="278">
        <v>39.699999999999989</v>
      </c>
      <c r="F52" s="278">
        <v>38.899999999999991</v>
      </c>
      <c r="G52" s="278">
        <v>38.399999999999984</v>
      </c>
      <c r="H52" s="278">
        <v>40.999999999999993</v>
      </c>
      <c r="I52" s="278">
        <v>41.500000000000007</v>
      </c>
      <c r="J52" s="278">
        <v>42.3</v>
      </c>
      <c r="K52" s="276">
        <v>40.700000000000003</v>
      </c>
      <c r="L52" s="276">
        <v>39.4</v>
      </c>
      <c r="M52" s="276">
        <v>406.33278000000001</v>
      </c>
    </row>
    <row r="53" spans="1:13">
      <c r="A53" s="300">
        <v>44</v>
      </c>
      <c r="B53" s="276" t="s">
        <v>74</v>
      </c>
      <c r="C53" s="276">
        <v>413.85</v>
      </c>
      <c r="D53" s="278">
        <v>413.33333333333331</v>
      </c>
      <c r="E53" s="278">
        <v>409.76666666666665</v>
      </c>
      <c r="F53" s="278">
        <v>405.68333333333334</v>
      </c>
      <c r="G53" s="278">
        <v>402.11666666666667</v>
      </c>
      <c r="H53" s="278">
        <v>417.41666666666663</v>
      </c>
      <c r="I53" s="278">
        <v>420.98333333333335</v>
      </c>
      <c r="J53" s="278">
        <v>425.06666666666661</v>
      </c>
      <c r="K53" s="276">
        <v>416.9</v>
      </c>
      <c r="L53" s="276">
        <v>409.25</v>
      </c>
      <c r="M53" s="276">
        <v>49.373930000000001</v>
      </c>
    </row>
    <row r="54" spans="1:13">
      <c r="A54" s="300">
        <v>45</v>
      </c>
      <c r="B54" s="276" t="s">
        <v>69</v>
      </c>
      <c r="C54" s="276">
        <v>596.15</v>
      </c>
      <c r="D54" s="278">
        <v>595.88333333333333</v>
      </c>
      <c r="E54" s="278">
        <v>589.26666666666665</v>
      </c>
      <c r="F54" s="278">
        <v>582.38333333333333</v>
      </c>
      <c r="G54" s="278">
        <v>575.76666666666665</v>
      </c>
      <c r="H54" s="278">
        <v>602.76666666666665</v>
      </c>
      <c r="I54" s="278">
        <v>609.38333333333321</v>
      </c>
      <c r="J54" s="278">
        <v>616.26666666666665</v>
      </c>
      <c r="K54" s="276">
        <v>602.5</v>
      </c>
      <c r="L54" s="276">
        <v>589</v>
      </c>
      <c r="M54" s="276">
        <v>130.87294</v>
      </c>
    </row>
    <row r="55" spans="1:13">
      <c r="A55" s="300">
        <v>46</v>
      </c>
      <c r="B55" s="276" t="s">
        <v>71</v>
      </c>
      <c r="C55" s="276">
        <v>449.8</v>
      </c>
      <c r="D55" s="278">
        <v>450.58333333333331</v>
      </c>
      <c r="E55" s="278">
        <v>447.26666666666665</v>
      </c>
      <c r="F55" s="278">
        <v>444.73333333333335</v>
      </c>
      <c r="G55" s="278">
        <v>441.41666666666669</v>
      </c>
      <c r="H55" s="278">
        <v>453.11666666666662</v>
      </c>
      <c r="I55" s="278">
        <v>456.43333333333334</v>
      </c>
      <c r="J55" s="278">
        <v>458.96666666666658</v>
      </c>
      <c r="K55" s="276">
        <v>453.9</v>
      </c>
      <c r="L55" s="276">
        <v>448.05</v>
      </c>
      <c r="M55" s="276">
        <v>25.13241</v>
      </c>
    </row>
    <row r="56" spans="1:13">
      <c r="A56" s="300">
        <v>47</v>
      </c>
      <c r="B56" s="276" t="s">
        <v>234</v>
      </c>
      <c r="C56" s="276">
        <v>1267.55</v>
      </c>
      <c r="D56" s="278">
        <v>1270.5166666666667</v>
      </c>
      <c r="E56" s="278">
        <v>1255.0333333333333</v>
      </c>
      <c r="F56" s="278">
        <v>1242.5166666666667</v>
      </c>
      <c r="G56" s="278">
        <v>1227.0333333333333</v>
      </c>
      <c r="H56" s="278">
        <v>1283.0333333333333</v>
      </c>
      <c r="I56" s="278">
        <v>1298.5166666666664</v>
      </c>
      <c r="J56" s="278">
        <v>1311.0333333333333</v>
      </c>
      <c r="K56" s="276">
        <v>1286</v>
      </c>
      <c r="L56" s="276">
        <v>1258</v>
      </c>
      <c r="M56" s="276">
        <v>0.33328999999999998</v>
      </c>
    </row>
    <row r="57" spans="1:13">
      <c r="A57" s="300">
        <v>48</v>
      </c>
      <c r="B57" s="276" t="s">
        <v>72</v>
      </c>
      <c r="C57" s="276">
        <v>15882.1</v>
      </c>
      <c r="D57" s="278">
        <v>15639.533333333333</v>
      </c>
      <c r="E57" s="278">
        <v>15323.066666666666</v>
      </c>
      <c r="F57" s="278">
        <v>14764.033333333333</v>
      </c>
      <c r="G57" s="278">
        <v>14447.566666666666</v>
      </c>
      <c r="H57" s="278">
        <v>16198.566666666666</v>
      </c>
      <c r="I57" s="278">
        <v>16515.033333333333</v>
      </c>
      <c r="J57" s="278">
        <v>17074.066666666666</v>
      </c>
      <c r="K57" s="276">
        <v>15956</v>
      </c>
      <c r="L57" s="276">
        <v>15080.5</v>
      </c>
      <c r="M57" s="276">
        <v>1.7421199999999999</v>
      </c>
    </row>
    <row r="58" spans="1:13">
      <c r="A58" s="300">
        <v>49</v>
      </c>
      <c r="B58" s="276" t="s">
        <v>75</v>
      </c>
      <c r="C58" s="276">
        <v>3592.3</v>
      </c>
      <c r="D58" s="278">
        <v>3606.1</v>
      </c>
      <c r="E58" s="278">
        <v>3571.2</v>
      </c>
      <c r="F58" s="278">
        <v>3550.1</v>
      </c>
      <c r="G58" s="278">
        <v>3515.2</v>
      </c>
      <c r="H58" s="278">
        <v>3627.2</v>
      </c>
      <c r="I58" s="278">
        <v>3662.1000000000004</v>
      </c>
      <c r="J58" s="278">
        <v>3683.2</v>
      </c>
      <c r="K58" s="276">
        <v>3641</v>
      </c>
      <c r="L58" s="276">
        <v>3585</v>
      </c>
      <c r="M58" s="276">
        <v>6.0744899999999999</v>
      </c>
    </row>
    <row r="59" spans="1:13">
      <c r="A59" s="300">
        <v>50</v>
      </c>
      <c r="B59" s="276" t="s">
        <v>81</v>
      </c>
      <c r="C59" s="276">
        <v>720.25</v>
      </c>
      <c r="D59" s="278">
        <v>715.75</v>
      </c>
      <c r="E59" s="278">
        <v>707</v>
      </c>
      <c r="F59" s="278">
        <v>693.75</v>
      </c>
      <c r="G59" s="278">
        <v>685</v>
      </c>
      <c r="H59" s="278">
        <v>729</v>
      </c>
      <c r="I59" s="278">
        <v>737.75</v>
      </c>
      <c r="J59" s="278">
        <v>751</v>
      </c>
      <c r="K59" s="276">
        <v>724.5</v>
      </c>
      <c r="L59" s="276">
        <v>702.5</v>
      </c>
      <c r="M59" s="276">
        <v>16.496040000000001</v>
      </c>
    </row>
    <row r="60" spans="1:13">
      <c r="A60" s="300">
        <v>51</v>
      </c>
      <c r="B60" s="276" t="s">
        <v>76</v>
      </c>
      <c r="C60" s="276">
        <v>486.2</v>
      </c>
      <c r="D60" s="278">
        <v>485.7</v>
      </c>
      <c r="E60" s="278">
        <v>482.59999999999997</v>
      </c>
      <c r="F60" s="278">
        <v>479</v>
      </c>
      <c r="G60" s="278">
        <v>475.9</v>
      </c>
      <c r="H60" s="278">
        <v>489.29999999999995</v>
      </c>
      <c r="I60" s="278">
        <v>492.4</v>
      </c>
      <c r="J60" s="278">
        <v>495.99999999999994</v>
      </c>
      <c r="K60" s="276">
        <v>488.8</v>
      </c>
      <c r="L60" s="276">
        <v>482.1</v>
      </c>
      <c r="M60" s="276">
        <v>13.944990000000001</v>
      </c>
    </row>
    <row r="61" spans="1:13">
      <c r="A61" s="300">
        <v>52</v>
      </c>
      <c r="B61" s="276" t="s">
        <v>77</v>
      </c>
      <c r="C61" s="276">
        <v>141.94999999999999</v>
      </c>
      <c r="D61" s="278">
        <v>141.01666666666665</v>
      </c>
      <c r="E61" s="278">
        <v>138.43333333333331</v>
      </c>
      <c r="F61" s="278">
        <v>134.91666666666666</v>
      </c>
      <c r="G61" s="278">
        <v>132.33333333333331</v>
      </c>
      <c r="H61" s="278">
        <v>144.5333333333333</v>
      </c>
      <c r="I61" s="278">
        <v>147.11666666666667</v>
      </c>
      <c r="J61" s="278">
        <v>150.6333333333333</v>
      </c>
      <c r="K61" s="276">
        <v>143.6</v>
      </c>
      <c r="L61" s="276">
        <v>137.5</v>
      </c>
      <c r="M61" s="276">
        <v>280.03124000000003</v>
      </c>
    </row>
    <row r="62" spans="1:13">
      <c r="A62" s="300">
        <v>53</v>
      </c>
      <c r="B62" s="276" t="s">
        <v>78</v>
      </c>
      <c r="C62" s="276">
        <v>128.35</v>
      </c>
      <c r="D62" s="278">
        <v>128.36666666666665</v>
      </c>
      <c r="E62" s="278">
        <v>127.5333333333333</v>
      </c>
      <c r="F62" s="278">
        <v>126.71666666666665</v>
      </c>
      <c r="G62" s="278">
        <v>125.88333333333331</v>
      </c>
      <c r="H62" s="278">
        <v>129.18333333333328</v>
      </c>
      <c r="I62" s="278">
        <v>130.01666666666659</v>
      </c>
      <c r="J62" s="278">
        <v>130.83333333333329</v>
      </c>
      <c r="K62" s="276">
        <v>129.19999999999999</v>
      </c>
      <c r="L62" s="276">
        <v>127.55</v>
      </c>
      <c r="M62" s="276">
        <v>7.1342400000000001</v>
      </c>
    </row>
    <row r="63" spans="1:13">
      <c r="A63" s="300">
        <v>54</v>
      </c>
      <c r="B63" s="276" t="s">
        <v>82</v>
      </c>
      <c r="C63" s="276">
        <v>457.45</v>
      </c>
      <c r="D63" s="278">
        <v>449.46666666666664</v>
      </c>
      <c r="E63" s="278">
        <v>440.0333333333333</v>
      </c>
      <c r="F63" s="278">
        <v>422.61666666666667</v>
      </c>
      <c r="G63" s="278">
        <v>413.18333333333334</v>
      </c>
      <c r="H63" s="278">
        <v>466.88333333333327</v>
      </c>
      <c r="I63" s="278">
        <v>476.31666666666655</v>
      </c>
      <c r="J63" s="278">
        <v>493.73333333333323</v>
      </c>
      <c r="K63" s="276">
        <v>458.9</v>
      </c>
      <c r="L63" s="276">
        <v>432.05</v>
      </c>
      <c r="M63" s="276">
        <v>91.87097</v>
      </c>
    </row>
    <row r="64" spans="1:13">
      <c r="A64" s="300">
        <v>55</v>
      </c>
      <c r="B64" s="276" t="s">
        <v>83</v>
      </c>
      <c r="C64" s="276">
        <v>832.8</v>
      </c>
      <c r="D64" s="278">
        <v>830</v>
      </c>
      <c r="E64" s="278">
        <v>825.1</v>
      </c>
      <c r="F64" s="278">
        <v>817.4</v>
      </c>
      <c r="G64" s="278">
        <v>812.5</v>
      </c>
      <c r="H64" s="278">
        <v>837.7</v>
      </c>
      <c r="I64" s="278">
        <v>842.60000000000014</v>
      </c>
      <c r="J64" s="278">
        <v>850.30000000000007</v>
      </c>
      <c r="K64" s="276">
        <v>834.9</v>
      </c>
      <c r="L64" s="276">
        <v>822.3</v>
      </c>
      <c r="M64" s="276">
        <v>30.565460000000002</v>
      </c>
    </row>
    <row r="65" spans="1:13">
      <c r="A65" s="300">
        <v>56</v>
      </c>
      <c r="B65" s="276" t="s">
        <v>235</v>
      </c>
      <c r="C65" s="276">
        <v>174.95</v>
      </c>
      <c r="D65" s="278">
        <v>175.46666666666667</v>
      </c>
      <c r="E65" s="278">
        <v>173.58333333333334</v>
      </c>
      <c r="F65" s="278">
        <v>172.21666666666667</v>
      </c>
      <c r="G65" s="278">
        <v>170.33333333333334</v>
      </c>
      <c r="H65" s="278">
        <v>176.83333333333334</v>
      </c>
      <c r="I65" s="278">
        <v>178.71666666666667</v>
      </c>
      <c r="J65" s="278">
        <v>180.08333333333334</v>
      </c>
      <c r="K65" s="276">
        <v>177.35</v>
      </c>
      <c r="L65" s="276">
        <v>174.1</v>
      </c>
      <c r="M65" s="276">
        <v>21.873429999999999</v>
      </c>
    </row>
    <row r="66" spans="1:13">
      <c r="A66" s="300">
        <v>57</v>
      </c>
      <c r="B66" s="276" t="s">
        <v>84</v>
      </c>
      <c r="C66" s="276">
        <v>141.5</v>
      </c>
      <c r="D66" s="278">
        <v>140.70000000000002</v>
      </c>
      <c r="E66" s="278">
        <v>139.45000000000005</v>
      </c>
      <c r="F66" s="278">
        <v>137.40000000000003</v>
      </c>
      <c r="G66" s="278">
        <v>136.15000000000006</v>
      </c>
      <c r="H66" s="278">
        <v>142.75000000000003</v>
      </c>
      <c r="I66" s="278">
        <v>143.99999999999997</v>
      </c>
      <c r="J66" s="278">
        <v>146.05000000000001</v>
      </c>
      <c r="K66" s="276">
        <v>141.94999999999999</v>
      </c>
      <c r="L66" s="276">
        <v>138.65</v>
      </c>
      <c r="M66" s="276">
        <v>118.20498000000001</v>
      </c>
    </row>
    <row r="67" spans="1:13">
      <c r="A67" s="300">
        <v>58</v>
      </c>
      <c r="B67" s="276" t="s">
        <v>3633</v>
      </c>
      <c r="C67" s="276">
        <v>2620.15</v>
      </c>
      <c r="D67" s="278">
        <v>2597.8333333333335</v>
      </c>
      <c r="E67" s="278">
        <v>2548.3166666666671</v>
      </c>
      <c r="F67" s="278">
        <v>2476.4833333333336</v>
      </c>
      <c r="G67" s="278">
        <v>2426.9666666666672</v>
      </c>
      <c r="H67" s="278">
        <v>2669.666666666667</v>
      </c>
      <c r="I67" s="278">
        <v>2719.1833333333334</v>
      </c>
      <c r="J67" s="278">
        <v>2791.0166666666669</v>
      </c>
      <c r="K67" s="276">
        <v>2647.35</v>
      </c>
      <c r="L67" s="276">
        <v>2526</v>
      </c>
      <c r="M67" s="276">
        <v>5.7415799999999999</v>
      </c>
    </row>
    <row r="68" spans="1:13">
      <c r="A68" s="300">
        <v>59</v>
      </c>
      <c r="B68" s="276" t="s">
        <v>85</v>
      </c>
      <c r="C68" s="276">
        <v>1543.5</v>
      </c>
      <c r="D68" s="278">
        <v>1550.5</v>
      </c>
      <c r="E68" s="278">
        <v>1533.1</v>
      </c>
      <c r="F68" s="278">
        <v>1522.6999999999998</v>
      </c>
      <c r="G68" s="278">
        <v>1505.2999999999997</v>
      </c>
      <c r="H68" s="278">
        <v>1560.9</v>
      </c>
      <c r="I68" s="278">
        <v>1578.3000000000002</v>
      </c>
      <c r="J68" s="278">
        <v>1588.7000000000003</v>
      </c>
      <c r="K68" s="276">
        <v>1567.9</v>
      </c>
      <c r="L68" s="276">
        <v>1540.1</v>
      </c>
      <c r="M68" s="276">
        <v>4.2805099999999996</v>
      </c>
    </row>
    <row r="69" spans="1:13">
      <c r="A69" s="300">
        <v>60</v>
      </c>
      <c r="B69" s="276" t="s">
        <v>86</v>
      </c>
      <c r="C69" s="276">
        <v>436.75</v>
      </c>
      <c r="D69" s="278">
        <v>438.68333333333334</v>
      </c>
      <c r="E69" s="278">
        <v>433.36666666666667</v>
      </c>
      <c r="F69" s="278">
        <v>429.98333333333335</v>
      </c>
      <c r="G69" s="278">
        <v>424.66666666666669</v>
      </c>
      <c r="H69" s="278">
        <v>442.06666666666666</v>
      </c>
      <c r="I69" s="278">
        <v>447.38333333333338</v>
      </c>
      <c r="J69" s="278">
        <v>450.76666666666665</v>
      </c>
      <c r="K69" s="276">
        <v>444</v>
      </c>
      <c r="L69" s="276">
        <v>435.3</v>
      </c>
      <c r="M69" s="276">
        <v>27.079039999999999</v>
      </c>
    </row>
    <row r="70" spans="1:13">
      <c r="A70" s="300">
        <v>61</v>
      </c>
      <c r="B70" s="276" t="s">
        <v>236</v>
      </c>
      <c r="C70" s="276">
        <v>846.6</v>
      </c>
      <c r="D70" s="278">
        <v>842.58333333333337</v>
      </c>
      <c r="E70" s="278">
        <v>836.26666666666677</v>
      </c>
      <c r="F70" s="278">
        <v>825.93333333333339</v>
      </c>
      <c r="G70" s="278">
        <v>819.61666666666679</v>
      </c>
      <c r="H70" s="278">
        <v>852.91666666666674</v>
      </c>
      <c r="I70" s="278">
        <v>859.23333333333335</v>
      </c>
      <c r="J70" s="278">
        <v>869.56666666666672</v>
      </c>
      <c r="K70" s="276">
        <v>848.9</v>
      </c>
      <c r="L70" s="276">
        <v>832.25</v>
      </c>
      <c r="M70" s="276">
        <v>4.4262499999999996</v>
      </c>
    </row>
    <row r="71" spans="1:13">
      <c r="A71" s="300">
        <v>62</v>
      </c>
      <c r="B71" s="276" t="s">
        <v>237</v>
      </c>
      <c r="C71" s="276">
        <v>405.95</v>
      </c>
      <c r="D71" s="278">
        <v>401.58333333333331</v>
      </c>
      <c r="E71" s="278">
        <v>393.16666666666663</v>
      </c>
      <c r="F71" s="278">
        <v>380.38333333333333</v>
      </c>
      <c r="G71" s="278">
        <v>371.96666666666664</v>
      </c>
      <c r="H71" s="278">
        <v>414.36666666666662</v>
      </c>
      <c r="I71" s="278">
        <v>422.78333333333325</v>
      </c>
      <c r="J71" s="278">
        <v>435.56666666666661</v>
      </c>
      <c r="K71" s="276">
        <v>410</v>
      </c>
      <c r="L71" s="276">
        <v>388.8</v>
      </c>
      <c r="M71" s="276">
        <v>15.62021</v>
      </c>
    </row>
    <row r="72" spans="1:13">
      <c r="A72" s="300">
        <v>63</v>
      </c>
      <c r="B72" s="276" t="s">
        <v>87</v>
      </c>
      <c r="C72" s="276">
        <v>618.35</v>
      </c>
      <c r="D72" s="278">
        <v>617.76666666666665</v>
      </c>
      <c r="E72" s="278">
        <v>612.63333333333333</v>
      </c>
      <c r="F72" s="278">
        <v>606.91666666666663</v>
      </c>
      <c r="G72" s="278">
        <v>601.7833333333333</v>
      </c>
      <c r="H72" s="278">
        <v>623.48333333333335</v>
      </c>
      <c r="I72" s="278">
        <v>628.61666666666656</v>
      </c>
      <c r="J72" s="278">
        <v>634.33333333333337</v>
      </c>
      <c r="K72" s="276">
        <v>622.9</v>
      </c>
      <c r="L72" s="276">
        <v>612.04999999999995</v>
      </c>
      <c r="M72" s="276">
        <v>10.534800000000001</v>
      </c>
    </row>
    <row r="73" spans="1:13">
      <c r="A73" s="300">
        <v>64</v>
      </c>
      <c r="B73" s="276" t="s">
        <v>93</v>
      </c>
      <c r="C73" s="276">
        <v>290.45</v>
      </c>
      <c r="D73" s="278">
        <v>291.05</v>
      </c>
      <c r="E73" s="278">
        <v>287.10000000000002</v>
      </c>
      <c r="F73" s="278">
        <v>283.75</v>
      </c>
      <c r="G73" s="278">
        <v>279.8</v>
      </c>
      <c r="H73" s="278">
        <v>294.40000000000003</v>
      </c>
      <c r="I73" s="278">
        <v>298.34999999999997</v>
      </c>
      <c r="J73" s="278">
        <v>301.70000000000005</v>
      </c>
      <c r="K73" s="276">
        <v>295</v>
      </c>
      <c r="L73" s="276">
        <v>287.7</v>
      </c>
      <c r="M73" s="276">
        <v>157.73901000000001</v>
      </c>
    </row>
    <row r="74" spans="1:13">
      <c r="A74" s="300">
        <v>65</v>
      </c>
      <c r="B74" s="276" t="s">
        <v>88</v>
      </c>
      <c r="C74" s="276">
        <v>537.65</v>
      </c>
      <c r="D74" s="278">
        <v>539.69999999999993</v>
      </c>
      <c r="E74" s="278">
        <v>534.54999999999984</v>
      </c>
      <c r="F74" s="278">
        <v>531.44999999999993</v>
      </c>
      <c r="G74" s="278">
        <v>526.29999999999984</v>
      </c>
      <c r="H74" s="278">
        <v>542.79999999999984</v>
      </c>
      <c r="I74" s="278">
        <v>547.94999999999993</v>
      </c>
      <c r="J74" s="278">
        <v>551.04999999999984</v>
      </c>
      <c r="K74" s="276">
        <v>544.85</v>
      </c>
      <c r="L74" s="276">
        <v>536.6</v>
      </c>
      <c r="M74" s="276">
        <v>16.068960000000001</v>
      </c>
    </row>
    <row r="75" spans="1:13">
      <c r="A75" s="300">
        <v>66</v>
      </c>
      <c r="B75" s="276" t="s">
        <v>238</v>
      </c>
      <c r="C75" s="276">
        <v>1172.05</v>
      </c>
      <c r="D75" s="278">
        <v>1158.8333333333333</v>
      </c>
      <c r="E75" s="278">
        <v>1138.6666666666665</v>
      </c>
      <c r="F75" s="278">
        <v>1105.2833333333333</v>
      </c>
      <c r="G75" s="278">
        <v>1085.1166666666666</v>
      </c>
      <c r="H75" s="278">
        <v>1192.2166666666665</v>
      </c>
      <c r="I75" s="278">
        <v>1212.383333333333</v>
      </c>
      <c r="J75" s="278">
        <v>1245.7666666666664</v>
      </c>
      <c r="K75" s="276">
        <v>1179</v>
      </c>
      <c r="L75" s="276">
        <v>1125.45</v>
      </c>
      <c r="M75" s="276">
        <v>0.83225000000000005</v>
      </c>
    </row>
    <row r="76" spans="1:13">
      <c r="A76" s="300">
        <v>67</v>
      </c>
      <c r="B76" s="276" t="s">
        <v>3758</v>
      </c>
      <c r="C76" s="276">
        <v>347.5</v>
      </c>
      <c r="D76" s="278">
        <v>349.91666666666669</v>
      </c>
      <c r="E76" s="278">
        <v>338.73333333333335</v>
      </c>
      <c r="F76" s="278">
        <v>329.96666666666664</v>
      </c>
      <c r="G76" s="278">
        <v>318.7833333333333</v>
      </c>
      <c r="H76" s="278">
        <v>358.68333333333339</v>
      </c>
      <c r="I76" s="278">
        <v>369.86666666666667</v>
      </c>
      <c r="J76" s="278">
        <v>378.63333333333344</v>
      </c>
      <c r="K76" s="276">
        <v>361.1</v>
      </c>
      <c r="L76" s="276">
        <v>341.15</v>
      </c>
      <c r="M76" s="276">
        <v>8.0890900000000006</v>
      </c>
    </row>
    <row r="77" spans="1:13">
      <c r="A77" s="300">
        <v>68</v>
      </c>
      <c r="B77" s="276" t="s">
        <v>91</v>
      </c>
      <c r="C77" s="276">
        <v>3605.7</v>
      </c>
      <c r="D77" s="278">
        <v>3622.9499999999994</v>
      </c>
      <c r="E77" s="278">
        <v>3579.7999999999988</v>
      </c>
      <c r="F77" s="278">
        <v>3553.8999999999996</v>
      </c>
      <c r="G77" s="278">
        <v>3510.7499999999991</v>
      </c>
      <c r="H77" s="278">
        <v>3648.8499999999985</v>
      </c>
      <c r="I77" s="278">
        <v>3691.9999999999991</v>
      </c>
      <c r="J77" s="278">
        <v>3717.8999999999983</v>
      </c>
      <c r="K77" s="276">
        <v>3666.1</v>
      </c>
      <c r="L77" s="276">
        <v>3597.05</v>
      </c>
      <c r="M77" s="276">
        <v>7.3049799999999996</v>
      </c>
    </row>
    <row r="78" spans="1:13">
      <c r="A78" s="300">
        <v>69</v>
      </c>
      <c r="B78" s="276" t="s">
        <v>358</v>
      </c>
      <c r="C78" s="276">
        <v>2296.0500000000002</v>
      </c>
      <c r="D78" s="278">
        <v>2290.6333333333337</v>
      </c>
      <c r="E78" s="278">
        <v>2271.8666666666672</v>
      </c>
      <c r="F78" s="278">
        <v>2247.6833333333334</v>
      </c>
      <c r="G78" s="278">
        <v>2228.916666666667</v>
      </c>
      <c r="H78" s="278">
        <v>2314.8166666666675</v>
      </c>
      <c r="I78" s="278">
        <v>2333.5833333333339</v>
      </c>
      <c r="J78" s="278">
        <v>2357.7666666666678</v>
      </c>
      <c r="K78" s="276">
        <v>2309.4</v>
      </c>
      <c r="L78" s="276">
        <v>2266.4499999999998</v>
      </c>
      <c r="M78" s="276">
        <v>0.89159999999999995</v>
      </c>
    </row>
    <row r="79" spans="1:13">
      <c r="A79" s="300">
        <v>70</v>
      </c>
      <c r="B79" s="276" t="s">
        <v>94</v>
      </c>
      <c r="C79" s="276">
        <v>5080.6499999999996</v>
      </c>
      <c r="D79" s="278">
        <v>5101.8166666666666</v>
      </c>
      <c r="E79" s="278">
        <v>5043.8833333333332</v>
      </c>
      <c r="F79" s="278">
        <v>5007.1166666666668</v>
      </c>
      <c r="G79" s="278">
        <v>4949.1833333333334</v>
      </c>
      <c r="H79" s="278">
        <v>5138.583333333333</v>
      </c>
      <c r="I79" s="278">
        <v>5196.5166666666655</v>
      </c>
      <c r="J79" s="278">
        <v>5233.2833333333328</v>
      </c>
      <c r="K79" s="276">
        <v>5159.75</v>
      </c>
      <c r="L79" s="276">
        <v>5065.05</v>
      </c>
      <c r="M79" s="276">
        <v>6.7962899999999999</v>
      </c>
    </row>
    <row r="80" spans="1:13">
      <c r="A80" s="300">
        <v>71</v>
      </c>
      <c r="B80" s="276" t="s">
        <v>239</v>
      </c>
      <c r="C80" s="276">
        <v>67.8</v>
      </c>
      <c r="D80" s="278">
        <v>68.38333333333334</v>
      </c>
      <c r="E80" s="278">
        <v>67.066666666666677</v>
      </c>
      <c r="F80" s="278">
        <v>66.333333333333343</v>
      </c>
      <c r="G80" s="278">
        <v>65.01666666666668</v>
      </c>
      <c r="H80" s="278">
        <v>69.116666666666674</v>
      </c>
      <c r="I80" s="278">
        <v>70.433333333333337</v>
      </c>
      <c r="J80" s="278">
        <v>71.166666666666671</v>
      </c>
      <c r="K80" s="276">
        <v>69.7</v>
      </c>
      <c r="L80" s="276">
        <v>67.650000000000006</v>
      </c>
      <c r="M80" s="276">
        <v>4.1844099999999997</v>
      </c>
    </row>
    <row r="81" spans="1:13">
      <c r="A81" s="300">
        <v>72</v>
      </c>
      <c r="B81" s="276" t="s">
        <v>95</v>
      </c>
      <c r="C81" s="276">
        <v>2881.55</v>
      </c>
      <c r="D81" s="278">
        <v>2903.7333333333336</v>
      </c>
      <c r="E81" s="278">
        <v>2843.4666666666672</v>
      </c>
      <c r="F81" s="278">
        <v>2805.3833333333337</v>
      </c>
      <c r="G81" s="278">
        <v>2745.1166666666672</v>
      </c>
      <c r="H81" s="278">
        <v>2941.8166666666671</v>
      </c>
      <c r="I81" s="278">
        <v>3002.0833333333335</v>
      </c>
      <c r="J81" s="278">
        <v>3040.166666666667</v>
      </c>
      <c r="K81" s="276">
        <v>2964</v>
      </c>
      <c r="L81" s="276">
        <v>2865.65</v>
      </c>
      <c r="M81" s="276">
        <v>17.603290000000001</v>
      </c>
    </row>
    <row r="82" spans="1:13">
      <c r="A82" s="300">
        <v>73</v>
      </c>
      <c r="B82" s="276" t="s">
        <v>240</v>
      </c>
      <c r="C82" s="276">
        <v>474.95</v>
      </c>
      <c r="D82" s="278">
        <v>476.2833333333333</v>
      </c>
      <c r="E82" s="278">
        <v>469.66666666666663</v>
      </c>
      <c r="F82" s="278">
        <v>464.38333333333333</v>
      </c>
      <c r="G82" s="278">
        <v>457.76666666666665</v>
      </c>
      <c r="H82" s="278">
        <v>481.56666666666661</v>
      </c>
      <c r="I82" s="278">
        <v>488.18333333333328</v>
      </c>
      <c r="J82" s="278">
        <v>493.46666666666658</v>
      </c>
      <c r="K82" s="276">
        <v>482.9</v>
      </c>
      <c r="L82" s="276">
        <v>471</v>
      </c>
      <c r="M82" s="276">
        <v>5.4346399999999999</v>
      </c>
    </row>
    <row r="83" spans="1:13">
      <c r="A83" s="300">
        <v>74</v>
      </c>
      <c r="B83" s="276" t="s">
        <v>241</v>
      </c>
      <c r="C83" s="276">
        <v>1349.05</v>
      </c>
      <c r="D83" s="278">
        <v>1341.6833333333334</v>
      </c>
      <c r="E83" s="278">
        <v>1327.3666666666668</v>
      </c>
      <c r="F83" s="278">
        <v>1305.6833333333334</v>
      </c>
      <c r="G83" s="278">
        <v>1291.3666666666668</v>
      </c>
      <c r="H83" s="278">
        <v>1363.3666666666668</v>
      </c>
      <c r="I83" s="278">
        <v>1377.6833333333334</v>
      </c>
      <c r="J83" s="278">
        <v>1399.3666666666668</v>
      </c>
      <c r="K83" s="276">
        <v>1356</v>
      </c>
      <c r="L83" s="276">
        <v>1320</v>
      </c>
      <c r="M83" s="276">
        <v>2.7095899999999999</v>
      </c>
    </row>
    <row r="84" spans="1:13">
      <c r="A84" s="300">
        <v>75</v>
      </c>
      <c r="B84" s="276" t="s">
        <v>97</v>
      </c>
      <c r="C84" s="276">
        <v>1305.75</v>
      </c>
      <c r="D84" s="278">
        <v>1298.3</v>
      </c>
      <c r="E84" s="278">
        <v>1283.8</v>
      </c>
      <c r="F84" s="278">
        <v>1261.8499999999999</v>
      </c>
      <c r="G84" s="278">
        <v>1247.3499999999999</v>
      </c>
      <c r="H84" s="278">
        <v>1320.25</v>
      </c>
      <c r="I84" s="278">
        <v>1334.75</v>
      </c>
      <c r="J84" s="278">
        <v>1356.7</v>
      </c>
      <c r="K84" s="276">
        <v>1312.8</v>
      </c>
      <c r="L84" s="276">
        <v>1276.3499999999999</v>
      </c>
      <c r="M84" s="276">
        <v>16.495539999999998</v>
      </c>
    </row>
    <row r="85" spans="1:13">
      <c r="A85" s="300">
        <v>76</v>
      </c>
      <c r="B85" s="276" t="s">
        <v>98</v>
      </c>
      <c r="C85" s="276">
        <v>200.25</v>
      </c>
      <c r="D85" s="278">
        <v>199.66666666666666</v>
      </c>
      <c r="E85" s="278">
        <v>198.08333333333331</v>
      </c>
      <c r="F85" s="278">
        <v>195.91666666666666</v>
      </c>
      <c r="G85" s="278">
        <v>194.33333333333331</v>
      </c>
      <c r="H85" s="278">
        <v>201.83333333333331</v>
      </c>
      <c r="I85" s="278">
        <v>203.41666666666663</v>
      </c>
      <c r="J85" s="278">
        <v>205.58333333333331</v>
      </c>
      <c r="K85" s="276">
        <v>201.25</v>
      </c>
      <c r="L85" s="276">
        <v>197.5</v>
      </c>
      <c r="M85" s="276">
        <v>41.677520000000001</v>
      </c>
    </row>
    <row r="86" spans="1:13">
      <c r="A86" s="300">
        <v>77</v>
      </c>
      <c r="B86" s="276" t="s">
        <v>99</v>
      </c>
      <c r="C86" s="276">
        <v>77.3</v>
      </c>
      <c r="D86" s="278">
        <v>76.650000000000006</v>
      </c>
      <c r="E86" s="278">
        <v>75.300000000000011</v>
      </c>
      <c r="F86" s="278">
        <v>73.300000000000011</v>
      </c>
      <c r="G86" s="278">
        <v>71.950000000000017</v>
      </c>
      <c r="H86" s="278">
        <v>78.650000000000006</v>
      </c>
      <c r="I86" s="278">
        <v>80</v>
      </c>
      <c r="J86" s="278">
        <v>82</v>
      </c>
      <c r="K86" s="276">
        <v>78</v>
      </c>
      <c r="L86" s="276">
        <v>74.650000000000006</v>
      </c>
      <c r="M86" s="276">
        <v>713.72248999999999</v>
      </c>
    </row>
    <row r="87" spans="1:13">
      <c r="A87" s="300">
        <v>78</v>
      </c>
      <c r="B87" s="276" t="s">
        <v>370</v>
      </c>
      <c r="C87" s="276">
        <v>167.2</v>
      </c>
      <c r="D87" s="278">
        <v>168.01666666666665</v>
      </c>
      <c r="E87" s="278">
        <v>165.5333333333333</v>
      </c>
      <c r="F87" s="278">
        <v>163.86666666666665</v>
      </c>
      <c r="G87" s="278">
        <v>161.3833333333333</v>
      </c>
      <c r="H87" s="278">
        <v>169.68333333333331</v>
      </c>
      <c r="I87" s="278">
        <v>172.16666666666666</v>
      </c>
      <c r="J87" s="278">
        <v>173.83333333333331</v>
      </c>
      <c r="K87" s="276">
        <v>170.5</v>
      </c>
      <c r="L87" s="276">
        <v>166.35</v>
      </c>
      <c r="M87" s="276">
        <v>15.817270000000001</v>
      </c>
    </row>
    <row r="88" spans="1:13">
      <c r="A88" s="300">
        <v>79</v>
      </c>
      <c r="B88" s="276" t="s">
        <v>244</v>
      </c>
      <c r="C88" s="276">
        <v>76.849999999999994</v>
      </c>
      <c r="D88" s="278">
        <v>76.183333333333323</v>
      </c>
      <c r="E88" s="278">
        <v>74.566666666666649</v>
      </c>
      <c r="F88" s="278">
        <v>72.283333333333331</v>
      </c>
      <c r="G88" s="278">
        <v>70.666666666666657</v>
      </c>
      <c r="H88" s="278">
        <v>78.46666666666664</v>
      </c>
      <c r="I88" s="278">
        <v>80.083333333333314</v>
      </c>
      <c r="J88" s="278">
        <v>82.366666666666632</v>
      </c>
      <c r="K88" s="276">
        <v>77.8</v>
      </c>
      <c r="L88" s="276">
        <v>73.900000000000006</v>
      </c>
      <c r="M88" s="276">
        <v>18.417809999999999</v>
      </c>
    </row>
    <row r="89" spans="1:13">
      <c r="A89" s="300">
        <v>80</v>
      </c>
      <c r="B89" s="276" t="s">
        <v>100</v>
      </c>
      <c r="C89" s="276">
        <v>138</v>
      </c>
      <c r="D89" s="278">
        <v>138.71666666666667</v>
      </c>
      <c r="E89" s="278">
        <v>136.83333333333334</v>
      </c>
      <c r="F89" s="278">
        <v>135.66666666666669</v>
      </c>
      <c r="G89" s="278">
        <v>133.78333333333336</v>
      </c>
      <c r="H89" s="278">
        <v>139.88333333333333</v>
      </c>
      <c r="I89" s="278">
        <v>141.76666666666665</v>
      </c>
      <c r="J89" s="278">
        <v>142.93333333333331</v>
      </c>
      <c r="K89" s="276">
        <v>140.6</v>
      </c>
      <c r="L89" s="276">
        <v>137.55000000000001</v>
      </c>
      <c r="M89" s="276">
        <v>204.41309999999999</v>
      </c>
    </row>
    <row r="90" spans="1:13">
      <c r="A90" s="300">
        <v>81</v>
      </c>
      <c r="B90" s="276" t="s">
        <v>103</v>
      </c>
      <c r="C90" s="276">
        <v>27</v>
      </c>
      <c r="D90" s="278">
        <v>27.05</v>
      </c>
      <c r="E90" s="278">
        <v>26.75</v>
      </c>
      <c r="F90" s="278">
        <v>26.5</v>
      </c>
      <c r="G90" s="278">
        <v>26.2</v>
      </c>
      <c r="H90" s="278">
        <v>27.3</v>
      </c>
      <c r="I90" s="278">
        <v>27.600000000000005</v>
      </c>
      <c r="J90" s="278">
        <v>27.85</v>
      </c>
      <c r="K90" s="276">
        <v>27.35</v>
      </c>
      <c r="L90" s="276">
        <v>26.8</v>
      </c>
      <c r="M90" s="276">
        <v>96.498500000000007</v>
      </c>
    </row>
    <row r="91" spans="1:13">
      <c r="A91" s="300">
        <v>82</v>
      </c>
      <c r="B91" s="276" t="s">
        <v>245</v>
      </c>
      <c r="C91" s="276">
        <v>140.65</v>
      </c>
      <c r="D91" s="278">
        <v>141.56666666666666</v>
      </c>
      <c r="E91" s="278">
        <v>139.13333333333333</v>
      </c>
      <c r="F91" s="278">
        <v>137.61666666666667</v>
      </c>
      <c r="G91" s="278">
        <v>135.18333333333334</v>
      </c>
      <c r="H91" s="278">
        <v>143.08333333333331</v>
      </c>
      <c r="I91" s="278">
        <v>145.51666666666665</v>
      </c>
      <c r="J91" s="278">
        <v>147.0333333333333</v>
      </c>
      <c r="K91" s="276">
        <v>144</v>
      </c>
      <c r="L91" s="276">
        <v>140.05000000000001</v>
      </c>
      <c r="M91" s="276">
        <v>7.3227700000000002</v>
      </c>
    </row>
    <row r="92" spans="1:13">
      <c r="A92" s="300">
        <v>83</v>
      </c>
      <c r="B92" s="276" t="s">
        <v>101</v>
      </c>
      <c r="C92" s="276">
        <v>509</v>
      </c>
      <c r="D92" s="278">
        <v>506.51666666666665</v>
      </c>
      <c r="E92" s="278">
        <v>502.5333333333333</v>
      </c>
      <c r="F92" s="278">
        <v>496.06666666666666</v>
      </c>
      <c r="G92" s="278">
        <v>492.08333333333331</v>
      </c>
      <c r="H92" s="278">
        <v>512.98333333333335</v>
      </c>
      <c r="I92" s="278">
        <v>516.9666666666667</v>
      </c>
      <c r="J92" s="278">
        <v>523.43333333333328</v>
      </c>
      <c r="K92" s="276">
        <v>510.5</v>
      </c>
      <c r="L92" s="276">
        <v>500.05</v>
      </c>
      <c r="M92" s="276">
        <v>11.81223</v>
      </c>
    </row>
    <row r="93" spans="1:13">
      <c r="A93" s="300">
        <v>84</v>
      </c>
      <c r="B93" s="276" t="s">
        <v>246</v>
      </c>
      <c r="C93" s="276">
        <v>545.85</v>
      </c>
      <c r="D93" s="278">
        <v>543.94999999999993</v>
      </c>
      <c r="E93" s="278">
        <v>539.89999999999986</v>
      </c>
      <c r="F93" s="278">
        <v>533.94999999999993</v>
      </c>
      <c r="G93" s="278">
        <v>529.89999999999986</v>
      </c>
      <c r="H93" s="278">
        <v>549.89999999999986</v>
      </c>
      <c r="I93" s="278">
        <v>553.94999999999982</v>
      </c>
      <c r="J93" s="278">
        <v>559.89999999999986</v>
      </c>
      <c r="K93" s="276">
        <v>548</v>
      </c>
      <c r="L93" s="276">
        <v>538</v>
      </c>
      <c r="M93" s="276">
        <v>0.84253999999999996</v>
      </c>
    </row>
    <row r="94" spans="1:13">
      <c r="A94" s="300">
        <v>85</v>
      </c>
      <c r="B94" s="276" t="s">
        <v>104</v>
      </c>
      <c r="C94" s="276">
        <v>801.05</v>
      </c>
      <c r="D94" s="278">
        <v>797.04999999999984</v>
      </c>
      <c r="E94" s="278">
        <v>789.1999999999997</v>
      </c>
      <c r="F94" s="278">
        <v>777.34999999999991</v>
      </c>
      <c r="G94" s="278">
        <v>769.49999999999977</v>
      </c>
      <c r="H94" s="278">
        <v>808.89999999999964</v>
      </c>
      <c r="I94" s="278">
        <v>816.74999999999977</v>
      </c>
      <c r="J94" s="278">
        <v>828.59999999999957</v>
      </c>
      <c r="K94" s="276">
        <v>804.9</v>
      </c>
      <c r="L94" s="276">
        <v>785.2</v>
      </c>
      <c r="M94" s="276">
        <v>17.032499999999999</v>
      </c>
    </row>
    <row r="95" spans="1:13">
      <c r="A95" s="300">
        <v>86</v>
      </c>
      <c r="B95" s="276" t="s">
        <v>247</v>
      </c>
      <c r="C95" s="276">
        <v>424.2</v>
      </c>
      <c r="D95" s="278">
        <v>423</v>
      </c>
      <c r="E95" s="278">
        <v>420</v>
      </c>
      <c r="F95" s="278">
        <v>415.8</v>
      </c>
      <c r="G95" s="278">
        <v>412.8</v>
      </c>
      <c r="H95" s="278">
        <v>427.2</v>
      </c>
      <c r="I95" s="278">
        <v>430.2</v>
      </c>
      <c r="J95" s="278">
        <v>434.4</v>
      </c>
      <c r="K95" s="276">
        <v>426</v>
      </c>
      <c r="L95" s="276">
        <v>418.8</v>
      </c>
      <c r="M95" s="276">
        <v>2.8194900000000001</v>
      </c>
    </row>
    <row r="96" spans="1:13">
      <c r="A96" s="300">
        <v>87</v>
      </c>
      <c r="B96" s="276" t="s">
        <v>248</v>
      </c>
      <c r="C96" s="276">
        <v>1419.05</v>
      </c>
      <c r="D96" s="278">
        <v>1419.0833333333333</v>
      </c>
      <c r="E96" s="278">
        <v>1409.5666666666666</v>
      </c>
      <c r="F96" s="278">
        <v>1400.0833333333333</v>
      </c>
      <c r="G96" s="278">
        <v>1390.5666666666666</v>
      </c>
      <c r="H96" s="278">
        <v>1428.5666666666666</v>
      </c>
      <c r="I96" s="278">
        <v>1438.0833333333335</v>
      </c>
      <c r="J96" s="278">
        <v>1447.5666666666666</v>
      </c>
      <c r="K96" s="276">
        <v>1428.6</v>
      </c>
      <c r="L96" s="276">
        <v>1409.6</v>
      </c>
      <c r="M96" s="276">
        <v>8.4612499999999997</v>
      </c>
    </row>
    <row r="97" spans="1:13">
      <c r="A97" s="300">
        <v>88</v>
      </c>
      <c r="B97" s="276" t="s">
        <v>105</v>
      </c>
      <c r="C97" s="276">
        <v>1034.7</v>
      </c>
      <c r="D97" s="278">
        <v>1029.3333333333333</v>
      </c>
      <c r="E97" s="278">
        <v>1020.1666666666665</v>
      </c>
      <c r="F97" s="278">
        <v>1005.6333333333332</v>
      </c>
      <c r="G97" s="278">
        <v>996.46666666666647</v>
      </c>
      <c r="H97" s="278">
        <v>1043.8666666666666</v>
      </c>
      <c r="I97" s="278">
        <v>1053.0333333333331</v>
      </c>
      <c r="J97" s="278">
        <v>1067.5666666666666</v>
      </c>
      <c r="K97" s="276">
        <v>1038.5</v>
      </c>
      <c r="L97" s="276">
        <v>1014.8</v>
      </c>
      <c r="M97" s="276">
        <v>15.28763</v>
      </c>
    </row>
    <row r="98" spans="1:13">
      <c r="A98" s="300">
        <v>89</v>
      </c>
      <c r="B98" s="276" t="s">
        <v>386</v>
      </c>
      <c r="C98" s="276">
        <v>372.05</v>
      </c>
      <c r="D98" s="278">
        <v>372.06666666666666</v>
      </c>
      <c r="E98" s="278">
        <v>368.98333333333335</v>
      </c>
      <c r="F98" s="278">
        <v>365.91666666666669</v>
      </c>
      <c r="G98" s="278">
        <v>362.83333333333337</v>
      </c>
      <c r="H98" s="278">
        <v>375.13333333333333</v>
      </c>
      <c r="I98" s="278">
        <v>378.2166666666667</v>
      </c>
      <c r="J98" s="278">
        <v>381.2833333333333</v>
      </c>
      <c r="K98" s="276">
        <v>375.15</v>
      </c>
      <c r="L98" s="276">
        <v>369</v>
      </c>
      <c r="M98" s="276">
        <v>4.5691499999999996</v>
      </c>
    </row>
    <row r="99" spans="1:13">
      <c r="A99" s="300">
        <v>90</v>
      </c>
      <c r="B99" s="276" t="s">
        <v>250</v>
      </c>
      <c r="C99" s="276">
        <v>206</v>
      </c>
      <c r="D99" s="278">
        <v>206.86666666666667</v>
      </c>
      <c r="E99" s="278">
        <v>203.93333333333334</v>
      </c>
      <c r="F99" s="278">
        <v>201.86666666666667</v>
      </c>
      <c r="G99" s="278">
        <v>198.93333333333334</v>
      </c>
      <c r="H99" s="278">
        <v>208.93333333333334</v>
      </c>
      <c r="I99" s="278">
        <v>211.86666666666667</v>
      </c>
      <c r="J99" s="278">
        <v>213.93333333333334</v>
      </c>
      <c r="K99" s="276">
        <v>209.8</v>
      </c>
      <c r="L99" s="276">
        <v>204.8</v>
      </c>
      <c r="M99" s="276">
        <v>10.97405</v>
      </c>
    </row>
    <row r="100" spans="1:13">
      <c r="A100" s="300">
        <v>91</v>
      </c>
      <c r="B100" s="276" t="s">
        <v>108</v>
      </c>
      <c r="C100" s="276">
        <v>999.25</v>
      </c>
      <c r="D100" s="278">
        <v>998.81666666666661</v>
      </c>
      <c r="E100" s="278">
        <v>987.98333333333323</v>
      </c>
      <c r="F100" s="278">
        <v>976.71666666666658</v>
      </c>
      <c r="G100" s="278">
        <v>965.88333333333321</v>
      </c>
      <c r="H100" s="278">
        <v>1010.0833333333333</v>
      </c>
      <c r="I100" s="278">
        <v>1020.9166666666667</v>
      </c>
      <c r="J100" s="278">
        <v>1032.1833333333334</v>
      </c>
      <c r="K100" s="276">
        <v>1009.65</v>
      </c>
      <c r="L100" s="276">
        <v>987.55</v>
      </c>
      <c r="M100" s="276">
        <v>74.441180000000003</v>
      </c>
    </row>
    <row r="101" spans="1:13">
      <c r="A101" s="300">
        <v>92</v>
      </c>
      <c r="B101" s="276" t="s">
        <v>252</v>
      </c>
      <c r="C101" s="276">
        <v>3207</v>
      </c>
      <c r="D101" s="278">
        <v>3210.0166666666664</v>
      </c>
      <c r="E101" s="278">
        <v>3176.9833333333327</v>
      </c>
      <c r="F101" s="278">
        <v>3146.9666666666662</v>
      </c>
      <c r="G101" s="278">
        <v>3113.9333333333325</v>
      </c>
      <c r="H101" s="278">
        <v>3240.0333333333328</v>
      </c>
      <c r="I101" s="278">
        <v>3273.0666666666666</v>
      </c>
      <c r="J101" s="278">
        <v>3303.083333333333</v>
      </c>
      <c r="K101" s="276">
        <v>3243.05</v>
      </c>
      <c r="L101" s="276">
        <v>3180</v>
      </c>
      <c r="M101" s="276">
        <v>2.1067300000000002</v>
      </c>
    </row>
    <row r="102" spans="1:13">
      <c r="A102" s="300">
        <v>93</v>
      </c>
      <c r="B102" s="276" t="s">
        <v>110</v>
      </c>
      <c r="C102" s="276">
        <v>1492</v>
      </c>
      <c r="D102" s="278">
        <v>1493</v>
      </c>
      <c r="E102" s="278">
        <v>1485</v>
      </c>
      <c r="F102" s="278">
        <v>1478</v>
      </c>
      <c r="G102" s="278">
        <v>1470</v>
      </c>
      <c r="H102" s="278">
        <v>1500</v>
      </c>
      <c r="I102" s="278">
        <v>1508</v>
      </c>
      <c r="J102" s="278">
        <v>1515</v>
      </c>
      <c r="K102" s="276">
        <v>1501</v>
      </c>
      <c r="L102" s="276">
        <v>1486</v>
      </c>
      <c r="M102" s="276">
        <v>66.730260000000001</v>
      </c>
    </row>
    <row r="103" spans="1:13">
      <c r="A103" s="300">
        <v>94</v>
      </c>
      <c r="B103" s="276" t="s">
        <v>253</v>
      </c>
      <c r="C103" s="276">
        <v>702.95</v>
      </c>
      <c r="D103" s="278">
        <v>704.93333333333339</v>
      </c>
      <c r="E103" s="278">
        <v>698.01666666666677</v>
      </c>
      <c r="F103" s="278">
        <v>693.08333333333337</v>
      </c>
      <c r="G103" s="278">
        <v>686.16666666666674</v>
      </c>
      <c r="H103" s="278">
        <v>709.86666666666679</v>
      </c>
      <c r="I103" s="278">
        <v>716.7833333333333</v>
      </c>
      <c r="J103" s="278">
        <v>721.71666666666681</v>
      </c>
      <c r="K103" s="276">
        <v>711.85</v>
      </c>
      <c r="L103" s="276">
        <v>700</v>
      </c>
      <c r="M103" s="276">
        <v>24.954609999999999</v>
      </c>
    </row>
    <row r="104" spans="1:13">
      <c r="A104" s="300">
        <v>95</v>
      </c>
      <c r="B104" s="276" t="s">
        <v>106</v>
      </c>
      <c r="C104" s="276">
        <v>1020.15</v>
      </c>
      <c r="D104" s="278">
        <v>1021.5333333333333</v>
      </c>
      <c r="E104" s="278">
        <v>1010.6166666666666</v>
      </c>
      <c r="F104" s="278">
        <v>1001.0833333333333</v>
      </c>
      <c r="G104" s="278">
        <v>990.16666666666652</v>
      </c>
      <c r="H104" s="278">
        <v>1031.0666666666666</v>
      </c>
      <c r="I104" s="278">
        <v>1041.9833333333336</v>
      </c>
      <c r="J104" s="278">
        <v>1051.5166666666667</v>
      </c>
      <c r="K104" s="276">
        <v>1032.45</v>
      </c>
      <c r="L104" s="276">
        <v>1012</v>
      </c>
      <c r="M104" s="276">
        <v>23.70898</v>
      </c>
    </row>
    <row r="105" spans="1:13">
      <c r="A105" s="300">
        <v>96</v>
      </c>
      <c r="B105" s="276" t="s">
        <v>111</v>
      </c>
      <c r="C105" s="276">
        <v>3275.6</v>
      </c>
      <c r="D105" s="278">
        <v>3266.1333333333337</v>
      </c>
      <c r="E105" s="278">
        <v>3239.7666666666673</v>
      </c>
      <c r="F105" s="278">
        <v>3203.9333333333338</v>
      </c>
      <c r="G105" s="278">
        <v>3177.5666666666675</v>
      </c>
      <c r="H105" s="278">
        <v>3301.9666666666672</v>
      </c>
      <c r="I105" s="278">
        <v>3328.333333333333</v>
      </c>
      <c r="J105" s="278">
        <v>3364.166666666667</v>
      </c>
      <c r="K105" s="276">
        <v>3292.5</v>
      </c>
      <c r="L105" s="276">
        <v>3230.3</v>
      </c>
      <c r="M105" s="276">
        <v>8.4175199999999997</v>
      </c>
    </row>
    <row r="106" spans="1:13">
      <c r="A106" s="300">
        <v>97</v>
      </c>
      <c r="B106" s="276" t="s">
        <v>114</v>
      </c>
      <c r="C106" s="276">
        <v>252.1</v>
      </c>
      <c r="D106" s="278">
        <v>251.45000000000002</v>
      </c>
      <c r="E106" s="278">
        <v>249.25000000000003</v>
      </c>
      <c r="F106" s="278">
        <v>246.4</v>
      </c>
      <c r="G106" s="278">
        <v>244.20000000000002</v>
      </c>
      <c r="H106" s="278">
        <v>254.30000000000004</v>
      </c>
      <c r="I106" s="278">
        <v>256.5</v>
      </c>
      <c r="J106" s="278">
        <v>259.35000000000002</v>
      </c>
      <c r="K106" s="276">
        <v>253.65</v>
      </c>
      <c r="L106" s="276">
        <v>248.6</v>
      </c>
      <c r="M106" s="276">
        <v>110.90894</v>
      </c>
    </row>
    <row r="107" spans="1:13">
      <c r="A107" s="300">
        <v>98</v>
      </c>
      <c r="B107" s="276" t="s">
        <v>115</v>
      </c>
      <c r="C107" s="276">
        <v>231.05</v>
      </c>
      <c r="D107" s="278">
        <v>230.88333333333333</v>
      </c>
      <c r="E107" s="278">
        <v>228.51666666666665</v>
      </c>
      <c r="F107" s="278">
        <v>225.98333333333332</v>
      </c>
      <c r="G107" s="278">
        <v>223.61666666666665</v>
      </c>
      <c r="H107" s="278">
        <v>233.41666666666666</v>
      </c>
      <c r="I107" s="278">
        <v>235.78333333333333</v>
      </c>
      <c r="J107" s="278">
        <v>238.31666666666666</v>
      </c>
      <c r="K107" s="276">
        <v>233.25</v>
      </c>
      <c r="L107" s="276">
        <v>228.35</v>
      </c>
      <c r="M107" s="276">
        <v>44.725230000000003</v>
      </c>
    </row>
    <row r="108" spans="1:13">
      <c r="A108" s="300">
        <v>99</v>
      </c>
      <c r="B108" s="276" t="s">
        <v>116</v>
      </c>
      <c r="C108" s="276">
        <v>2355.9499999999998</v>
      </c>
      <c r="D108" s="278">
        <v>2358.7333333333331</v>
      </c>
      <c r="E108" s="278">
        <v>2343.5166666666664</v>
      </c>
      <c r="F108" s="278">
        <v>2331.0833333333335</v>
      </c>
      <c r="G108" s="278">
        <v>2315.8666666666668</v>
      </c>
      <c r="H108" s="278">
        <v>2371.1666666666661</v>
      </c>
      <c r="I108" s="278">
        <v>2386.3833333333323</v>
      </c>
      <c r="J108" s="278">
        <v>2398.8166666666657</v>
      </c>
      <c r="K108" s="276">
        <v>2373.9499999999998</v>
      </c>
      <c r="L108" s="276">
        <v>2346.3000000000002</v>
      </c>
      <c r="M108" s="276">
        <v>13.805619999999999</v>
      </c>
    </row>
    <row r="109" spans="1:13">
      <c r="A109" s="300">
        <v>100</v>
      </c>
      <c r="B109" s="276" t="s">
        <v>254</v>
      </c>
      <c r="C109" s="276">
        <v>296.39999999999998</v>
      </c>
      <c r="D109" s="278">
        <v>300.98333333333335</v>
      </c>
      <c r="E109" s="278">
        <v>286.9666666666667</v>
      </c>
      <c r="F109" s="278">
        <v>277.53333333333336</v>
      </c>
      <c r="G109" s="278">
        <v>263.51666666666671</v>
      </c>
      <c r="H109" s="278">
        <v>310.41666666666669</v>
      </c>
      <c r="I109" s="278">
        <v>324.43333333333334</v>
      </c>
      <c r="J109" s="278">
        <v>333.86666666666667</v>
      </c>
      <c r="K109" s="276">
        <v>315</v>
      </c>
      <c r="L109" s="276">
        <v>291.55</v>
      </c>
      <c r="M109" s="276">
        <v>67.696489999999997</v>
      </c>
    </row>
    <row r="110" spans="1:13">
      <c r="A110" s="300">
        <v>101</v>
      </c>
      <c r="B110" s="276" t="s">
        <v>255</v>
      </c>
      <c r="C110" s="276">
        <v>44</v>
      </c>
      <c r="D110" s="278">
        <v>44.166666666666664</v>
      </c>
      <c r="E110" s="278">
        <v>43.68333333333333</v>
      </c>
      <c r="F110" s="278">
        <v>43.366666666666667</v>
      </c>
      <c r="G110" s="278">
        <v>42.883333333333333</v>
      </c>
      <c r="H110" s="278">
        <v>44.483333333333327</v>
      </c>
      <c r="I110" s="278">
        <v>44.966666666666661</v>
      </c>
      <c r="J110" s="278">
        <v>45.283333333333324</v>
      </c>
      <c r="K110" s="276">
        <v>44.65</v>
      </c>
      <c r="L110" s="276">
        <v>43.85</v>
      </c>
      <c r="M110" s="276">
        <v>14.382669999999999</v>
      </c>
    </row>
    <row r="111" spans="1:13">
      <c r="A111" s="300">
        <v>102</v>
      </c>
      <c r="B111" s="276" t="s">
        <v>109</v>
      </c>
      <c r="C111" s="276">
        <v>2688.15</v>
      </c>
      <c r="D111" s="278">
        <v>2674.2166666666667</v>
      </c>
      <c r="E111" s="278">
        <v>2636.5333333333333</v>
      </c>
      <c r="F111" s="278">
        <v>2584.9166666666665</v>
      </c>
      <c r="G111" s="278">
        <v>2547.2333333333331</v>
      </c>
      <c r="H111" s="278">
        <v>2725.8333333333335</v>
      </c>
      <c r="I111" s="278">
        <v>2763.5166666666669</v>
      </c>
      <c r="J111" s="278">
        <v>2815.1333333333337</v>
      </c>
      <c r="K111" s="276">
        <v>2711.9</v>
      </c>
      <c r="L111" s="276">
        <v>2622.6</v>
      </c>
      <c r="M111" s="276">
        <v>57.71114</v>
      </c>
    </row>
    <row r="112" spans="1:13">
      <c r="A112" s="300">
        <v>103</v>
      </c>
      <c r="B112" s="276" t="s">
        <v>118</v>
      </c>
      <c r="C112" s="276">
        <v>551</v>
      </c>
      <c r="D112" s="278">
        <v>550.5333333333333</v>
      </c>
      <c r="E112" s="278">
        <v>546.46666666666658</v>
      </c>
      <c r="F112" s="278">
        <v>541.93333333333328</v>
      </c>
      <c r="G112" s="278">
        <v>537.86666666666656</v>
      </c>
      <c r="H112" s="278">
        <v>555.06666666666661</v>
      </c>
      <c r="I112" s="278">
        <v>559.13333333333321</v>
      </c>
      <c r="J112" s="278">
        <v>563.66666666666663</v>
      </c>
      <c r="K112" s="276">
        <v>554.6</v>
      </c>
      <c r="L112" s="276">
        <v>546</v>
      </c>
      <c r="M112" s="276">
        <v>160.97138000000001</v>
      </c>
    </row>
    <row r="113" spans="1:13">
      <c r="A113" s="300">
        <v>104</v>
      </c>
      <c r="B113" s="276" t="s">
        <v>256</v>
      </c>
      <c r="C113" s="276">
        <v>1494.9</v>
      </c>
      <c r="D113" s="278">
        <v>1484.7166666666669</v>
      </c>
      <c r="E113" s="278">
        <v>1462.2333333333338</v>
      </c>
      <c r="F113" s="278">
        <v>1429.5666666666668</v>
      </c>
      <c r="G113" s="278">
        <v>1407.0833333333337</v>
      </c>
      <c r="H113" s="278">
        <v>1517.3833333333339</v>
      </c>
      <c r="I113" s="278">
        <v>1539.866666666667</v>
      </c>
      <c r="J113" s="278">
        <v>1572.533333333334</v>
      </c>
      <c r="K113" s="276">
        <v>1507.2</v>
      </c>
      <c r="L113" s="276">
        <v>1452.05</v>
      </c>
      <c r="M113" s="276">
        <v>16.079910000000002</v>
      </c>
    </row>
    <row r="114" spans="1:13">
      <c r="A114" s="300">
        <v>105</v>
      </c>
      <c r="B114" s="276" t="s">
        <v>119</v>
      </c>
      <c r="C114" s="276">
        <v>515.25</v>
      </c>
      <c r="D114" s="278">
        <v>518.33333333333337</v>
      </c>
      <c r="E114" s="278">
        <v>510.66666666666674</v>
      </c>
      <c r="F114" s="278">
        <v>506.08333333333337</v>
      </c>
      <c r="G114" s="278">
        <v>498.41666666666674</v>
      </c>
      <c r="H114" s="278">
        <v>522.91666666666674</v>
      </c>
      <c r="I114" s="278">
        <v>530.58333333333348</v>
      </c>
      <c r="J114" s="278">
        <v>535.16666666666674</v>
      </c>
      <c r="K114" s="276">
        <v>526</v>
      </c>
      <c r="L114" s="276">
        <v>513.75</v>
      </c>
      <c r="M114" s="276">
        <v>16.45065</v>
      </c>
    </row>
    <row r="115" spans="1:13">
      <c r="A115" s="300">
        <v>106</v>
      </c>
      <c r="B115" s="276" t="s">
        <v>402</v>
      </c>
      <c r="C115" s="276">
        <v>447.45</v>
      </c>
      <c r="D115" s="278">
        <v>445.15000000000003</v>
      </c>
      <c r="E115" s="278">
        <v>437.35000000000008</v>
      </c>
      <c r="F115" s="278">
        <v>427.25000000000006</v>
      </c>
      <c r="G115" s="278">
        <v>419.4500000000001</v>
      </c>
      <c r="H115" s="278">
        <v>455.25000000000006</v>
      </c>
      <c r="I115" s="278">
        <v>463.05</v>
      </c>
      <c r="J115" s="278">
        <v>473.15000000000003</v>
      </c>
      <c r="K115" s="276">
        <v>452.95</v>
      </c>
      <c r="L115" s="276">
        <v>435.05</v>
      </c>
      <c r="M115" s="276">
        <v>10.808120000000001</v>
      </c>
    </row>
    <row r="116" spans="1:13">
      <c r="A116" s="300">
        <v>107</v>
      </c>
      <c r="B116" s="276" t="s">
        <v>121</v>
      </c>
      <c r="C116" s="276">
        <v>51.45</v>
      </c>
      <c r="D116" s="278">
        <v>51.116666666666674</v>
      </c>
      <c r="E116" s="278">
        <v>49.783333333333346</v>
      </c>
      <c r="F116" s="278">
        <v>48.116666666666674</v>
      </c>
      <c r="G116" s="278">
        <v>46.783333333333346</v>
      </c>
      <c r="H116" s="278">
        <v>52.783333333333346</v>
      </c>
      <c r="I116" s="278">
        <v>54.116666666666674</v>
      </c>
      <c r="J116" s="278">
        <v>55.783333333333346</v>
      </c>
      <c r="K116" s="276">
        <v>52.45</v>
      </c>
      <c r="L116" s="276">
        <v>49.45</v>
      </c>
      <c r="M116" s="276">
        <v>980.44307000000003</v>
      </c>
    </row>
    <row r="117" spans="1:13">
      <c r="A117" s="300">
        <v>108</v>
      </c>
      <c r="B117" s="276" t="s">
        <v>128</v>
      </c>
      <c r="C117" s="276">
        <v>217.65</v>
      </c>
      <c r="D117" s="278">
        <v>217.44999999999996</v>
      </c>
      <c r="E117" s="278">
        <v>215.89999999999992</v>
      </c>
      <c r="F117" s="278">
        <v>214.14999999999995</v>
      </c>
      <c r="G117" s="278">
        <v>212.59999999999991</v>
      </c>
      <c r="H117" s="278">
        <v>219.19999999999993</v>
      </c>
      <c r="I117" s="278">
        <v>220.74999999999994</v>
      </c>
      <c r="J117" s="278">
        <v>222.49999999999994</v>
      </c>
      <c r="K117" s="276">
        <v>219</v>
      </c>
      <c r="L117" s="276">
        <v>215.7</v>
      </c>
      <c r="M117" s="276">
        <v>446.72447</v>
      </c>
    </row>
    <row r="118" spans="1:13">
      <c r="A118" s="300">
        <v>109</v>
      </c>
      <c r="B118" s="276" t="s">
        <v>117</v>
      </c>
      <c r="C118" s="276">
        <v>225.75</v>
      </c>
      <c r="D118" s="278">
        <v>226.73333333333335</v>
      </c>
      <c r="E118" s="278">
        <v>223.56666666666669</v>
      </c>
      <c r="F118" s="278">
        <v>221.38333333333335</v>
      </c>
      <c r="G118" s="278">
        <v>218.2166666666667</v>
      </c>
      <c r="H118" s="278">
        <v>228.91666666666669</v>
      </c>
      <c r="I118" s="278">
        <v>232.08333333333331</v>
      </c>
      <c r="J118" s="278">
        <v>234.26666666666668</v>
      </c>
      <c r="K118" s="276">
        <v>229.9</v>
      </c>
      <c r="L118" s="276">
        <v>224.55</v>
      </c>
      <c r="M118" s="276">
        <v>122.59672</v>
      </c>
    </row>
    <row r="119" spans="1:13">
      <c r="A119" s="300">
        <v>110</v>
      </c>
      <c r="B119" s="276" t="s">
        <v>260</v>
      </c>
      <c r="C119" s="276">
        <v>124.45</v>
      </c>
      <c r="D119" s="278">
        <v>124.8</v>
      </c>
      <c r="E119" s="278">
        <v>123.3</v>
      </c>
      <c r="F119" s="278">
        <v>122.15</v>
      </c>
      <c r="G119" s="278">
        <v>120.65</v>
      </c>
      <c r="H119" s="278">
        <v>125.94999999999999</v>
      </c>
      <c r="I119" s="278">
        <v>127.44999999999999</v>
      </c>
      <c r="J119" s="278">
        <v>128.59999999999997</v>
      </c>
      <c r="K119" s="276">
        <v>126.3</v>
      </c>
      <c r="L119" s="276">
        <v>123.65</v>
      </c>
      <c r="M119" s="276">
        <v>11.889189999999999</v>
      </c>
    </row>
    <row r="120" spans="1:13">
      <c r="A120" s="300">
        <v>111</v>
      </c>
      <c r="B120" s="276" t="s">
        <v>127</v>
      </c>
      <c r="C120" s="276">
        <v>98.3</v>
      </c>
      <c r="D120" s="278">
        <v>98.616666666666674</v>
      </c>
      <c r="E120" s="278">
        <v>97.433333333333351</v>
      </c>
      <c r="F120" s="278">
        <v>96.566666666666677</v>
      </c>
      <c r="G120" s="278">
        <v>95.383333333333354</v>
      </c>
      <c r="H120" s="278">
        <v>99.483333333333348</v>
      </c>
      <c r="I120" s="278">
        <v>100.66666666666669</v>
      </c>
      <c r="J120" s="278">
        <v>101.53333333333335</v>
      </c>
      <c r="K120" s="276">
        <v>99.8</v>
      </c>
      <c r="L120" s="276">
        <v>97.75</v>
      </c>
      <c r="M120" s="276">
        <v>189.30531999999999</v>
      </c>
    </row>
    <row r="121" spans="1:13">
      <c r="A121" s="300">
        <v>112</v>
      </c>
      <c r="B121" s="276" t="s">
        <v>2931</v>
      </c>
      <c r="C121" s="276">
        <v>1452.7</v>
      </c>
      <c r="D121" s="278">
        <v>1449.3666666666668</v>
      </c>
      <c r="E121" s="278">
        <v>1440.3333333333335</v>
      </c>
      <c r="F121" s="278">
        <v>1427.9666666666667</v>
      </c>
      <c r="G121" s="278">
        <v>1418.9333333333334</v>
      </c>
      <c r="H121" s="278">
        <v>1461.7333333333336</v>
      </c>
      <c r="I121" s="278">
        <v>1470.7666666666669</v>
      </c>
      <c r="J121" s="278">
        <v>1483.1333333333337</v>
      </c>
      <c r="K121" s="276">
        <v>1458.4</v>
      </c>
      <c r="L121" s="276">
        <v>1437</v>
      </c>
      <c r="M121" s="276">
        <v>5.7411500000000002</v>
      </c>
    </row>
    <row r="122" spans="1:13">
      <c r="A122" s="300">
        <v>113</v>
      </c>
      <c r="B122" s="276" t="s">
        <v>122</v>
      </c>
      <c r="C122" s="276">
        <v>561.29999999999995</v>
      </c>
      <c r="D122" s="278">
        <v>559.19999999999993</v>
      </c>
      <c r="E122" s="278">
        <v>555.09999999999991</v>
      </c>
      <c r="F122" s="278">
        <v>548.9</v>
      </c>
      <c r="G122" s="278">
        <v>544.79999999999995</v>
      </c>
      <c r="H122" s="278">
        <v>565.39999999999986</v>
      </c>
      <c r="I122" s="278">
        <v>569.5</v>
      </c>
      <c r="J122" s="278">
        <v>575.69999999999982</v>
      </c>
      <c r="K122" s="276">
        <v>563.29999999999995</v>
      </c>
      <c r="L122" s="276">
        <v>553</v>
      </c>
      <c r="M122" s="276">
        <v>21.737490000000001</v>
      </c>
    </row>
    <row r="123" spans="1:13">
      <c r="A123" s="300">
        <v>114</v>
      </c>
      <c r="B123" s="276" t="s">
        <v>3644</v>
      </c>
      <c r="C123" s="276">
        <v>254.25</v>
      </c>
      <c r="D123" s="278">
        <v>255.88333333333335</v>
      </c>
      <c r="E123" s="278">
        <v>252.06666666666672</v>
      </c>
      <c r="F123" s="278">
        <v>249.88333333333335</v>
      </c>
      <c r="G123" s="278">
        <v>246.06666666666672</v>
      </c>
      <c r="H123" s="278">
        <v>258.06666666666672</v>
      </c>
      <c r="I123" s="278">
        <v>261.88333333333338</v>
      </c>
      <c r="J123" s="278">
        <v>264.06666666666672</v>
      </c>
      <c r="K123" s="276">
        <v>259.7</v>
      </c>
      <c r="L123" s="276">
        <v>253.7</v>
      </c>
      <c r="M123" s="276">
        <v>16.407299999999999</v>
      </c>
    </row>
    <row r="124" spans="1:13">
      <c r="A124" s="300">
        <v>115</v>
      </c>
      <c r="B124" s="276" t="s">
        <v>124</v>
      </c>
      <c r="C124" s="276">
        <v>947.7</v>
      </c>
      <c r="D124" s="278">
        <v>943.26666666666677</v>
      </c>
      <c r="E124" s="278">
        <v>932.68333333333351</v>
      </c>
      <c r="F124" s="278">
        <v>917.66666666666674</v>
      </c>
      <c r="G124" s="278">
        <v>907.08333333333348</v>
      </c>
      <c r="H124" s="278">
        <v>958.28333333333353</v>
      </c>
      <c r="I124" s="278">
        <v>968.86666666666679</v>
      </c>
      <c r="J124" s="278">
        <v>983.88333333333355</v>
      </c>
      <c r="K124" s="276">
        <v>953.85</v>
      </c>
      <c r="L124" s="276">
        <v>928.25</v>
      </c>
      <c r="M124" s="276">
        <v>70.044449999999998</v>
      </c>
    </row>
    <row r="125" spans="1:13">
      <c r="A125" s="300">
        <v>116</v>
      </c>
      <c r="B125" s="276" t="s">
        <v>261</v>
      </c>
      <c r="C125" s="276">
        <v>5169.6000000000004</v>
      </c>
      <c r="D125" s="278">
        <v>5103.8666666666668</v>
      </c>
      <c r="E125" s="278">
        <v>4980.7333333333336</v>
      </c>
      <c r="F125" s="278">
        <v>4791.8666666666668</v>
      </c>
      <c r="G125" s="278">
        <v>4668.7333333333336</v>
      </c>
      <c r="H125" s="278">
        <v>5292.7333333333336</v>
      </c>
      <c r="I125" s="278">
        <v>5415.8666666666668</v>
      </c>
      <c r="J125" s="278">
        <v>5604.7333333333336</v>
      </c>
      <c r="K125" s="276">
        <v>5227</v>
      </c>
      <c r="L125" s="276">
        <v>4915</v>
      </c>
      <c r="M125" s="276">
        <v>14.457100000000001</v>
      </c>
    </row>
    <row r="126" spans="1:13">
      <c r="A126" s="300">
        <v>117</v>
      </c>
      <c r="B126" s="276" t="s">
        <v>126</v>
      </c>
      <c r="C126" s="276">
        <v>1339.45</v>
      </c>
      <c r="D126" s="278">
        <v>1336.1333333333334</v>
      </c>
      <c r="E126" s="278">
        <v>1323.8666666666668</v>
      </c>
      <c r="F126" s="278">
        <v>1308.2833333333333</v>
      </c>
      <c r="G126" s="278">
        <v>1296.0166666666667</v>
      </c>
      <c r="H126" s="278">
        <v>1351.7166666666669</v>
      </c>
      <c r="I126" s="278">
        <v>1363.9833333333338</v>
      </c>
      <c r="J126" s="278">
        <v>1379.5666666666671</v>
      </c>
      <c r="K126" s="276">
        <v>1348.4</v>
      </c>
      <c r="L126" s="276">
        <v>1320.55</v>
      </c>
      <c r="M126" s="276">
        <v>82.258380000000002</v>
      </c>
    </row>
    <row r="127" spans="1:13">
      <c r="A127" s="300">
        <v>118</v>
      </c>
      <c r="B127" s="276" t="s">
        <v>123</v>
      </c>
      <c r="C127" s="276">
        <v>1666.4</v>
      </c>
      <c r="D127" s="278">
        <v>1661.1333333333332</v>
      </c>
      <c r="E127" s="278">
        <v>1647.5166666666664</v>
      </c>
      <c r="F127" s="278">
        <v>1628.6333333333332</v>
      </c>
      <c r="G127" s="278">
        <v>1615.0166666666664</v>
      </c>
      <c r="H127" s="278">
        <v>1680.0166666666664</v>
      </c>
      <c r="I127" s="278">
        <v>1693.6333333333332</v>
      </c>
      <c r="J127" s="278">
        <v>1712.5166666666664</v>
      </c>
      <c r="K127" s="276">
        <v>1674.75</v>
      </c>
      <c r="L127" s="276">
        <v>1642.25</v>
      </c>
      <c r="M127" s="276">
        <v>8.8028600000000008</v>
      </c>
    </row>
    <row r="128" spans="1:13">
      <c r="A128" s="300">
        <v>119</v>
      </c>
      <c r="B128" s="276" t="s">
        <v>262</v>
      </c>
      <c r="C128" s="276">
        <v>2102.3000000000002</v>
      </c>
      <c r="D128" s="278">
        <v>2109.2000000000003</v>
      </c>
      <c r="E128" s="278">
        <v>2083.5000000000005</v>
      </c>
      <c r="F128" s="278">
        <v>2064.7000000000003</v>
      </c>
      <c r="G128" s="278">
        <v>2039.0000000000005</v>
      </c>
      <c r="H128" s="278">
        <v>2128.0000000000005</v>
      </c>
      <c r="I128" s="278">
        <v>2153.7000000000003</v>
      </c>
      <c r="J128" s="278">
        <v>2172.5000000000005</v>
      </c>
      <c r="K128" s="276">
        <v>2134.9</v>
      </c>
      <c r="L128" s="276">
        <v>2090.4</v>
      </c>
      <c r="M128" s="276">
        <v>1.4548000000000001</v>
      </c>
    </row>
    <row r="129" spans="1:13">
      <c r="A129" s="300">
        <v>120</v>
      </c>
      <c r="B129" s="276" t="s">
        <v>263</v>
      </c>
      <c r="C129" s="276">
        <v>77.349999999999994</v>
      </c>
      <c r="D129" s="278">
        <v>76.7</v>
      </c>
      <c r="E129" s="278">
        <v>74.300000000000011</v>
      </c>
      <c r="F129" s="278">
        <v>71.250000000000014</v>
      </c>
      <c r="G129" s="278">
        <v>68.850000000000023</v>
      </c>
      <c r="H129" s="278">
        <v>79.75</v>
      </c>
      <c r="I129" s="278">
        <v>82.15</v>
      </c>
      <c r="J129" s="278">
        <v>85.199999999999989</v>
      </c>
      <c r="K129" s="276">
        <v>79.099999999999994</v>
      </c>
      <c r="L129" s="276">
        <v>73.650000000000006</v>
      </c>
      <c r="M129" s="276">
        <v>127.90058000000001</v>
      </c>
    </row>
    <row r="130" spans="1:13">
      <c r="A130" s="300">
        <v>121</v>
      </c>
      <c r="B130" s="276" t="s">
        <v>130</v>
      </c>
      <c r="C130" s="276">
        <v>400.9</v>
      </c>
      <c r="D130" s="278">
        <v>399.08333333333331</v>
      </c>
      <c r="E130" s="278">
        <v>395.26666666666665</v>
      </c>
      <c r="F130" s="278">
        <v>389.63333333333333</v>
      </c>
      <c r="G130" s="278">
        <v>385.81666666666666</v>
      </c>
      <c r="H130" s="278">
        <v>404.71666666666664</v>
      </c>
      <c r="I130" s="278">
        <v>408.53333333333336</v>
      </c>
      <c r="J130" s="278">
        <v>414.16666666666663</v>
      </c>
      <c r="K130" s="276">
        <v>402.9</v>
      </c>
      <c r="L130" s="276">
        <v>393.45</v>
      </c>
      <c r="M130" s="276">
        <v>56.049509999999998</v>
      </c>
    </row>
    <row r="131" spans="1:13">
      <c r="A131" s="300">
        <v>122</v>
      </c>
      <c r="B131" s="276" t="s">
        <v>129</v>
      </c>
      <c r="C131" s="276">
        <v>305.05</v>
      </c>
      <c r="D131" s="278">
        <v>301.95</v>
      </c>
      <c r="E131" s="278">
        <v>297.14999999999998</v>
      </c>
      <c r="F131" s="278">
        <v>289.25</v>
      </c>
      <c r="G131" s="278">
        <v>284.45</v>
      </c>
      <c r="H131" s="278">
        <v>309.84999999999997</v>
      </c>
      <c r="I131" s="278">
        <v>314.65000000000003</v>
      </c>
      <c r="J131" s="278">
        <v>322.54999999999995</v>
      </c>
      <c r="K131" s="276">
        <v>306.75</v>
      </c>
      <c r="L131" s="276">
        <v>294.05</v>
      </c>
      <c r="M131" s="276">
        <v>112.13921999999999</v>
      </c>
    </row>
    <row r="132" spans="1:13">
      <c r="A132" s="300">
        <v>123</v>
      </c>
      <c r="B132" s="276" t="s">
        <v>131</v>
      </c>
      <c r="C132" s="276">
        <v>2810.85</v>
      </c>
      <c r="D132" s="278">
        <v>2815.7333333333331</v>
      </c>
      <c r="E132" s="278">
        <v>2778.0166666666664</v>
      </c>
      <c r="F132" s="278">
        <v>2745.1833333333334</v>
      </c>
      <c r="G132" s="278">
        <v>2707.4666666666667</v>
      </c>
      <c r="H132" s="278">
        <v>2848.5666666666662</v>
      </c>
      <c r="I132" s="278">
        <v>2886.2833333333324</v>
      </c>
      <c r="J132" s="278">
        <v>2919.1166666666659</v>
      </c>
      <c r="K132" s="276">
        <v>2853.45</v>
      </c>
      <c r="L132" s="276">
        <v>2782.9</v>
      </c>
      <c r="M132" s="276">
        <v>7.8185399999999996</v>
      </c>
    </row>
    <row r="133" spans="1:13">
      <c r="A133" s="300">
        <v>124</v>
      </c>
      <c r="B133" s="276" t="s">
        <v>133</v>
      </c>
      <c r="C133" s="276">
        <v>1883.6</v>
      </c>
      <c r="D133" s="278">
        <v>1881.0166666666667</v>
      </c>
      <c r="E133" s="278">
        <v>1872.0333333333333</v>
      </c>
      <c r="F133" s="278">
        <v>1860.4666666666667</v>
      </c>
      <c r="G133" s="278">
        <v>1851.4833333333333</v>
      </c>
      <c r="H133" s="278">
        <v>1892.5833333333333</v>
      </c>
      <c r="I133" s="278">
        <v>1901.5666666666664</v>
      </c>
      <c r="J133" s="278">
        <v>1913.1333333333332</v>
      </c>
      <c r="K133" s="276">
        <v>1890</v>
      </c>
      <c r="L133" s="276">
        <v>1869.45</v>
      </c>
      <c r="M133" s="276">
        <v>30.414480000000001</v>
      </c>
    </row>
    <row r="134" spans="1:13">
      <c r="A134" s="300">
        <v>125</v>
      </c>
      <c r="B134" s="276" t="s">
        <v>134</v>
      </c>
      <c r="C134" s="276">
        <v>103.85</v>
      </c>
      <c r="D134" s="278">
        <v>104.64999999999999</v>
      </c>
      <c r="E134" s="278">
        <v>101.19999999999999</v>
      </c>
      <c r="F134" s="278">
        <v>98.55</v>
      </c>
      <c r="G134" s="278">
        <v>95.1</v>
      </c>
      <c r="H134" s="278">
        <v>107.29999999999998</v>
      </c>
      <c r="I134" s="278">
        <v>110.75</v>
      </c>
      <c r="J134" s="278">
        <v>113.39999999999998</v>
      </c>
      <c r="K134" s="276">
        <v>108.1</v>
      </c>
      <c r="L134" s="276">
        <v>102</v>
      </c>
      <c r="M134" s="276">
        <v>398.05063000000001</v>
      </c>
    </row>
    <row r="135" spans="1:13">
      <c r="A135" s="300">
        <v>126</v>
      </c>
      <c r="B135" s="276" t="s">
        <v>265</v>
      </c>
      <c r="C135" s="276">
        <v>2658</v>
      </c>
      <c r="D135" s="278">
        <v>2642</v>
      </c>
      <c r="E135" s="278">
        <v>2600</v>
      </c>
      <c r="F135" s="278">
        <v>2542</v>
      </c>
      <c r="G135" s="278">
        <v>2500</v>
      </c>
      <c r="H135" s="278">
        <v>2700</v>
      </c>
      <c r="I135" s="278">
        <v>2742</v>
      </c>
      <c r="J135" s="278">
        <v>2800</v>
      </c>
      <c r="K135" s="276">
        <v>2684</v>
      </c>
      <c r="L135" s="276">
        <v>2584</v>
      </c>
      <c r="M135" s="276">
        <v>4.6098100000000004</v>
      </c>
    </row>
    <row r="136" spans="1:13">
      <c r="A136" s="300">
        <v>127</v>
      </c>
      <c r="B136" s="276" t="s">
        <v>135</v>
      </c>
      <c r="C136" s="276">
        <v>431.4</v>
      </c>
      <c r="D136" s="278">
        <v>427.81666666666661</v>
      </c>
      <c r="E136" s="278">
        <v>422.68333333333322</v>
      </c>
      <c r="F136" s="278">
        <v>413.96666666666664</v>
      </c>
      <c r="G136" s="278">
        <v>408.83333333333326</v>
      </c>
      <c r="H136" s="278">
        <v>436.53333333333319</v>
      </c>
      <c r="I136" s="278">
        <v>441.66666666666663</v>
      </c>
      <c r="J136" s="278">
        <v>450.38333333333316</v>
      </c>
      <c r="K136" s="276">
        <v>432.95</v>
      </c>
      <c r="L136" s="276">
        <v>419.1</v>
      </c>
      <c r="M136" s="276">
        <v>60.013599999999997</v>
      </c>
    </row>
    <row r="137" spans="1:13">
      <c r="A137" s="300">
        <v>128</v>
      </c>
      <c r="B137" s="276" t="s">
        <v>266</v>
      </c>
      <c r="C137" s="276">
        <v>4090.95</v>
      </c>
      <c r="D137" s="278">
        <v>4131.0166666666664</v>
      </c>
      <c r="E137" s="278">
        <v>4021.9333333333325</v>
      </c>
      <c r="F137" s="278">
        <v>3952.9166666666661</v>
      </c>
      <c r="G137" s="278">
        <v>3843.8333333333321</v>
      </c>
      <c r="H137" s="278">
        <v>4200.0333333333328</v>
      </c>
      <c r="I137" s="278">
        <v>4309.1166666666668</v>
      </c>
      <c r="J137" s="278">
        <v>4378.1333333333332</v>
      </c>
      <c r="K137" s="276">
        <v>4240.1000000000004</v>
      </c>
      <c r="L137" s="276">
        <v>4062</v>
      </c>
      <c r="M137" s="276">
        <v>2.3340000000000001</v>
      </c>
    </row>
    <row r="138" spans="1:13">
      <c r="A138" s="300">
        <v>129</v>
      </c>
      <c r="B138" s="276" t="s">
        <v>136</v>
      </c>
      <c r="C138" s="276">
        <v>1382.65</v>
      </c>
      <c r="D138" s="278">
        <v>1379.4166666666667</v>
      </c>
      <c r="E138" s="278">
        <v>1365.7833333333335</v>
      </c>
      <c r="F138" s="278">
        <v>1348.9166666666667</v>
      </c>
      <c r="G138" s="278">
        <v>1335.2833333333335</v>
      </c>
      <c r="H138" s="278">
        <v>1396.2833333333335</v>
      </c>
      <c r="I138" s="278">
        <v>1409.9166666666667</v>
      </c>
      <c r="J138" s="278">
        <v>1426.7833333333335</v>
      </c>
      <c r="K138" s="276">
        <v>1393.05</v>
      </c>
      <c r="L138" s="276">
        <v>1362.55</v>
      </c>
      <c r="M138" s="276">
        <v>39.579920000000001</v>
      </c>
    </row>
    <row r="139" spans="1:13">
      <c r="A139" s="300">
        <v>130</v>
      </c>
      <c r="B139" s="276" t="s">
        <v>137</v>
      </c>
      <c r="C139" s="276">
        <v>1088.5</v>
      </c>
      <c r="D139" s="278">
        <v>1091.1333333333334</v>
      </c>
      <c r="E139" s="278">
        <v>1080.2166666666669</v>
      </c>
      <c r="F139" s="278">
        <v>1071.9333333333334</v>
      </c>
      <c r="G139" s="278">
        <v>1061.0166666666669</v>
      </c>
      <c r="H139" s="278">
        <v>1099.416666666667</v>
      </c>
      <c r="I139" s="278">
        <v>1110.3333333333335</v>
      </c>
      <c r="J139" s="278">
        <v>1118.616666666667</v>
      </c>
      <c r="K139" s="276">
        <v>1102.05</v>
      </c>
      <c r="L139" s="276">
        <v>1082.8499999999999</v>
      </c>
      <c r="M139" s="276">
        <v>20.838200000000001</v>
      </c>
    </row>
    <row r="140" spans="1:13">
      <c r="A140" s="300">
        <v>131</v>
      </c>
      <c r="B140" s="276" t="s">
        <v>148</v>
      </c>
      <c r="C140" s="276">
        <v>93081.5</v>
      </c>
      <c r="D140" s="278">
        <v>91600.75</v>
      </c>
      <c r="E140" s="278">
        <v>89081.35</v>
      </c>
      <c r="F140" s="278">
        <v>85081.200000000012</v>
      </c>
      <c r="G140" s="278">
        <v>82561.800000000017</v>
      </c>
      <c r="H140" s="278">
        <v>95600.9</v>
      </c>
      <c r="I140" s="278">
        <v>98120.299999999988</v>
      </c>
      <c r="J140" s="278">
        <v>102120.44999999998</v>
      </c>
      <c r="K140" s="276">
        <v>94120.15</v>
      </c>
      <c r="L140" s="276">
        <v>87600.6</v>
      </c>
      <c r="M140" s="276">
        <v>0.80493999999999999</v>
      </c>
    </row>
    <row r="141" spans="1:13">
      <c r="A141" s="300">
        <v>132</v>
      </c>
      <c r="B141" s="276" t="s">
        <v>145</v>
      </c>
      <c r="C141" s="276">
        <v>1085.0999999999999</v>
      </c>
      <c r="D141" s="278">
        <v>1083.55</v>
      </c>
      <c r="E141" s="278">
        <v>1072.5999999999999</v>
      </c>
      <c r="F141" s="278">
        <v>1060.0999999999999</v>
      </c>
      <c r="G141" s="278">
        <v>1049.1499999999999</v>
      </c>
      <c r="H141" s="278">
        <v>1096.05</v>
      </c>
      <c r="I141" s="278">
        <v>1107.0000000000002</v>
      </c>
      <c r="J141" s="278">
        <v>1119.5</v>
      </c>
      <c r="K141" s="276">
        <v>1094.5</v>
      </c>
      <c r="L141" s="276">
        <v>1071.05</v>
      </c>
      <c r="M141" s="276">
        <v>4.6859999999999999</v>
      </c>
    </row>
    <row r="142" spans="1:13">
      <c r="A142" s="300">
        <v>133</v>
      </c>
      <c r="B142" s="276" t="s">
        <v>139</v>
      </c>
      <c r="C142" s="276">
        <v>184.65</v>
      </c>
      <c r="D142" s="278">
        <v>183.53333333333333</v>
      </c>
      <c r="E142" s="278">
        <v>181.96666666666667</v>
      </c>
      <c r="F142" s="278">
        <v>179.28333333333333</v>
      </c>
      <c r="G142" s="278">
        <v>177.71666666666667</v>
      </c>
      <c r="H142" s="278">
        <v>186.21666666666667</v>
      </c>
      <c r="I142" s="278">
        <v>187.78333333333333</v>
      </c>
      <c r="J142" s="278">
        <v>190.46666666666667</v>
      </c>
      <c r="K142" s="276">
        <v>185.1</v>
      </c>
      <c r="L142" s="276">
        <v>180.85</v>
      </c>
      <c r="M142" s="276">
        <v>66.269649999999999</v>
      </c>
    </row>
    <row r="143" spans="1:13">
      <c r="A143" s="300">
        <v>134</v>
      </c>
      <c r="B143" s="276" t="s">
        <v>138</v>
      </c>
      <c r="C143" s="276">
        <v>824.5</v>
      </c>
      <c r="D143" s="278">
        <v>819.48333333333323</v>
      </c>
      <c r="E143" s="278">
        <v>807.01666666666642</v>
      </c>
      <c r="F143" s="278">
        <v>789.53333333333319</v>
      </c>
      <c r="G143" s="278">
        <v>777.06666666666638</v>
      </c>
      <c r="H143" s="278">
        <v>836.96666666666647</v>
      </c>
      <c r="I143" s="278">
        <v>849.43333333333339</v>
      </c>
      <c r="J143" s="278">
        <v>866.91666666666652</v>
      </c>
      <c r="K143" s="276">
        <v>831.95</v>
      </c>
      <c r="L143" s="276">
        <v>802</v>
      </c>
      <c r="M143" s="276">
        <v>45.022910000000003</v>
      </c>
    </row>
    <row r="144" spans="1:13">
      <c r="A144" s="300">
        <v>135</v>
      </c>
      <c r="B144" s="276" t="s">
        <v>140</v>
      </c>
      <c r="C144" s="276">
        <v>168.45</v>
      </c>
      <c r="D144" s="278">
        <v>167.51666666666665</v>
      </c>
      <c r="E144" s="278">
        <v>166.0333333333333</v>
      </c>
      <c r="F144" s="278">
        <v>163.61666666666665</v>
      </c>
      <c r="G144" s="278">
        <v>162.1333333333333</v>
      </c>
      <c r="H144" s="278">
        <v>169.93333333333331</v>
      </c>
      <c r="I144" s="278">
        <v>171.41666666666666</v>
      </c>
      <c r="J144" s="278">
        <v>173.83333333333331</v>
      </c>
      <c r="K144" s="276">
        <v>169</v>
      </c>
      <c r="L144" s="276">
        <v>165.1</v>
      </c>
      <c r="M144" s="276">
        <v>38.839269999999999</v>
      </c>
    </row>
    <row r="145" spans="1:13">
      <c r="A145" s="300">
        <v>136</v>
      </c>
      <c r="B145" s="276" t="s">
        <v>141</v>
      </c>
      <c r="C145" s="276">
        <v>416.85</v>
      </c>
      <c r="D145" s="278">
        <v>417.34999999999997</v>
      </c>
      <c r="E145" s="278">
        <v>412.54999999999995</v>
      </c>
      <c r="F145" s="278">
        <v>408.25</v>
      </c>
      <c r="G145" s="278">
        <v>403.45</v>
      </c>
      <c r="H145" s="278">
        <v>421.64999999999992</v>
      </c>
      <c r="I145" s="278">
        <v>426.45</v>
      </c>
      <c r="J145" s="278">
        <v>430.74999999999989</v>
      </c>
      <c r="K145" s="276">
        <v>422.15</v>
      </c>
      <c r="L145" s="276">
        <v>413.05</v>
      </c>
      <c r="M145" s="276">
        <v>16.13007</v>
      </c>
    </row>
    <row r="146" spans="1:13">
      <c r="A146" s="300">
        <v>137</v>
      </c>
      <c r="B146" s="276" t="s">
        <v>142</v>
      </c>
      <c r="C146" s="276">
        <v>8144.95</v>
      </c>
      <c r="D146" s="278">
        <v>8058.4000000000005</v>
      </c>
      <c r="E146" s="278">
        <v>7946.8000000000011</v>
      </c>
      <c r="F146" s="278">
        <v>7748.6500000000005</v>
      </c>
      <c r="G146" s="278">
        <v>7637.0500000000011</v>
      </c>
      <c r="H146" s="278">
        <v>8256.5500000000011</v>
      </c>
      <c r="I146" s="278">
        <v>8368.1500000000015</v>
      </c>
      <c r="J146" s="278">
        <v>8566.3000000000011</v>
      </c>
      <c r="K146" s="276">
        <v>8170</v>
      </c>
      <c r="L146" s="276">
        <v>7860.25</v>
      </c>
      <c r="M146" s="276">
        <v>9.9922599999999999</v>
      </c>
    </row>
    <row r="147" spans="1:13">
      <c r="A147" s="300">
        <v>138</v>
      </c>
      <c r="B147" s="276" t="s">
        <v>144</v>
      </c>
      <c r="C147" s="276">
        <v>715.2</v>
      </c>
      <c r="D147" s="278">
        <v>716.58333333333337</v>
      </c>
      <c r="E147" s="278">
        <v>707.16666666666674</v>
      </c>
      <c r="F147" s="278">
        <v>699.13333333333333</v>
      </c>
      <c r="G147" s="278">
        <v>689.7166666666667</v>
      </c>
      <c r="H147" s="278">
        <v>724.61666666666679</v>
      </c>
      <c r="I147" s="278">
        <v>734.03333333333353</v>
      </c>
      <c r="J147" s="278">
        <v>742.06666666666683</v>
      </c>
      <c r="K147" s="276">
        <v>726</v>
      </c>
      <c r="L147" s="276">
        <v>708.55</v>
      </c>
      <c r="M147" s="276">
        <v>10.132720000000001</v>
      </c>
    </row>
    <row r="148" spans="1:13">
      <c r="A148" s="300">
        <v>139</v>
      </c>
      <c r="B148" s="276" t="s">
        <v>146</v>
      </c>
      <c r="C148" s="276">
        <v>1782.85</v>
      </c>
      <c r="D148" s="278">
        <v>1753.2833333333335</v>
      </c>
      <c r="E148" s="278">
        <v>1712.616666666667</v>
      </c>
      <c r="F148" s="278">
        <v>1642.3833333333334</v>
      </c>
      <c r="G148" s="278">
        <v>1601.7166666666669</v>
      </c>
      <c r="H148" s="278">
        <v>1823.5166666666671</v>
      </c>
      <c r="I148" s="278">
        <v>1864.1833333333336</v>
      </c>
      <c r="J148" s="278">
        <v>1934.4166666666672</v>
      </c>
      <c r="K148" s="276">
        <v>1793.95</v>
      </c>
      <c r="L148" s="276">
        <v>1683.05</v>
      </c>
      <c r="M148" s="276">
        <v>33.315890000000003</v>
      </c>
    </row>
    <row r="149" spans="1:13">
      <c r="A149" s="300">
        <v>140</v>
      </c>
      <c r="B149" s="276" t="s">
        <v>147</v>
      </c>
      <c r="C149" s="276">
        <v>158.25</v>
      </c>
      <c r="D149" s="278">
        <v>158.26666666666668</v>
      </c>
      <c r="E149" s="278">
        <v>155.53333333333336</v>
      </c>
      <c r="F149" s="278">
        <v>152.81666666666669</v>
      </c>
      <c r="G149" s="278">
        <v>150.08333333333337</v>
      </c>
      <c r="H149" s="278">
        <v>160.98333333333335</v>
      </c>
      <c r="I149" s="278">
        <v>163.71666666666664</v>
      </c>
      <c r="J149" s="278">
        <v>166.43333333333334</v>
      </c>
      <c r="K149" s="276">
        <v>161</v>
      </c>
      <c r="L149" s="276">
        <v>155.55000000000001</v>
      </c>
      <c r="M149" s="276">
        <v>163.54633000000001</v>
      </c>
    </row>
    <row r="150" spans="1:13">
      <c r="A150" s="300">
        <v>141</v>
      </c>
      <c r="B150" s="276" t="s">
        <v>268</v>
      </c>
      <c r="C150" s="276">
        <v>1647.1</v>
      </c>
      <c r="D150" s="278">
        <v>1648.25</v>
      </c>
      <c r="E150" s="278">
        <v>1620.5</v>
      </c>
      <c r="F150" s="278">
        <v>1593.9</v>
      </c>
      <c r="G150" s="278">
        <v>1566.15</v>
      </c>
      <c r="H150" s="278">
        <v>1674.85</v>
      </c>
      <c r="I150" s="278">
        <v>1702.6</v>
      </c>
      <c r="J150" s="278">
        <v>1729.1999999999998</v>
      </c>
      <c r="K150" s="276">
        <v>1676</v>
      </c>
      <c r="L150" s="276">
        <v>1621.65</v>
      </c>
      <c r="M150" s="276">
        <v>3.0134300000000001</v>
      </c>
    </row>
    <row r="151" spans="1:13">
      <c r="A151" s="300">
        <v>142</v>
      </c>
      <c r="B151" s="276" t="s">
        <v>149</v>
      </c>
      <c r="C151" s="276">
        <v>1210.75</v>
      </c>
      <c r="D151" s="278">
        <v>1207.7666666666667</v>
      </c>
      <c r="E151" s="278">
        <v>1199.6333333333332</v>
      </c>
      <c r="F151" s="278">
        <v>1188.5166666666667</v>
      </c>
      <c r="G151" s="278">
        <v>1180.3833333333332</v>
      </c>
      <c r="H151" s="278">
        <v>1218.8833333333332</v>
      </c>
      <c r="I151" s="278">
        <v>1227.0166666666669</v>
      </c>
      <c r="J151" s="278">
        <v>1238.1333333333332</v>
      </c>
      <c r="K151" s="276">
        <v>1215.9000000000001</v>
      </c>
      <c r="L151" s="276">
        <v>1196.6500000000001</v>
      </c>
      <c r="M151" s="276">
        <v>8.7345199999999998</v>
      </c>
    </row>
    <row r="152" spans="1:13">
      <c r="A152" s="300">
        <v>143</v>
      </c>
      <c r="B152" s="276" t="s">
        <v>269</v>
      </c>
      <c r="C152" s="276">
        <v>906</v>
      </c>
      <c r="D152" s="278">
        <v>909.26666666666677</v>
      </c>
      <c r="E152" s="278">
        <v>899.63333333333355</v>
      </c>
      <c r="F152" s="278">
        <v>893.26666666666677</v>
      </c>
      <c r="G152" s="278">
        <v>883.63333333333355</v>
      </c>
      <c r="H152" s="278">
        <v>915.63333333333355</v>
      </c>
      <c r="I152" s="278">
        <v>925.26666666666677</v>
      </c>
      <c r="J152" s="278">
        <v>931.63333333333355</v>
      </c>
      <c r="K152" s="276">
        <v>918.9</v>
      </c>
      <c r="L152" s="276">
        <v>902.9</v>
      </c>
      <c r="M152" s="276">
        <v>1.3721000000000001</v>
      </c>
    </row>
    <row r="153" spans="1:13">
      <c r="A153" s="300">
        <v>144</v>
      </c>
      <c r="B153" s="276" t="s">
        <v>155</v>
      </c>
      <c r="C153" s="276">
        <v>121.25</v>
      </c>
      <c r="D153" s="278">
        <v>121.08333333333333</v>
      </c>
      <c r="E153" s="278">
        <v>119.81666666666666</v>
      </c>
      <c r="F153" s="278">
        <v>118.38333333333334</v>
      </c>
      <c r="G153" s="278">
        <v>117.11666666666667</v>
      </c>
      <c r="H153" s="278">
        <v>122.51666666666665</v>
      </c>
      <c r="I153" s="278">
        <v>123.78333333333333</v>
      </c>
      <c r="J153" s="278">
        <v>125.21666666666664</v>
      </c>
      <c r="K153" s="276">
        <v>122.35</v>
      </c>
      <c r="L153" s="276">
        <v>119.65</v>
      </c>
      <c r="M153" s="276">
        <v>73.941599999999994</v>
      </c>
    </row>
    <row r="154" spans="1:13">
      <c r="A154" s="300">
        <v>145</v>
      </c>
      <c r="B154" s="276" t="s">
        <v>156</v>
      </c>
      <c r="C154" s="276">
        <v>98.3</v>
      </c>
      <c r="D154" s="278">
        <v>98.666666666666671</v>
      </c>
      <c r="E154" s="278">
        <v>97.63333333333334</v>
      </c>
      <c r="F154" s="278">
        <v>96.966666666666669</v>
      </c>
      <c r="G154" s="278">
        <v>95.933333333333337</v>
      </c>
      <c r="H154" s="278">
        <v>99.333333333333343</v>
      </c>
      <c r="I154" s="278">
        <v>100.36666666666667</v>
      </c>
      <c r="J154" s="278">
        <v>101.03333333333335</v>
      </c>
      <c r="K154" s="276">
        <v>99.7</v>
      </c>
      <c r="L154" s="276">
        <v>98</v>
      </c>
      <c r="M154" s="276">
        <v>255.99184</v>
      </c>
    </row>
    <row r="155" spans="1:13">
      <c r="A155" s="300">
        <v>146</v>
      </c>
      <c r="B155" s="276" t="s">
        <v>150</v>
      </c>
      <c r="C155" s="276">
        <v>45.55</v>
      </c>
      <c r="D155" s="278">
        <v>45.633333333333326</v>
      </c>
      <c r="E155" s="278">
        <v>44.866666666666653</v>
      </c>
      <c r="F155" s="278">
        <v>44.18333333333333</v>
      </c>
      <c r="G155" s="278">
        <v>43.416666666666657</v>
      </c>
      <c r="H155" s="278">
        <v>46.316666666666649</v>
      </c>
      <c r="I155" s="278">
        <v>47.083333333333329</v>
      </c>
      <c r="J155" s="278">
        <v>47.766666666666644</v>
      </c>
      <c r="K155" s="276">
        <v>46.4</v>
      </c>
      <c r="L155" s="276">
        <v>44.95</v>
      </c>
      <c r="M155" s="276">
        <v>132.15552</v>
      </c>
    </row>
    <row r="156" spans="1:13">
      <c r="A156" s="300">
        <v>147</v>
      </c>
      <c r="B156" s="276" t="s">
        <v>478</v>
      </c>
      <c r="C156" s="276">
        <v>2528.65</v>
      </c>
      <c r="D156" s="278">
        <v>2530.9</v>
      </c>
      <c r="E156" s="278">
        <v>2502.8000000000002</v>
      </c>
      <c r="F156" s="278">
        <v>2476.9500000000003</v>
      </c>
      <c r="G156" s="278">
        <v>2448.8500000000004</v>
      </c>
      <c r="H156" s="278">
        <v>2556.75</v>
      </c>
      <c r="I156" s="278">
        <v>2584.8499999999995</v>
      </c>
      <c r="J156" s="278">
        <v>2610.6999999999998</v>
      </c>
      <c r="K156" s="276">
        <v>2559</v>
      </c>
      <c r="L156" s="276">
        <v>2505.0500000000002</v>
      </c>
      <c r="M156" s="276">
        <v>0.89951000000000003</v>
      </c>
    </row>
    <row r="157" spans="1:13">
      <c r="A157" s="300">
        <v>148</v>
      </c>
      <c r="B157" s="276" t="s">
        <v>153</v>
      </c>
      <c r="C157" s="276">
        <v>17681.3</v>
      </c>
      <c r="D157" s="278">
        <v>17748.116666666669</v>
      </c>
      <c r="E157" s="278">
        <v>17556.233333333337</v>
      </c>
      <c r="F157" s="278">
        <v>17431.166666666668</v>
      </c>
      <c r="G157" s="278">
        <v>17239.283333333336</v>
      </c>
      <c r="H157" s="278">
        <v>17873.183333333338</v>
      </c>
      <c r="I157" s="278">
        <v>18065.066666666669</v>
      </c>
      <c r="J157" s="278">
        <v>18190.133333333339</v>
      </c>
      <c r="K157" s="276">
        <v>17940</v>
      </c>
      <c r="L157" s="276">
        <v>17623.05</v>
      </c>
      <c r="M157" s="276">
        <v>0.73831000000000002</v>
      </c>
    </row>
    <row r="158" spans="1:13">
      <c r="A158" s="300">
        <v>149</v>
      </c>
      <c r="B158" s="276" t="s">
        <v>3161</v>
      </c>
      <c r="C158" s="276">
        <v>334.9</v>
      </c>
      <c r="D158" s="278">
        <v>336.98333333333335</v>
      </c>
      <c r="E158" s="278">
        <v>330.41666666666669</v>
      </c>
      <c r="F158" s="278">
        <v>325.93333333333334</v>
      </c>
      <c r="G158" s="278">
        <v>319.36666666666667</v>
      </c>
      <c r="H158" s="278">
        <v>341.4666666666667</v>
      </c>
      <c r="I158" s="278">
        <v>348.0333333333333</v>
      </c>
      <c r="J158" s="278">
        <v>352.51666666666671</v>
      </c>
      <c r="K158" s="276">
        <v>343.55</v>
      </c>
      <c r="L158" s="276">
        <v>332.5</v>
      </c>
      <c r="M158" s="276">
        <v>14.74663</v>
      </c>
    </row>
    <row r="159" spans="1:13">
      <c r="A159" s="300">
        <v>150</v>
      </c>
      <c r="B159" s="276" t="s">
        <v>271</v>
      </c>
      <c r="C159" s="276">
        <v>582.35</v>
      </c>
      <c r="D159" s="278">
        <v>580.4666666666667</v>
      </c>
      <c r="E159" s="278">
        <v>573.58333333333337</v>
      </c>
      <c r="F159" s="278">
        <v>564.81666666666672</v>
      </c>
      <c r="G159" s="278">
        <v>557.93333333333339</v>
      </c>
      <c r="H159" s="278">
        <v>589.23333333333335</v>
      </c>
      <c r="I159" s="278">
        <v>596.11666666666656</v>
      </c>
      <c r="J159" s="278">
        <v>604.88333333333333</v>
      </c>
      <c r="K159" s="276">
        <v>587.35</v>
      </c>
      <c r="L159" s="276">
        <v>571.70000000000005</v>
      </c>
      <c r="M159" s="276">
        <v>2.85148</v>
      </c>
    </row>
    <row r="160" spans="1:13">
      <c r="A160" s="300">
        <v>151</v>
      </c>
      <c r="B160" s="276" t="s">
        <v>158</v>
      </c>
      <c r="C160" s="276">
        <v>98.85</v>
      </c>
      <c r="D160" s="278">
        <v>98.833333333333329</v>
      </c>
      <c r="E160" s="278">
        <v>97.86666666666666</v>
      </c>
      <c r="F160" s="278">
        <v>96.883333333333326</v>
      </c>
      <c r="G160" s="278">
        <v>95.916666666666657</v>
      </c>
      <c r="H160" s="278">
        <v>99.816666666666663</v>
      </c>
      <c r="I160" s="278">
        <v>100.78333333333333</v>
      </c>
      <c r="J160" s="278">
        <v>101.76666666666667</v>
      </c>
      <c r="K160" s="276">
        <v>99.8</v>
      </c>
      <c r="L160" s="276">
        <v>97.85</v>
      </c>
      <c r="M160" s="276">
        <v>184.86565999999999</v>
      </c>
    </row>
    <row r="161" spans="1:13">
      <c r="A161" s="300">
        <v>152</v>
      </c>
      <c r="B161" s="276" t="s">
        <v>157</v>
      </c>
      <c r="C161" s="276">
        <v>116.2</v>
      </c>
      <c r="D161" s="278">
        <v>116.18333333333332</v>
      </c>
      <c r="E161" s="278">
        <v>115.36666666666665</v>
      </c>
      <c r="F161" s="278">
        <v>114.53333333333332</v>
      </c>
      <c r="G161" s="278">
        <v>113.71666666666664</v>
      </c>
      <c r="H161" s="278">
        <v>117.01666666666665</v>
      </c>
      <c r="I161" s="278">
        <v>117.83333333333334</v>
      </c>
      <c r="J161" s="278">
        <v>118.66666666666666</v>
      </c>
      <c r="K161" s="276">
        <v>117</v>
      </c>
      <c r="L161" s="276">
        <v>115.35</v>
      </c>
      <c r="M161" s="276">
        <v>5.2377799999999999</v>
      </c>
    </row>
    <row r="162" spans="1:13">
      <c r="A162" s="300">
        <v>153</v>
      </c>
      <c r="B162" s="276" t="s">
        <v>272</v>
      </c>
      <c r="C162" s="276">
        <v>3345.05</v>
      </c>
      <c r="D162" s="278">
        <v>3357.7666666666669</v>
      </c>
      <c r="E162" s="278">
        <v>3300.1333333333337</v>
      </c>
      <c r="F162" s="278">
        <v>3255.2166666666667</v>
      </c>
      <c r="G162" s="278">
        <v>3197.5833333333335</v>
      </c>
      <c r="H162" s="278">
        <v>3402.6833333333338</v>
      </c>
      <c r="I162" s="278">
        <v>3460.3166666666671</v>
      </c>
      <c r="J162" s="278">
        <v>3505.233333333334</v>
      </c>
      <c r="K162" s="276">
        <v>3415.4</v>
      </c>
      <c r="L162" s="276">
        <v>3312.85</v>
      </c>
      <c r="M162" s="276">
        <v>0.55327999999999999</v>
      </c>
    </row>
    <row r="163" spans="1:13">
      <c r="A163" s="300">
        <v>154</v>
      </c>
      <c r="B163" s="276" t="s">
        <v>273</v>
      </c>
      <c r="C163" s="276">
        <v>2218.65</v>
      </c>
      <c r="D163" s="278">
        <v>2222.2666666666664</v>
      </c>
      <c r="E163" s="278">
        <v>2199.5333333333328</v>
      </c>
      <c r="F163" s="278">
        <v>2180.4166666666665</v>
      </c>
      <c r="G163" s="278">
        <v>2157.6833333333329</v>
      </c>
      <c r="H163" s="278">
        <v>2241.3833333333328</v>
      </c>
      <c r="I163" s="278">
        <v>2264.1166666666663</v>
      </c>
      <c r="J163" s="278">
        <v>2283.2333333333327</v>
      </c>
      <c r="K163" s="276">
        <v>2245</v>
      </c>
      <c r="L163" s="276">
        <v>2203.15</v>
      </c>
      <c r="M163" s="276">
        <v>2.4452799999999999</v>
      </c>
    </row>
    <row r="164" spans="1:13">
      <c r="A164" s="300">
        <v>155</v>
      </c>
      <c r="B164" s="276" t="s">
        <v>159</v>
      </c>
      <c r="C164" s="276">
        <v>28368.55</v>
      </c>
      <c r="D164" s="278">
        <v>28581.516666666666</v>
      </c>
      <c r="E164" s="278">
        <v>28043.033333333333</v>
      </c>
      <c r="F164" s="278">
        <v>27717.516666666666</v>
      </c>
      <c r="G164" s="278">
        <v>27179.033333333333</v>
      </c>
      <c r="H164" s="278">
        <v>28907.033333333333</v>
      </c>
      <c r="I164" s="278">
        <v>29445.516666666663</v>
      </c>
      <c r="J164" s="278">
        <v>29771.033333333333</v>
      </c>
      <c r="K164" s="276">
        <v>29120</v>
      </c>
      <c r="L164" s="276">
        <v>28256</v>
      </c>
      <c r="M164" s="276">
        <v>0.43274000000000001</v>
      </c>
    </row>
    <row r="165" spans="1:13">
      <c r="A165" s="300">
        <v>156</v>
      </c>
      <c r="B165" s="276" t="s">
        <v>161</v>
      </c>
      <c r="C165" s="276">
        <v>249.5</v>
      </c>
      <c r="D165" s="278">
        <v>250.01666666666665</v>
      </c>
      <c r="E165" s="278">
        <v>248.2833333333333</v>
      </c>
      <c r="F165" s="278">
        <v>247.06666666666666</v>
      </c>
      <c r="G165" s="278">
        <v>245.33333333333331</v>
      </c>
      <c r="H165" s="278">
        <v>251.23333333333329</v>
      </c>
      <c r="I165" s="278">
        <v>252.96666666666664</v>
      </c>
      <c r="J165" s="278">
        <v>254.18333333333328</v>
      </c>
      <c r="K165" s="276">
        <v>251.75</v>
      </c>
      <c r="L165" s="276">
        <v>248.8</v>
      </c>
      <c r="M165" s="276">
        <v>25.573049999999999</v>
      </c>
    </row>
    <row r="166" spans="1:13">
      <c r="A166" s="300">
        <v>157</v>
      </c>
      <c r="B166" s="276" t="s">
        <v>275</v>
      </c>
      <c r="C166" s="276">
        <v>4930</v>
      </c>
      <c r="D166" s="278">
        <v>4940.666666666667</v>
      </c>
      <c r="E166" s="278">
        <v>4891.3833333333341</v>
      </c>
      <c r="F166" s="278">
        <v>4852.7666666666673</v>
      </c>
      <c r="G166" s="278">
        <v>4803.4833333333345</v>
      </c>
      <c r="H166" s="278">
        <v>4979.2833333333338</v>
      </c>
      <c r="I166" s="278">
        <v>5028.5666666666666</v>
      </c>
      <c r="J166" s="278">
        <v>5067.1833333333334</v>
      </c>
      <c r="K166" s="276">
        <v>4989.95</v>
      </c>
      <c r="L166" s="276">
        <v>4902.05</v>
      </c>
      <c r="M166" s="276">
        <v>0.72794000000000003</v>
      </c>
    </row>
    <row r="167" spans="1:13">
      <c r="A167" s="300">
        <v>158</v>
      </c>
      <c r="B167" s="276" t="s">
        <v>163</v>
      </c>
      <c r="C167" s="276">
        <v>1758.65</v>
      </c>
      <c r="D167" s="278">
        <v>1764.4666666666669</v>
      </c>
      <c r="E167" s="278">
        <v>1732.2333333333338</v>
      </c>
      <c r="F167" s="278">
        <v>1705.8166666666668</v>
      </c>
      <c r="G167" s="278">
        <v>1673.5833333333337</v>
      </c>
      <c r="H167" s="278">
        <v>1790.8833333333339</v>
      </c>
      <c r="I167" s="278">
        <v>1823.116666666667</v>
      </c>
      <c r="J167" s="278">
        <v>1849.533333333334</v>
      </c>
      <c r="K167" s="276">
        <v>1796.7</v>
      </c>
      <c r="L167" s="276">
        <v>1738.05</v>
      </c>
      <c r="M167" s="276">
        <v>8.8451699999999995</v>
      </c>
    </row>
    <row r="168" spans="1:13">
      <c r="A168" s="300">
        <v>159</v>
      </c>
      <c r="B168" s="276" t="s">
        <v>160</v>
      </c>
      <c r="C168" s="276">
        <v>1596.25</v>
      </c>
      <c r="D168" s="278">
        <v>1594.0333333333335</v>
      </c>
      <c r="E168" s="278">
        <v>1578.2166666666672</v>
      </c>
      <c r="F168" s="278">
        <v>1560.1833333333336</v>
      </c>
      <c r="G168" s="278">
        <v>1544.3666666666672</v>
      </c>
      <c r="H168" s="278">
        <v>1612.0666666666671</v>
      </c>
      <c r="I168" s="278">
        <v>1627.8833333333332</v>
      </c>
      <c r="J168" s="278">
        <v>1645.916666666667</v>
      </c>
      <c r="K168" s="276">
        <v>1609.85</v>
      </c>
      <c r="L168" s="276">
        <v>1576</v>
      </c>
      <c r="M168" s="276">
        <v>12.70073</v>
      </c>
    </row>
    <row r="169" spans="1:13">
      <c r="A169" s="300">
        <v>160</v>
      </c>
      <c r="B169" s="276" t="s">
        <v>491</v>
      </c>
      <c r="C169" s="276">
        <v>1216.5999999999999</v>
      </c>
      <c r="D169" s="278">
        <v>1217.6000000000001</v>
      </c>
      <c r="E169" s="278">
        <v>1195.2000000000003</v>
      </c>
      <c r="F169" s="278">
        <v>1173.8000000000002</v>
      </c>
      <c r="G169" s="278">
        <v>1151.4000000000003</v>
      </c>
      <c r="H169" s="278">
        <v>1239.0000000000002</v>
      </c>
      <c r="I169" s="278">
        <v>1261.4000000000003</v>
      </c>
      <c r="J169" s="278">
        <v>1282.8000000000002</v>
      </c>
      <c r="K169" s="276">
        <v>1240</v>
      </c>
      <c r="L169" s="276">
        <v>1196.2</v>
      </c>
      <c r="M169" s="276">
        <v>3.9933700000000001</v>
      </c>
    </row>
    <row r="170" spans="1:13">
      <c r="A170" s="300">
        <v>161</v>
      </c>
      <c r="B170" s="276" t="s">
        <v>162</v>
      </c>
      <c r="C170" s="276">
        <v>121.45</v>
      </c>
      <c r="D170" s="278">
        <v>121.56666666666668</v>
      </c>
      <c r="E170" s="278">
        <v>120.28333333333336</v>
      </c>
      <c r="F170" s="278">
        <v>119.11666666666669</v>
      </c>
      <c r="G170" s="278">
        <v>117.83333333333337</v>
      </c>
      <c r="H170" s="278">
        <v>122.73333333333335</v>
      </c>
      <c r="I170" s="278">
        <v>124.01666666666668</v>
      </c>
      <c r="J170" s="278">
        <v>125.18333333333334</v>
      </c>
      <c r="K170" s="276">
        <v>122.85</v>
      </c>
      <c r="L170" s="276">
        <v>120.4</v>
      </c>
      <c r="M170" s="276">
        <v>42.722630000000002</v>
      </c>
    </row>
    <row r="171" spans="1:13">
      <c r="A171" s="300">
        <v>162</v>
      </c>
      <c r="B171" s="276" t="s">
        <v>165</v>
      </c>
      <c r="C171" s="276">
        <v>196.15</v>
      </c>
      <c r="D171" s="278">
        <v>197.29999999999998</v>
      </c>
      <c r="E171" s="278">
        <v>193.99999999999997</v>
      </c>
      <c r="F171" s="278">
        <v>191.85</v>
      </c>
      <c r="G171" s="278">
        <v>188.54999999999998</v>
      </c>
      <c r="H171" s="278">
        <v>199.44999999999996</v>
      </c>
      <c r="I171" s="278">
        <v>202.74999999999997</v>
      </c>
      <c r="J171" s="278">
        <v>204.89999999999995</v>
      </c>
      <c r="K171" s="276">
        <v>200.6</v>
      </c>
      <c r="L171" s="276">
        <v>195.15</v>
      </c>
      <c r="M171" s="276">
        <v>119.01479</v>
      </c>
    </row>
    <row r="172" spans="1:13">
      <c r="A172" s="300">
        <v>163</v>
      </c>
      <c r="B172" s="276" t="s">
        <v>276</v>
      </c>
      <c r="C172" s="276">
        <v>290.5</v>
      </c>
      <c r="D172" s="278">
        <v>289.16666666666669</v>
      </c>
      <c r="E172" s="278">
        <v>286.33333333333337</v>
      </c>
      <c r="F172" s="278">
        <v>282.16666666666669</v>
      </c>
      <c r="G172" s="278">
        <v>279.33333333333337</v>
      </c>
      <c r="H172" s="278">
        <v>293.33333333333337</v>
      </c>
      <c r="I172" s="278">
        <v>296.16666666666674</v>
      </c>
      <c r="J172" s="278">
        <v>300.33333333333337</v>
      </c>
      <c r="K172" s="276">
        <v>292</v>
      </c>
      <c r="L172" s="276">
        <v>285</v>
      </c>
      <c r="M172" s="276">
        <v>2.7239900000000001</v>
      </c>
    </row>
    <row r="173" spans="1:13">
      <c r="A173" s="300">
        <v>164</v>
      </c>
      <c r="B173" s="276" t="s">
        <v>277</v>
      </c>
      <c r="C173" s="276">
        <v>11350</v>
      </c>
      <c r="D173" s="278">
        <v>11348.816666666666</v>
      </c>
      <c r="E173" s="278">
        <v>11263.183333333331</v>
      </c>
      <c r="F173" s="278">
        <v>11176.366666666665</v>
      </c>
      <c r="G173" s="278">
        <v>11090.73333333333</v>
      </c>
      <c r="H173" s="278">
        <v>11435.633333333331</v>
      </c>
      <c r="I173" s="278">
        <v>11521.266666666666</v>
      </c>
      <c r="J173" s="278">
        <v>11608.083333333332</v>
      </c>
      <c r="K173" s="276">
        <v>11434.45</v>
      </c>
      <c r="L173" s="276">
        <v>11262</v>
      </c>
      <c r="M173" s="276">
        <v>4.1919999999999999E-2</v>
      </c>
    </row>
    <row r="174" spans="1:13">
      <c r="A174" s="300">
        <v>165</v>
      </c>
      <c r="B174" s="276" t="s">
        <v>164</v>
      </c>
      <c r="C174" s="276">
        <v>36.950000000000003</v>
      </c>
      <c r="D174" s="278">
        <v>36.85</v>
      </c>
      <c r="E174" s="278">
        <v>36.400000000000006</v>
      </c>
      <c r="F174" s="278">
        <v>35.85</v>
      </c>
      <c r="G174" s="278">
        <v>35.400000000000006</v>
      </c>
      <c r="H174" s="278">
        <v>37.400000000000006</v>
      </c>
      <c r="I174" s="278">
        <v>37.850000000000009</v>
      </c>
      <c r="J174" s="278">
        <v>38.400000000000006</v>
      </c>
      <c r="K174" s="276">
        <v>37.299999999999997</v>
      </c>
      <c r="L174" s="276">
        <v>36.299999999999997</v>
      </c>
      <c r="M174" s="276">
        <v>1322.27405</v>
      </c>
    </row>
    <row r="175" spans="1:13">
      <c r="A175" s="300">
        <v>166</v>
      </c>
      <c r="B175" s="276" t="s">
        <v>168</v>
      </c>
      <c r="C175" s="276">
        <v>253.75</v>
      </c>
      <c r="D175" s="278">
        <v>254.53333333333333</v>
      </c>
      <c r="E175" s="278">
        <v>251.21666666666664</v>
      </c>
      <c r="F175" s="278">
        <v>248.68333333333331</v>
      </c>
      <c r="G175" s="278">
        <v>245.36666666666662</v>
      </c>
      <c r="H175" s="278">
        <v>257.06666666666666</v>
      </c>
      <c r="I175" s="278">
        <v>260.38333333333333</v>
      </c>
      <c r="J175" s="278">
        <v>262.91666666666669</v>
      </c>
      <c r="K175" s="276">
        <v>257.85000000000002</v>
      </c>
      <c r="L175" s="276">
        <v>252</v>
      </c>
      <c r="M175" s="276">
        <v>90.688059999999993</v>
      </c>
    </row>
    <row r="176" spans="1:13">
      <c r="A176" s="300">
        <v>167</v>
      </c>
      <c r="B176" s="276" t="s">
        <v>169</v>
      </c>
      <c r="C176" s="276">
        <v>146</v>
      </c>
      <c r="D176" s="278">
        <v>145.79999999999998</v>
      </c>
      <c r="E176" s="278">
        <v>144.19999999999996</v>
      </c>
      <c r="F176" s="278">
        <v>142.39999999999998</v>
      </c>
      <c r="G176" s="278">
        <v>140.79999999999995</v>
      </c>
      <c r="H176" s="278">
        <v>147.59999999999997</v>
      </c>
      <c r="I176" s="278">
        <v>149.19999999999999</v>
      </c>
      <c r="J176" s="278">
        <v>150.99999999999997</v>
      </c>
      <c r="K176" s="276">
        <v>147.4</v>
      </c>
      <c r="L176" s="276">
        <v>144</v>
      </c>
      <c r="M176" s="276">
        <v>41.892220000000002</v>
      </c>
    </row>
    <row r="177" spans="1:13">
      <c r="A177" s="300">
        <v>168</v>
      </c>
      <c r="B177" s="276" t="s">
        <v>279</v>
      </c>
      <c r="C177" s="276">
        <v>485.2</v>
      </c>
      <c r="D177" s="278">
        <v>485.3</v>
      </c>
      <c r="E177" s="278">
        <v>482.40000000000003</v>
      </c>
      <c r="F177" s="278">
        <v>479.6</v>
      </c>
      <c r="G177" s="278">
        <v>476.70000000000005</v>
      </c>
      <c r="H177" s="278">
        <v>488.1</v>
      </c>
      <c r="I177" s="278">
        <v>491</v>
      </c>
      <c r="J177" s="278">
        <v>493.8</v>
      </c>
      <c r="K177" s="276">
        <v>488.2</v>
      </c>
      <c r="L177" s="276">
        <v>482.5</v>
      </c>
      <c r="M177" s="276">
        <v>3.75813</v>
      </c>
    </row>
    <row r="178" spans="1:13">
      <c r="A178" s="300">
        <v>169</v>
      </c>
      <c r="B178" s="276" t="s">
        <v>170</v>
      </c>
      <c r="C178" s="276">
        <v>2054.6999999999998</v>
      </c>
      <c r="D178" s="278">
        <v>2038.0333333333335</v>
      </c>
      <c r="E178" s="278">
        <v>2018.0666666666671</v>
      </c>
      <c r="F178" s="278">
        <v>1981.4333333333336</v>
      </c>
      <c r="G178" s="278">
        <v>1961.4666666666672</v>
      </c>
      <c r="H178" s="278">
        <v>2074.666666666667</v>
      </c>
      <c r="I178" s="278">
        <v>2094.6333333333337</v>
      </c>
      <c r="J178" s="278">
        <v>2131.2666666666669</v>
      </c>
      <c r="K178" s="276">
        <v>2058</v>
      </c>
      <c r="L178" s="276">
        <v>2001.4</v>
      </c>
      <c r="M178" s="276">
        <v>142.71669</v>
      </c>
    </row>
    <row r="179" spans="1:13">
      <c r="A179" s="300">
        <v>170</v>
      </c>
      <c r="B179" s="276" t="s">
        <v>3523</v>
      </c>
      <c r="C179" s="276">
        <v>998.65</v>
      </c>
      <c r="D179" s="278">
        <v>989.01666666666677</v>
      </c>
      <c r="E179" s="278">
        <v>972.03333333333353</v>
      </c>
      <c r="F179" s="278">
        <v>945.41666666666674</v>
      </c>
      <c r="G179" s="278">
        <v>928.43333333333351</v>
      </c>
      <c r="H179" s="278">
        <v>1015.6333333333336</v>
      </c>
      <c r="I179" s="278">
        <v>1032.6166666666668</v>
      </c>
      <c r="J179" s="278">
        <v>1059.2333333333336</v>
      </c>
      <c r="K179" s="276">
        <v>1006</v>
      </c>
      <c r="L179" s="276">
        <v>962.4</v>
      </c>
      <c r="M179" s="276">
        <v>31.301680000000001</v>
      </c>
    </row>
    <row r="180" spans="1:13">
      <c r="A180" s="300">
        <v>171</v>
      </c>
      <c r="B180" s="276" t="s">
        <v>280</v>
      </c>
      <c r="C180" s="276">
        <v>896.75</v>
      </c>
      <c r="D180" s="278">
        <v>900.88333333333333</v>
      </c>
      <c r="E180" s="278">
        <v>890.86666666666667</v>
      </c>
      <c r="F180" s="278">
        <v>884.98333333333335</v>
      </c>
      <c r="G180" s="278">
        <v>874.9666666666667</v>
      </c>
      <c r="H180" s="278">
        <v>906.76666666666665</v>
      </c>
      <c r="I180" s="278">
        <v>916.7833333333333</v>
      </c>
      <c r="J180" s="278">
        <v>922.66666666666663</v>
      </c>
      <c r="K180" s="276">
        <v>910.9</v>
      </c>
      <c r="L180" s="276">
        <v>895</v>
      </c>
      <c r="M180" s="276">
        <v>11.471869999999999</v>
      </c>
    </row>
    <row r="181" spans="1:13">
      <c r="A181" s="300">
        <v>172</v>
      </c>
      <c r="B181" s="276" t="s">
        <v>175</v>
      </c>
      <c r="C181" s="276">
        <v>5865.95</v>
      </c>
      <c r="D181" s="278">
        <v>5857.6500000000005</v>
      </c>
      <c r="E181" s="278">
        <v>5789.3000000000011</v>
      </c>
      <c r="F181" s="278">
        <v>5712.6500000000005</v>
      </c>
      <c r="G181" s="278">
        <v>5644.3000000000011</v>
      </c>
      <c r="H181" s="278">
        <v>5934.3000000000011</v>
      </c>
      <c r="I181" s="278">
        <v>6002.6500000000015</v>
      </c>
      <c r="J181" s="278">
        <v>6079.3000000000011</v>
      </c>
      <c r="K181" s="276">
        <v>5926</v>
      </c>
      <c r="L181" s="276">
        <v>5781</v>
      </c>
      <c r="M181" s="276">
        <v>1.62852</v>
      </c>
    </row>
    <row r="182" spans="1:13">
      <c r="A182" s="300">
        <v>173</v>
      </c>
      <c r="B182" s="276" t="s">
        <v>513</v>
      </c>
      <c r="C182" s="276">
        <v>8312.5499999999993</v>
      </c>
      <c r="D182" s="278">
        <v>8316.5166666666664</v>
      </c>
      <c r="E182" s="278">
        <v>8281.0333333333328</v>
      </c>
      <c r="F182" s="278">
        <v>8249.5166666666664</v>
      </c>
      <c r="G182" s="278">
        <v>8214.0333333333328</v>
      </c>
      <c r="H182" s="278">
        <v>8348.0333333333328</v>
      </c>
      <c r="I182" s="278">
        <v>8383.5166666666664</v>
      </c>
      <c r="J182" s="278">
        <v>8415.0333333333328</v>
      </c>
      <c r="K182" s="276">
        <v>8352</v>
      </c>
      <c r="L182" s="276">
        <v>8285</v>
      </c>
      <c r="M182" s="276">
        <v>0.18984999999999999</v>
      </c>
    </row>
    <row r="183" spans="1:13">
      <c r="A183" s="300">
        <v>174</v>
      </c>
      <c r="B183" s="276" t="s">
        <v>173</v>
      </c>
      <c r="C183" s="276">
        <v>23979.95</v>
      </c>
      <c r="D183" s="278">
        <v>24095.200000000001</v>
      </c>
      <c r="E183" s="278">
        <v>23720.400000000001</v>
      </c>
      <c r="F183" s="278">
        <v>23460.850000000002</v>
      </c>
      <c r="G183" s="278">
        <v>23086.050000000003</v>
      </c>
      <c r="H183" s="278">
        <v>24354.75</v>
      </c>
      <c r="I183" s="278">
        <v>24729.549999999996</v>
      </c>
      <c r="J183" s="278">
        <v>24989.1</v>
      </c>
      <c r="K183" s="276">
        <v>24470</v>
      </c>
      <c r="L183" s="276">
        <v>23835.65</v>
      </c>
      <c r="M183" s="276">
        <v>0.48476999999999998</v>
      </c>
    </row>
    <row r="184" spans="1:13">
      <c r="A184" s="300">
        <v>175</v>
      </c>
      <c r="B184" s="276" t="s">
        <v>176</v>
      </c>
      <c r="C184" s="276">
        <v>1247.7</v>
      </c>
      <c r="D184" s="278">
        <v>1243.4166666666667</v>
      </c>
      <c r="E184" s="278">
        <v>1224.8333333333335</v>
      </c>
      <c r="F184" s="278">
        <v>1201.9666666666667</v>
      </c>
      <c r="G184" s="278">
        <v>1183.3833333333334</v>
      </c>
      <c r="H184" s="278">
        <v>1266.2833333333335</v>
      </c>
      <c r="I184" s="278">
        <v>1284.866666666667</v>
      </c>
      <c r="J184" s="278">
        <v>1307.7333333333336</v>
      </c>
      <c r="K184" s="276">
        <v>1262</v>
      </c>
      <c r="L184" s="276">
        <v>1220.55</v>
      </c>
      <c r="M184" s="276">
        <v>34.08446</v>
      </c>
    </row>
    <row r="185" spans="1:13">
      <c r="A185" s="300">
        <v>176</v>
      </c>
      <c r="B185" s="276" t="s">
        <v>174</v>
      </c>
      <c r="C185" s="276">
        <v>1682.25</v>
      </c>
      <c r="D185" s="278">
        <v>1683.7833333333335</v>
      </c>
      <c r="E185" s="278">
        <v>1670.5666666666671</v>
      </c>
      <c r="F185" s="278">
        <v>1658.8833333333334</v>
      </c>
      <c r="G185" s="278">
        <v>1645.666666666667</v>
      </c>
      <c r="H185" s="278">
        <v>1695.4666666666672</v>
      </c>
      <c r="I185" s="278">
        <v>1708.6833333333338</v>
      </c>
      <c r="J185" s="278">
        <v>1720.3666666666672</v>
      </c>
      <c r="K185" s="276">
        <v>1697</v>
      </c>
      <c r="L185" s="276">
        <v>1672.1</v>
      </c>
      <c r="M185" s="276">
        <v>3.2526099999999998</v>
      </c>
    </row>
    <row r="186" spans="1:13">
      <c r="A186" s="300">
        <v>177</v>
      </c>
      <c r="B186" s="276" t="s">
        <v>172</v>
      </c>
      <c r="C186" s="276">
        <v>302.55</v>
      </c>
      <c r="D186" s="278">
        <v>301.36666666666667</v>
      </c>
      <c r="E186" s="278">
        <v>298.03333333333336</v>
      </c>
      <c r="F186" s="278">
        <v>293.51666666666671</v>
      </c>
      <c r="G186" s="278">
        <v>290.18333333333339</v>
      </c>
      <c r="H186" s="278">
        <v>305.88333333333333</v>
      </c>
      <c r="I186" s="278">
        <v>309.21666666666658</v>
      </c>
      <c r="J186" s="278">
        <v>313.73333333333329</v>
      </c>
      <c r="K186" s="276">
        <v>304.7</v>
      </c>
      <c r="L186" s="276">
        <v>296.85000000000002</v>
      </c>
      <c r="M186" s="276">
        <v>337.59303999999997</v>
      </c>
    </row>
    <row r="187" spans="1:13">
      <c r="A187" s="300">
        <v>178</v>
      </c>
      <c r="B187" s="276" t="s">
        <v>171</v>
      </c>
      <c r="C187" s="276">
        <v>66.75</v>
      </c>
      <c r="D187" s="278">
        <v>66.733333333333334</v>
      </c>
      <c r="E187" s="278">
        <v>66.016666666666666</v>
      </c>
      <c r="F187" s="278">
        <v>65.283333333333331</v>
      </c>
      <c r="G187" s="278">
        <v>64.566666666666663</v>
      </c>
      <c r="H187" s="278">
        <v>67.466666666666669</v>
      </c>
      <c r="I187" s="278">
        <v>68.183333333333337</v>
      </c>
      <c r="J187" s="278">
        <v>68.916666666666671</v>
      </c>
      <c r="K187" s="276">
        <v>67.45</v>
      </c>
      <c r="L187" s="276">
        <v>66</v>
      </c>
      <c r="M187" s="276">
        <v>306.15185000000002</v>
      </c>
    </row>
    <row r="188" spans="1:13">
      <c r="A188" s="300">
        <v>179</v>
      </c>
      <c r="B188" s="276" t="s">
        <v>178</v>
      </c>
      <c r="C188" s="276">
        <v>594.70000000000005</v>
      </c>
      <c r="D188" s="278">
        <v>597.08333333333337</v>
      </c>
      <c r="E188" s="278">
        <v>590.56666666666672</v>
      </c>
      <c r="F188" s="278">
        <v>586.43333333333339</v>
      </c>
      <c r="G188" s="278">
        <v>579.91666666666674</v>
      </c>
      <c r="H188" s="278">
        <v>601.2166666666667</v>
      </c>
      <c r="I188" s="278">
        <v>607.73333333333335</v>
      </c>
      <c r="J188" s="278">
        <v>611.86666666666667</v>
      </c>
      <c r="K188" s="276">
        <v>603.6</v>
      </c>
      <c r="L188" s="276">
        <v>592.95000000000005</v>
      </c>
      <c r="M188" s="276">
        <v>51.829720000000002</v>
      </c>
    </row>
    <row r="189" spans="1:13">
      <c r="A189" s="300">
        <v>180</v>
      </c>
      <c r="B189" s="276" t="s">
        <v>179</v>
      </c>
      <c r="C189" s="276">
        <v>525.29999999999995</v>
      </c>
      <c r="D189" s="278">
        <v>521.2833333333333</v>
      </c>
      <c r="E189" s="278">
        <v>515.06666666666661</v>
      </c>
      <c r="F189" s="278">
        <v>504.83333333333331</v>
      </c>
      <c r="G189" s="278">
        <v>498.61666666666662</v>
      </c>
      <c r="H189" s="278">
        <v>531.51666666666665</v>
      </c>
      <c r="I189" s="278">
        <v>537.73333333333335</v>
      </c>
      <c r="J189" s="278">
        <v>547.96666666666658</v>
      </c>
      <c r="K189" s="276">
        <v>527.5</v>
      </c>
      <c r="L189" s="276">
        <v>511.05</v>
      </c>
      <c r="M189" s="276">
        <v>33.859319999999997</v>
      </c>
    </row>
    <row r="190" spans="1:13">
      <c r="A190" s="300">
        <v>181</v>
      </c>
      <c r="B190" s="276" t="s">
        <v>282</v>
      </c>
      <c r="C190" s="276">
        <v>611.79999999999995</v>
      </c>
      <c r="D190" s="278">
        <v>610.7833333333333</v>
      </c>
      <c r="E190" s="278">
        <v>602.61666666666656</v>
      </c>
      <c r="F190" s="278">
        <v>593.43333333333328</v>
      </c>
      <c r="G190" s="278">
        <v>585.26666666666654</v>
      </c>
      <c r="H190" s="278">
        <v>619.96666666666658</v>
      </c>
      <c r="I190" s="278">
        <v>628.13333333333333</v>
      </c>
      <c r="J190" s="278">
        <v>637.31666666666661</v>
      </c>
      <c r="K190" s="276">
        <v>618.95000000000005</v>
      </c>
      <c r="L190" s="276">
        <v>601.6</v>
      </c>
      <c r="M190" s="276">
        <v>4.4488399999999997</v>
      </c>
    </row>
    <row r="191" spans="1:13">
      <c r="A191" s="300">
        <v>182</v>
      </c>
      <c r="B191" s="276" t="s">
        <v>192</v>
      </c>
      <c r="C191" s="276">
        <v>509.35</v>
      </c>
      <c r="D191" s="278">
        <v>512.75</v>
      </c>
      <c r="E191" s="278">
        <v>503.6</v>
      </c>
      <c r="F191" s="278">
        <v>497.85</v>
      </c>
      <c r="G191" s="278">
        <v>488.70000000000005</v>
      </c>
      <c r="H191" s="278">
        <v>518.5</v>
      </c>
      <c r="I191" s="278">
        <v>527.65000000000009</v>
      </c>
      <c r="J191" s="278">
        <v>533.4</v>
      </c>
      <c r="K191" s="276">
        <v>521.9</v>
      </c>
      <c r="L191" s="276">
        <v>507</v>
      </c>
      <c r="M191" s="276">
        <v>30.38458</v>
      </c>
    </row>
    <row r="192" spans="1:13">
      <c r="A192" s="300">
        <v>183</v>
      </c>
      <c r="B192" s="276" t="s">
        <v>181</v>
      </c>
      <c r="C192" s="276">
        <v>536</v>
      </c>
      <c r="D192" s="278">
        <v>535.06666666666672</v>
      </c>
      <c r="E192" s="278">
        <v>527.13333333333344</v>
      </c>
      <c r="F192" s="278">
        <v>518.26666666666677</v>
      </c>
      <c r="G192" s="278">
        <v>510.33333333333348</v>
      </c>
      <c r="H192" s="278">
        <v>543.93333333333339</v>
      </c>
      <c r="I192" s="278">
        <v>551.86666666666656</v>
      </c>
      <c r="J192" s="278">
        <v>560.73333333333335</v>
      </c>
      <c r="K192" s="276">
        <v>543</v>
      </c>
      <c r="L192" s="276">
        <v>526.20000000000005</v>
      </c>
      <c r="M192" s="276">
        <v>60.824280000000002</v>
      </c>
    </row>
    <row r="193" spans="1:13">
      <c r="A193" s="300">
        <v>184</v>
      </c>
      <c r="B193" s="276" t="s">
        <v>187</v>
      </c>
      <c r="C193" s="276">
        <v>3308.8</v>
      </c>
      <c r="D193" s="278">
        <v>3301.2833333333333</v>
      </c>
      <c r="E193" s="278">
        <v>3274.6166666666668</v>
      </c>
      <c r="F193" s="278">
        <v>3240.4333333333334</v>
      </c>
      <c r="G193" s="278">
        <v>3213.7666666666669</v>
      </c>
      <c r="H193" s="278">
        <v>3335.4666666666667</v>
      </c>
      <c r="I193" s="278">
        <v>3362.1333333333337</v>
      </c>
      <c r="J193" s="278">
        <v>3396.3166666666666</v>
      </c>
      <c r="K193" s="276">
        <v>3327.95</v>
      </c>
      <c r="L193" s="276">
        <v>3267.1</v>
      </c>
      <c r="M193" s="276">
        <v>34.534460000000003</v>
      </c>
    </row>
    <row r="194" spans="1:13">
      <c r="A194" s="300">
        <v>185</v>
      </c>
      <c r="B194" s="276" t="s">
        <v>3464</v>
      </c>
      <c r="C194" s="276">
        <v>596.65</v>
      </c>
      <c r="D194" s="278">
        <v>594.31666666666661</v>
      </c>
      <c r="E194" s="278">
        <v>585.93333333333317</v>
      </c>
      <c r="F194" s="278">
        <v>575.21666666666658</v>
      </c>
      <c r="G194" s="278">
        <v>566.83333333333314</v>
      </c>
      <c r="H194" s="278">
        <v>605.03333333333319</v>
      </c>
      <c r="I194" s="278">
        <v>613.41666666666663</v>
      </c>
      <c r="J194" s="278">
        <v>624.13333333333321</v>
      </c>
      <c r="K194" s="276">
        <v>602.70000000000005</v>
      </c>
      <c r="L194" s="276">
        <v>583.6</v>
      </c>
      <c r="M194" s="276">
        <v>61.568649999999998</v>
      </c>
    </row>
    <row r="195" spans="1:13">
      <c r="A195" s="300">
        <v>186</v>
      </c>
      <c r="B195" s="276" t="s">
        <v>183</v>
      </c>
      <c r="C195" s="276">
        <v>274.89999999999998</v>
      </c>
      <c r="D195" s="278">
        <v>270.41666666666669</v>
      </c>
      <c r="E195" s="278">
        <v>263.33333333333337</v>
      </c>
      <c r="F195" s="278">
        <v>251.76666666666671</v>
      </c>
      <c r="G195" s="278">
        <v>244.68333333333339</v>
      </c>
      <c r="H195" s="278">
        <v>281.98333333333335</v>
      </c>
      <c r="I195" s="278">
        <v>289.06666666666672</v>
      </c>
      <c r="J195" s="278">
        <v>300.63333333333333</v>
      </c>
      <c r="K195" s="276">
        <v>277.5</v>
      </c>
      <c r="L195" s="276">
        <v>258.85000000000002</v>
      </c>
      <c r="M195" s="276">
        <v>2051.4515099999999</v>
      </c>
    </row>
    <row r="196" spans="1:13">
      <c r="A196" s="300">
        <v>187</v>
      </c>
      <c r="B196" s="267" t="s">
        <v>185</v>
      </c>
      <c r="C196" s="267">
        <v>84.8</v>
      </c>
      <c r="D196" s="307">
        <v>85.13333333333334</v>
      </c>
      <c r="E196" s="307">
        <v>83.816666666666677</v>
      </c>
      <c r="F196" s="307">
        <v>82.833333333333343</v>
      </c>
      <c r="G196" s="307">
        <v>81.51666666666668</v>
      </c>
      <c r="H196" s="307">
        <v>86.116666666666674</v>
      </c>
      <c r="I196" s="307">
        <v>87.433333333333337</v>
      </c>
      <c r="J196" s="307">
        <v>88.416666666666671</v>
      </c>
      <c r="K196" s="267">
        <v>86.45</v>
      </c>
      <c r="L196" s="267">
        <v>84.15</v>
      </c>
      <c r="M196" s="267">
        <v>194.76831000000001</v>
      </c>
    </row>
    <row r="197" spans="1:13">
      <c r="A197" s="300">
        <v>188</v>
      </c>
      <c r="B197" s="267" t="s">
        <v>186</v>
      </c>
      <c r="C197" s="267">
        <v>690.15</v>
      </c>
      <c r="D197" s="307">
        <v>690.75</v>
      </c>
      <c r="E197" s="307">
        <v>682</v>
      </c>
      <c r="F197" s="307">
        <v>673.85</v>
      </c>
      <c r="G197" s="307">
        <v>665.1</v>
      </c>
      <c r="H197" s="307">
        <v>698.9</v>
      </c>
      <c r="I197" s="307">
        <v>707.65</v>
      </c>
      <c r="J197" s="307">
        <v>715.8</v>
      </c>
      <c r="K197" s="267">
        <v>699.5</v>
      </c>
      <c r="L197" s="267">
        <v>682.6</v>
      </c>
      <c r="M197" s="267">
        <v>233.13149999999999</v>
      </c>
    </row>
    <row r="198" spans="1:13">
      <c r="A198" s="300">
        <v>189</v>
      </c>
      <c r="B198" s="267" t="s">
        <v>188</v>
      </c>
      <c r="C198" s="267">
        <v>1019.45</v>
      </c>
      <c r="D198" s="307">
        <v>1013.2833333333333</v>
      </c>
      <c r="E198" s="307">
        <v>1003.1666666666666</v>
      </c>
      <c r="F198" s="307">
        <v>986.88333333333333</v>
      </c>
      <c r="G198" s="307">
        <v>976.76666666666665</v>
      </c>
      <c r="H198" s="307">
        <v>1029.5666666666666</v>
      </c>
      <c r="I198" s="307">
        <v>1039.6833333333334</v>
      </c>
      <c r="J198" s="307">
        <v>1055.9666666666667</v>
      </c>
      <c r="K198" s="267">
        <v>1023.4</v>
      </c>
      <c r="L198" s="267">
        <v>997</v>
      </c>
      <c r="M198" s="267">
        <v>46.878529999999998</v>
      </c>
    </row>
    <row r="199" spans="1:13">
      <c r="A199" s="300">
        <v>190</v>
      </c>
      <c r="B199" s="267" t="s">
        <v>167</v>
      </c>
      <c r="C199" s="267">
        <v>814.55</v>
      </c>
      <c r="D199" s="307">
        <v>810.4666666666667</v>
      </c>
      <c r="E199" s="307">
        <v>803.18333333333339</v>
      </c>
      <c r="F199" s="307">
        <v>791.81666666666672</v>
      </c>
      <c r="G199" s="307">
        <v>784.53333333333342</v>
      </c>
      <c r="H199" s="307">
        <v>821.83333333333337</v>
      </c>
      <c r="I199" s="307">
        <v>829.11666666666667</v>
      </c>
      <c r="J199" s="307">
        <v>840.48333333333335</v>
      </c>
      <c r="K199" s="267">
        <v>817.75</v>
      </c>
      <c r="L199" s="267">
        <v>799.1</v>
      </c>
      <c r="M199" s="267">
        <v>4.0158800000000001</v>
      </c>
    </row>
    <row r="200" spans="1:13">
      <c r="A200" s="300">
        <v>191</v>
      </c>
      <c r="B200" s="267" t="s">
        <v>189</v>
      </c>
      <c r="C200" s="267">
        <v>1531.3</v>
      </c>
      <c r="D200" s="307">
        <v>1530.7333333333336</v>
      </c>
      <c r="E200" s="307">
        <v>1520.4666666666672</v>
      </c>
      <c r="F200" s="307">
        <v>1509.6333333333337</v>
      </c>
      <c r="G200" s="307">
        <v>1499.3666666666672</v>
      </c>
      <c r="H200" s="307">
        <v>1541.5666666666671</v>
      </c>
      <c r="I200" s="307">
        <v>1551.8333333333335</v>
      </c>
      <c r="J200" s="307">
        <v>1562.666666666667</v>
      </c>
      <c r="K200" s="267">
        <v>1541</v>
      </c>
      <c r="L200" s="267">
        <v>1519.9</v>
      </c>
      <c r="M200" s="267">
        <v>18.382400000000001</v>
      </c>
    </row>
    <row r="201" spans="1:13">
      <c r="A201" s="300">
        <v>192</v>
      </c>
      <c r="B201" s="267" t="s">
        <v>190</v>
      </c>
      <c r="C201" s="267">
        <v>2722.15</v>
      </c>
      <c r="D201" s="307">
        <v>2734.8666666666668</v>
      </c>
      <c r="E201" s="307">
        <v>2700.2833333333338</v>
      </c>
      <c r="F201" s="307">
        <v>2678.416666666667</v>
      </c>
      <c r="G201" s="307">
        <v>2643.8333333333339</v>
      </c>
      <c r="H201" s="307">
        <v>2756.7333333333336</v>
      </c>
      <c r="I201" s="307">
        <v>2791.3166666666666</v>
      </c>
      <c r="J201" s="307">
        <v>2813.1833333333334</v>
      </c>
      <c r="K201" s="267">
        <v>2769.45</v>
      </c>
      <c r="L201" s="267">
        <v>2713</v>
      </c>
      <c r="M201" s="267">
        <v>2.3265699999999998</v>
      </c>
    </row>
    <row r="202" spans="1:13">
      <c r="A202" s="300">
        <v>193</v>
      </c>
      <c r="B202" s="267" t="s">
        <v>191</v>
      </c>
      <c r="C202" s="267">
        <v>333.55</v>
      </c>
      <c r="D202" s="307">
        <v>336.26666666666665</v>
      </c>
      <c r="E202" s="307">
        <v>328.83333333333331</v>
      </c>
      <c r="F202" s="307">
        <v>324.11666666666667</v>
      </c>
      <c r="G202" s="307">
        <v>316.68333333333334</v>
      </c>
      <c r="H202" s="307">
        <v>340.98333333333329</v>
      </c>
      <c r="I202" s="307">
        <v>348.41666666666669</v>
      </c>
      <c r="J202" s="307">
        <v>353.13333333333327</v>
      </c>
      <c r="K202" s="267">
        <v>343.7</v>
      </c>
      <c r="L202" s="267">
        <v>331.55</v>
      </c>
      <c r="M202" s="267">
        <v>20.93618</v>
      </c>
    </row>
    <row r="203" spans="1:13">
      <c r="A203" s="300">
        <v>194</v>
      </c>
      <c r="B203" s="267" t="s">
        <v>550</v>
      </c>
      <c r="C203" s="267">
        <v>679.95</v>
      </c>
      <c r="D203" s="307">
        <v>677.31666666666672</v>
      </c>
      <c r="E203" s="307">
        <v>659.63333333333344</v>
      </c>
      <c r="F203" s="307">
        <v>639.31666666666672</v>
      </c>
      <c r="G203" s="307">
        <v>621.63333333333344</v>
      </c>
      <c r="H203" s="307">
        <v>697.63333333333344</v>
      </c>
      <c r="I203" s="307">
        <v>715.31666666666661</v>
      </c>
      <c r="J203" s="307">
        <v>735.63333333333344</v>
      </c>
      <c r="K203" s="267">
        <v>695</v>
      </c>
      <c r="L203" s="267">
        <v>657</v>
      </c>
      <c r="M203" s="267">
        <v>6.2823599999999997</v>
      </c>
    </row>
    <row r="204" spans="1:13">
      <c r="A204" s="300">
        <v>195</v>
      </c>
      <c r="B204" s="267" t="s">
        <v>197</v>
      </c>
      <c r="C204" s="267">
        <v>576.35</v>
      </c>
      <c r="D204" s="307">
        <v>571.56666666666672</v>
      </c>
      <c r="E204" s="307">
        <v>561.28333333333342</v>
      </c>
      <c r="F204" s="307">
        <v>546.2166666666667</v>
      </c>
      <c r="G204" s="307">
        <v>535.93333333333339</v>
      </c>
      <c r="H204" s="307">
        <v>586.63333333333344</v>
      </c>
      <c r="I204" s="307">
        <v>596.91666666666674</v>
      </c>
      <c r="J204" s="307">
        <v>611.98333333333346</v>
      </c>
      <c r="K204" s="267">
        <v>581.85</v>
      </c>
      <c r="L204" s="267">
        <v>556.5</v>
      </c>
      <c r="M204" s="267">
        <v>109.00743</v>
      </c>
    </row>
    <row r="205" spans="1:13">
      <c r="A205" s="300">
        <v>196</v>
      </c>
      <c r="B205" s="267" t="s">
        <v>195</v>
      </c>
      <c r="C205" s="267">
        <v>5547.1</v>
      </c>
      <c r="D205" s="307">
        <v>5521.75</v>
      </c>
      <c r="E205" s="307">
        <v>5489.25</v>
      </c>
      <c r="F205" s="307">
        <v>5431.4</v>
      </c>
      <c r="G205" s="307">
        <v>5398.9</v>
      </c>
      <c r="H205" s="307">
        <v>5579.6</v>
      </c>
      <c r="I205" s="307">
        <v>5612.1</v>
      </c>
      <c r="J205" s="307">
        <v>5669.9500000000007</v>
      </c>
      <c r="K205" s="267">
        <v>5554.25</v>
      </c>
      <c r="L205" s="267">
        <v>5463.9</v>
      </c>
      <c r="M205" s="267">
        <v>3.2106300000000001</v>
      </c>
    </row>
    <row r="206" spans="1:13">
      <c r="A206" s="300">
        <v>197</v>
      </c>
      <c r="B206" s="267" t="s">
        <v>196</v>
      </c>
      <c r="C206" s="267">
        <v>32.4</v>
      </c>
      <c r="D206" s="307">
        <v>32.35</v>
      </c>
      <c r="E206" s="307">
        <v>31.950000000000003</v>
      </c>
      <c r="F206" s="307">
        <v>31.5</v>
      </c>
      <c r="G206" s="307">
        <v>31.1</v>
      </c>
      <c r="H206" s="307">
        <v>32.800000000000004</v>
      </c>
      <c r="I206" s="307">
        <v>33.199999999999996</v>
      </c>
      <c r="J206" s="307">
        <v>33.650000000000006</v>
      </c>
      <c r="K206" s="267">
        <v>32.75</v>
      </c>
      <c r="L206" s="267">
        <v>31.9</v>
      </c>
      <c r="M206" s="267">
        <v>68.777540000000002</v>
      </c>
    </row>
    <row r="207" spans="1:13">
      <c r="A207" s="300">
        <v>198</v>
      </c>
      <c r="B207" s="267" t="s">
        <v>193</v>
      </c>
      <c r="C207" s="267">
        <v>1259.5999999999999</v>
      </c>
      <c r="D207" s="307">
        <v>1270.1166666666666</v>
      </c>
      <c r="E207" s="307">
        <v>1246.4833333333331</v>
      </c>
      <c r="F207" s="307">
        <v>1233.3666666666666</v>
      </c>
      <c r="G207" s="307">
        <v>1209.7333333333331</v>
      </c>
      <c r="H207" s="307">
        <v>1283.2333333333331</v>
      </c>
      <c r="I207" s="307">
        <v>1306.8666666666668</v>
      </c>
      <c r="J207" s="307">
        <v>1319.9833333333331</v>
      </c>
      <c r="K207" s="267">
        <v>1293.75</v>
      </c>
      <c r="L207" s="267">
        <v>1257</v>
      </c>
      <c r="M207" s="267">
        <v>3.4030499999999999</v>
      </c>
    </row>
    <row r="208" spans="1:13">
      <c r="A208" s="300">
        <v>199</v>
      </c>
      <c r="B208" s="267" t="s">
        <v>143</v>
      </c>
      <c r="C208" s="267">
        <v>619.9</v>
      </c>
      <c r="D208" s="307">
        <v>624.15</v>
      </c>
      <c r="E208" s="307">
        <v>613.5</v>
      </c>
      <c r="F208" s="307">
        <v>607.1</v>
      </c>
      <c r="G208" s="307">
        <v>596.45000000000005</v>
      </c>
      <c r="H208" s="307">
        <v>630.54999999999995</v>
      </c>
      <c r="I208" s="307">
        <v>641.19999999999982</v>
      </c>
      <c r="J208" s="307">
        <v>647.59999999999991</v>
      </c>
      <c r="K208" s="267">
        <v>634.79999999999995</v>
      </c>
      <c r="L208" s="267">
        <v>617.75</v>
      </c>
      <c r="M208" s="267">
        <v>22.881609999999998</v>
      </c>
    </row>
    <row r="209" spans="1:13">
      <c r="A209" s="300">
        <v>200</v>
      </c>
      <c r="B209" s="267" t="s">
        <v>284</v>
      </c>
      <c r="C209" s="267">
        <v>216.95</v>
      </c>
      <c r="D209" s="307">
        <v>217.98333333333335</v>
      </c>
      <c r="E209" s="307">
        <v>214.9666666666667</v>
      </c>
      <c r="F209" s="307">
        <v>212.98333333333335</v>
      </c>
      <c r="G209" s="307">
        <v>209.9666666666667</v>
      </c>
      <c r="H209" s="307">
        <v>219.9666666666667</v>
      </c>
      <c r="I209" s="307">
        <v>222.98333333333335</v>
      </c>
      <c r="J209" s="307">
        <v>224.9666666666667</v>
      </c>
      <c r="K209" s="267">
        <v>221</v>
      </c>
      <c r="L209" s="267">
        <v>216</v>
      </c>
      <c r="M209" s="267">
        <v>5.1690500000000004</v>
      </c>
    </row>
    <row r="210" spans="1:13">
      <c r="A210" s="300">
        <v>201</v>
      </c>
      <c r="B210" s="267" t="s">
        <v>563</v>
      </c>
      <c r="C210" s="267">
        <v>916.9</v>
      </c>
      <c r="D210" s="307">
        <v>907.61666666666679</v>
      </c>
      <c r="E210" s="307">
        <v>889.23333333333358</v>
      </c>
      <c r="F210" s="307">
        <v>861.56666666666683</v>
      </c>
      <c r="G210" s="307">
        <v>843.18333333333362</v>
      </c>
      <c r="H210" s="307">
        <v>935.28333333333353</v>
      </c>
      <c r="I210" s="307">
        <v>953.66666666666674</v>
      </c>
      <c r="J210" s="307">
        <v>981.33333333333348</v>
      </c>
      <c r="K210" s="267">
        <v>926</v>
      </c>
      <c r="L210" s="267">
        <v>879.95</v>
      </c>
      <c r="M210" s="267">
        <v>3.46394</v>
      </c>
    </row>
    <row r="211" spans="1:13">
      <c r="A211" s="300">
        <v>202</v>
      </c>
      <c r="B211" s="267" t="s">
        <v>120</v>
      </c>
      <c r="C211" s="267">
        <v>13.35</v>
      </c>
      <c r="D211" s="307">
        <v>13.35</v>
      </c>
      <c r="E211" s="307">
        <v>13.2</v>
      </c>
      <c r="F211" s="307">
        <v>13.049999999999999</v>
      </c>
      <c r="G211" s="307">
        <v>12.899999999999999</v>
      </c>
      <c r="H211" s="307">
        <v>13.5</v>
      </c>
      <c r="I211" s="307">
        <v>13.650000000000002</v>
      </c>
      <c r="J211" s="307">
        <v>13.8</v>
      </c>
      <c r="K211" s="267">
        <v>13.5</v>
      </c>
      <c r="L211" s="267">
        <v>13.2</v>
      </c>
      <c r="M211" s="267">
        <v>1960.34331</v>
      </c>
    </row>
    <row r="212" spans="1:13">
      <c r="A212" s="300">
        <v>203</v>
      </c>
      <c r="B212" s="267" t="s">
        <v>199</v>
      </c>
      <c r="C212" s="267">
        <v>912.65</v>
      </c>
      <c r="D212" s="307">
        <v>910.81666666666661</v>
      </c>
      <c r="E212" s="307">
        <v>902.78333333333319</v>
      </c>
      <c r="F212" s="307">
        <v>892.91666666666663</v>
      </c>
      <c r="G212" s="307">
        <v>884.88333333333321</v>
      </c>
      <c r="H212" s="307">
        <v>920.68333333333317</v>
      </c>
      <c r="I212" s="307">
        <v>928.71666666666647</v>
      </c>
      <c r="J212" s="307">
        <v>938.58333333333314</v>
      </c>
      <c r="K212" s="267">
        <v>918.85</v>
      </c>
      <c r="L212" s="267">
        <v>900.95</v>
      </c>
      <c r="M212" s="267">
        <v>8.99024</v>
      </c>
    </row>
    <row r="213" spans="1:13">
      <c r="A213" s="300">
        <v>204</v>
      </c>
      <c r="B213" s="267" t="s">
        <v>569</v>
      </c>
      <c r="C213" s="267">
        <v>2541.6999999999998</v>
      </c>
      <c r="D213" s="307">
        <v>2528.9833333333331</v>
      </c>
      <c r="E213" s="307">
        <v>2507.9666666666662</v>
      </c>
      <c r="F213" s="307">
        <v>2474.2333333333331</v>
      </c>
      <c r="G213" s="307">
        <v>2453.2166666666662</v>
      </c>
      <c r="H213" s="307">
        <v>2562.7166666666662</v>
      </c>
      <c r="I213" s="307">
        <v>2583.7333333333336</v>
      </c>
      <c r="J213" s="307">
        <v>2617.4666666666662</v>
      </c>
      <c r="K213" s="267">
        <v>2550</v>
      </c>
      <c r="L213" s="267">
        <v>2495.25</v>
      </c>
      <c r="M213" s="267">
        <v>0.72541999999999995</v>
      </c>
    </row>
    <row r="214" spans="1:13">
      <c r="A214" s="300">
        <v>205</v>
      </c>
      <c r="B214" s="267" t="s">
        <v>200</v>
      </c>
      <c r="C214" s="307">
        <v>444.95</v>
      </c>
      <c r="D214" s="307">
        <v>441.93333333333334</v>
      </c>
      <c r="E214" s="307">
        <v>436.01666666666665</v>
      </c>
      <c r="F214" s="307">
        <v>427.08333333333331</v>
      </c>
      <c r="G214" s="307">
        <v>421.16666666666663</v>
      </c>
      <c r="H214" s="307">
        <v>450.86666666666667</v>
      </c>
      <c r="I214" s="307">
        <v>456.7833333333333</v>
      </c>
      <c r="J214" s="307">
        <v>465.7166666666667</v>
      </c>
      <c r="K214" s="307">
        <v>447.85</v>
      </c>
      <c r="L214" s="307">
        <v>433</v>
      </c>
      <c r="M214" s="307">
        <v>244.19678999999999</v>
      </c>
    </row>
    <row r="215" spans="1:13">
      <c r="A215" s="300">
        <v>206</v>
      </c>
      <c r="B215" s="267" t="s">
        <v>201</v>
      </c>
      <c r="C215" s="307">
        <v>17.649999999999999</v>
      </c>
      <c r="D215" s="307">
        <v>17.683333333333334</v>
      </c>
      <c r="E215" s="307">
        <v>17.366666666666667</v>
      </c>
      <c r="F215" s="307">
        <v>17.083333333333332</v>
      </c>
      <c r="G215" s="307">
        <v>16.766666666666666</v>
      </c>
      <c r="H215" s="307">
        <v>17.966666666666669</v>
      </c>
      <c r="I215" s="307">
        <v>18.283333333333339</v>
      </c>
      <c r="J215" s="307">
        <v>18.56666666666667</v>
      </c>
      <c r="K215" s="307">
        <v>18</v>
      </c>
      <c r="L215" s="307">
        <v>17.399999999999999</v>
      </c>
      <c r="M215" s="307">
        <v>1969.96362</v>
      </c>
    </row>
    <row r="216" spans="1:13">
      <c r="A216" s="300">
        <v>207</v>
      </c>
      <c r="B216" s="267" t="s">
        <v>202</v>
      </c>
      <c r="C216" s="307">
        <v>228.6</v>
      </c>
      <c r="D216" s="307">
        <v>227.88333333333333</v>
      </c>
      <c r="E216" s="307">
        <v>224.46666666666664</v>
      </c>
      <c r="F216" s="307">
        <v>220.33333333333331</v>
      </c>
      <c r="G216" s="307">
        <v>216.91666666666663</v>
      </c>
      <c r="H216" s="307">
        <v>232.01666666666665</v>
      </c>
      <c r="I216" s="307">
        <v>235.43333333333334</v>
      </c>
      <c r="J216" s="307">
        <v>239.56666666666666</v>
      </c>
      <c r="K216" s="307">
        <v>231.3</v>
      </c>
      <c r="L216" s="307">
        <v>223.75</v>
      </c>
      <c r="M216" s="307">
        <v>108.65893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44217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273"/>
      <c r="L9" s="280"/>
      <c r="M9" s="281"/>
    </row>
    <row r="10" spans="1:15" ht="42.75" customHeight="1">
      <c r="A10" s="585"/>
      <c r="B10" s="587"/>
      <c r="C10" s="592" t="s">
        <v>23</v>
      </c>
      <c r="D10" s="59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21259.65</v>
      </c>
      <c r="D11" s="278">
        <v>21308.933333333334</v>
      </c>
      <c r="E11" s="278">
        <v>21071.466666666667</v>
      </c>
      <c r="F11" s="278">
        <v>20883.283333333333</v>
      </c>
      <c r="G11" s="278">
        <v>20645.816666666666</v>
      </c>
      <c r="H11" s="278">
        <v>21497.116666666669</v>
      </c>
      <c r="I11" s="278">
        <v>21734.583333333336</v>
      </c>
      <c r="J11" s="278">
        <v>21922.76666666667</v>
      </c>
      <c r="K11" s="276">
        <v>21546.400000000001</v>
      </c>
      <c r="L11" s="276">
        <v>21120.75</v>
      </c>
      <c r="M11" s="276">
        <v>4.4670000000000001E-2</v>
      </c>
    </row>
    <row r="12" spans="1:15" ht="12" customHeight="1">
      <c r="A12" s="267">
        <v>2</v>
      </c>
      <c r="B12" s="276" t="s">
        <v>3119</v>
      </c>
      <c r="C12" s="277">
        <v>1393.1</v>
      </c>
      <c r="D12" s="278">
        <v>1391.45</v>
      </c>
      <c r="E12" s="278">
        <v>1374.65</v>
      </c>
      <c r="F12" s="278">
        <v>1356.2</v>
      </c>
      <c r="G12" s="278">
        <v>1339.4</v>
      </c>
      <c r="H12" s="278">
        <v>1409.9</v>
      </c>
      <c r="I12" s="278">
        <v>1426.6999999999998</v>
      </c>
      <c r="J12" s="278">
        <v>1445.15</v>
      </c>
      <c r="K12" s="276">
        <v>1408.25</v>
      </c>
      <c r="L12" s="276">
        <v>1373</v>
      </c>
      <c r="M12" s="276">
        <v>3.3054199999999998</v>
      </c>
    </row>
    <row r="13" spans="1:15" ht="12" customHeight="1">
      <c r="A13" s="267">
        <v>3</v>
      </c>
      <c r="B13" s="276" t="s">
        <v>3564</v>
      </c>
      <c r="C13" s="277">
        <v>1284.6500000000001</v>
      </c>
      <c r="D13" s="278">
        <v>1281.4166666666667</v>
      </c>
      <c r="E13" s="278">
        <v>1263.8333333333335</v>
      </c>
      <c r="F13" s="278">
        <v>1243.0166666666667</v>
      </c>
      <c r="G13" s="278">
        <v>1225.4333333333334</v>
      </c>
      <c r="H13" s="278">
        <v>1302.2333333333336</v>
      </c>
      <c r="I13" s="278">
        <v>1319.8166666666671</v>
      </c>
      <c r="J13" s="278">
        <v>1340.6333333333337</v>
      </c>
      <c r="K13" s="276">
        <v>1299</v>
      </c>
      <c r="L13" s="276">
        <v>1260.5999999999999</v>
      </c>
      <c r="M13" s="276">
        <v>6.2549999999999994E-2</v>
      </c>
    </row>
    <row r="14" spans="1:15" ht="12" customHeight="1">
      <c r="A14" s="267">
        <v>4</v>
      </c>
      <c r="B14" s="276" t="s">
        <v>38</v>
      </c>
      <c r="C14" s="277">
        <v>1710.05</v>
      </c>
      <c r="D14" s="278">
        <v>1705.5666666666666</v>
      </c>
      <c r="E14" s="278">
        <v>1692.4833333333331</v>
      </c>
      <c r="F14" s="278">
        <v>1674.9166666666665</v>
      </c>
      <c r="G14" s="278">
        <v>1661.833333333333</v>
      </c>
      <c r="H14" s="278">
        <v>1723.1333333333332</v>
      </c>
      <c r="I14" s="278">
        <v>1736.2166666666667</v>
      </c>
      <c r="J14" s="278">
        <v>1753.7833333333333</v>
      </c>
      <c r="K14" s="276">
        <v>1718.65</v>
      </c>
      <c r="L14" s="276">
        <v>1688</v>
      </c>
      <c r="M14" s="276">
        <v>8.41615</v>
      </c>
    </row>
    <row r="15" spans="1:15" ht="12" customHeight="1">
      <c r="A15" s="267">
        <v>5</v>
      </c>
      <c r="B15" s="276" t="s">
        <v>292</v>
      </c>
      <c r="C15" s="277">
        <v>2182.65</v>
      </c>
      <c r="D15" s="278">
        <v>2154.4499999999998</v>
      </c>
      <c r="E15" s="278">
        <v>2084.8999999999996</v>
      </c>
      <c r="F15" s="278">
        <v>1987.1499999999996</v>
      </c>
      <c r="G15" s="278">
        <v>1917.5999999999995</v>
      </c>
      <c r="H15" s="278">
        <v>2252.1999999999998</v>
      </c>
      <c r="I15" s="278">
        <v>2321.75</v>
      </c>
      <c r="J15" s="278">
        <v>2419.5</v>
      </c>
      <c r="K15" s="276">
        <v>2224</v>
      </c>
      <c r="L15" s="276">
        <v>2056.6999999999998</v>
      </c>
      <c r="M15" s="276">
        <v>2.0691799999999998</v>
      </c>
    </row>
    <row r="16" spans="1:15" ht="12" customHeight="1">
      <c r="A16" s="267">
        <v>6</v>
      </c>
      <c r="B16" s="276" t="s">
        <v>293</v>
      </c>
      <c r="C16" s="277">
        <v>939.85</v>
      </c>
      <c r="D16" s="278">
        <v>944.76666666666677</v>
      </c>
      <c r="E16" s="278">
        <v>929.93333333333351</v>
      </c>
      <c r="F16" s="278">
        <v>920.01666666666677</v>
      </c>
      <c r="G16" s="278">
        <v>905.18333333333351</v>
      </c>
      <c r="H16" s="278">
        <v>954.68333333333351</v>
      </c>
      <c r="I16" s="278">
        <v>969.51666666666677</v>
      </c>
      <c r="J16" s="278">
        <v>979.43333333333351</v>
      </c>
      <c r="K16" s="276">
        <v>959.6</v>
      </c>
      <c r="L16" s="276">
        <v>934.85</v>
      </c>
      <c r="M16" s="276">
        <v>1.5673900000000001</v>
      </c>
    </row>
    <row r="17" spans="1:13" ht="12" customHeight="1">
      <c r="A17" s="267">
        <v>7</v>
      </c>
      <c r="B17" s="276" t="s">
        <v>226</v>
      </c>
      <c r="C17" s="277">
        <v>920.35</v>
      </c>
      <c r="D17" s="278">
        <v>914.25</v>
      </c>
      <c r="E17" s="278">
        <v>898.25</v>
      </c>
      <c r="F17" s="278">
        <v>876.15</v>
      </c>
      <c r="G17" s="278">
        <v>860.15</v>
      </c>
      <c r="H17" s="278">
        <v>936.35</v>
      </c>
      <c r="I17" s="278">
        <v>952.35</v>
      </c>
      <c r="J17" s="278">
        <v>974.45</v>
      </c>
      <c r="K17" s="276">
        <v>930.25</v>
      </c>
      <c r="L17" s="276">
        <v>892.15</v>
      </c>
      <c r="M17" s="276">
        <v>9.4623399999999993</v>
      </c>
    </row>
    <row r="18" spans="1:13" ht="12" customHeight="1">
      <c r="A18" s="267">
        <v>8</v>
      </c>
      <c r="B18" s="276" t="s">
        <v>800</v>
      </c>
      <c r="C18" s="277">
        <v>699.15</v>
      </c>
      <c r="D18" s="278">
        <v>701.63333333333333</v>
      </c>
      <c r="E18" s="278">
        <v>694.36666666666667</v>
      </c>
      <c r="F18" s="278">
        <v>689.58333333333337</v>
      </c>
      <c r="G18" s="278">
        <v>682.31666666666672</v>
      </c>
      <c r="H18" s="278">
        <v>706.41666666666663</v>
      </c>
      <c r="I18" s="278">
        <v>713.68333333333328</v>
      </c>
      <c r="J18" s="278">
        <v>718.46666666666658</v>
      </c>
      <c r="K18" s="276">
        <v>708.9</v>
      </c>
      <c r="L18" s="276">
        <v>696.85</v>
      </c>
      <c r="M18" s="276">
        <v>1.9740599999999999</v>
      </c>
    </row>
    <row r="19" spans="1:13" ht="12" customHeight="1">
      <c r="A19" s="267">
        <v>9</v>
      </c>
      <c r="B19" s="276" t="s">
        <v>802</v>
      </c>
      <c r="C19" s="277">
        <v>1211.95</v>
      </c>
      <c r="D19" s="278">
        <v>1222.1499999999999</v>
      </c>
      <c r="E19" s="278">
        <v>1197.0499999999997</v>
      </c>
      <c r="F19" s="278">
        <v>1182.1499999999999</v>
      </c>
      <c r="G19" s="278">
        <v>1157.0499999999997</v>
      </c>
      <c r="H19" s="278">
        <v>1237.0499999999997</v>
      </c>
      <c r="I19" s="278">
        <v>1262.1499999999996</v>
      </c>
      <c r="J19" s="278">
        <v>1277.0499999999997</v>
      </c>
      <c r="K19" s="276">
        <v>1247.25</v>
      </c>
      <c r="L19" s="276">
        <v>1207.25</v>
      </c>
      <c r="M19" s="276">
        <v>3.6252900000000001</v>
      </c>
    </row>
    <row r="20" spans="1:13" ht="12" customHeight="1">
      <c r="A20" s="267">
        <v>10</v>
      </c>
      <c r="B20" s="276" t="s">
        <v>294</v>
      </c>
      <c r="C20" s="277">
        <v>1925.65</v>
      </c>
      <c r="D20" s="278">
        <v>1930.9166666666667</v>
      </c>
      <c r="E20" s="278">
        <v>1904.7333333333336</v>
      </c>
      <c r="F20" s="278">
        <v>1883.8166666666668</v>
      </c>
      <c r="G20" s="278">
        <v>1857.6333333333337</v>
      </c>
      <c r="H20" s="278">
        <v>1951.8333333333335</v>
      </c>
      <c r="I20" s="278">
        <v>1978.0166666666664</v>
      </c>
      <c r="J20" s="278">
        <v>1998.9333333333334</v>
      </c>
      <c r="K20" s="276">
        <v>1957.1</v>
      </c>
      <c r="L20" s="276">
        <v>1910</v>
      </c>
      <c r="M20" s="276">
        <v>1.08077</v>
      </c>
    </row>
    <row r="21" spans="1:13" ht="12" customHeight="1">
      <c r="A21" s="267">
        <v>11</v>
      </c>
      <c r="B21" s="276" t="s">
        <v>295</v>
      </c>
      <c r="C21" s="277">
        <v>14397.2</v>
      </c>
      <c r="D21" s="278">
        <v>14480.733333333332</v>
      </c>
      <c r="E21" s="278">
        <v>14241.466666666664</v>
      </c>
      <c r="F21" s="278">
        <v>14085.733333333332</v>
      </c>
      <c r="G21" s="278">
        <v>13846.466666666664</v>
      </c>
      <c r="H21" s="278">
        <v>14636.466666666664</v>
      </c>
      <c r="I21" s="278">
        <v>14875.73333333333</v>
      </c>
      <c r="J21" s="278">
        <v>15031.466666666664</v>
      </c>
      <c r="K21" s="276">
        <v>14720</v>
      </c>
      <c r="L21" s="276">
        <v>14325</v>
      </c>
      <c r="M21" s="276">
        <v>0.39316000000000001</v>
      </c>
    </row>
    <row r="22" spans="1:13" ht="12" customHeight="1">
      <c r="A22" s="267">
        <v>12</v>
      </c>
      <c r="B22" s="276" t="s">
        <v>40</v>
      </c>
      <c r="C22" s="277">
        <v>546.75</v>
      </c>
      <c r="D22" s="278">
        <v>543.30000000000007</v>
      </c>
      <c r="E22" s="278">
        <v>534.45000000000016</v>
      </c>
      <c r="F22" s="278">
        <v>522.15000000000009</v>
      </c>
      <c r="G22" s="278">
        <v>513.30000000000018</v>
      </c>
      <c r="H22" s="278">
        <v>555.60000000000014</v>
      </c>
      <c r="I22" s="278">
        <v>564.45000000000005</v>
      </c>
      <c r="J22" s="278">
        <v>576.75000000000011</v>
      </c>
      <c r="K22" s="276">
        <v>552.15</v>
      </c>
      <c r="L22" s="276">
        <v>531</v>
      </c>
      <c r="M22" s="276">
        <v>66.817310000000006</v>
      </c>
    </row>
    <row r="23" spans="1:13">
      <c r="A23" s="267">
        <v>13</v>
      </c>
      <c r="B23" s="276" t="s">
        <v>297</v>
      </c>
      <c r="C23" s="277">
        <v>1020.15</v>
      </c>
      <c r="D23" s="278">
        <v>1008.3333333333334</v>
      </c>
      <c r="E23" s="278">
        <v>990.16666666666674</v>
      </c>
      <c r="F23" s="278">
        <v>960.18333333333339</v>
      </c>
      <c r="G23" s="278">
        <v>942.01666666666677</v>
      </c>
      <c r="H23" s="278">
        <v>1038.3166666666666</v>
      </c>
      <c r="I23" s="278">
        <v>1056.4833333333336</v>
      </c>
      <c r="J23" s="278">
        <v>1086.4666666666667</v>
      </c>
      <c r="K23" s="276">
        <v>1026.5</v>
      </c>
      <c r="L23" s="276">
        <v>978.35</v>
      </c>
      <c r="M23" s="276">
        <v>10.55316</v>
      </c>
    </row>
    <row r="24" spans="1:13">
      <c r="A24" s="267">
        <v>14</v>
      </c>
      <c r="B24" s="276" t="s">
        <v>41</v>
      </c>
      <c r="C24" s="277">
        <v>558.6</v>
      </c>
      <c r="D24" s="278">
        <v>550.0333333333333</v>
      </c>
      <c r="E24" s="278">
        <v>537.56666666666661</v>
      </c>
      <c r="F24" s="278">
        <v>516.5333333333333</v>
      </c>
      <c r="G24" s="278">
        <v>504.06666666666661</v>
      </c>
      <c r="H24" s="278">
        <v>571.06666666666661</v>
      </c>
      <c r="I24" s="278">
        <v>583.5333333333333</v>
      </c>
      <c r="J24" s="278">
        <v>604.56666666666661</v>
      </c>
      <c r="K24" s="276">
        <v>562.5</v>
      </c>
      <c r="L24" s="276">
        <v>529</v>
      </c>
      <c r="M24" s="276">
        <v>144.40728999999999</v>
      </c>
    </row>
    <row r="25" spans="1:13">
      <c r="A25" s="267">
        <v>15</v>
      </c>
      <c r="B25" s="276" t="s">
        <v>3748</v>
      </c>
      <c r="C25" s="277">
        <v>362.4</v>
      </c>
      <c r="D25" s="278">
        <v>361.08333333333331</v>
      </c>
      <c r="E25" s="278">
        <v>357.76666666666665</v>
      </c>
      <c r="F25" s="278">
        <v>353.13333333333333</v>
      </c>
      <c r="G25" s="278">
        <v>349.81666666666666</v>
      </c>
      <c r="H25" s="278">
        <v>365.71666666666664</v>
      </c>
      <c r="I25" s="278">
        <v>369.03333333333336</v>
      </c>
      <c r="J25" s="278">
        <v>373.66666666666663</v>
      </c>
      <c r="K25" s="276">
        <v>364.4</v>
      </c>
      <c r="L25" s="276">
        <v>356.45</v>
      </c>
      <c r="M25" s="276">
        <v>7.9120299999999997</v>
      </c>
    </row>
    <row r="26" spans="1:13">
      <c r="A26" s="267">
        <v>16</v>
      </c>
      <c r="B26" s="276" t="s">
        <v>298</v>
      </c>
      <c r="C26" s="277">
        <v>455.2</v>
      </c>
      <c r="D26" s="278">
        <v>443.76666666666671</v>
      </c>
      <c r="E26" s="278">
        <v>429.53333333333342</v>
      </c>
      <c r="F26" s="278">
        <v>403.86666666666673</v>
      </c>
      <c r="G26" s="278">
        <v>389.63333333333344</v>
      </c>
      <c r="H26" s="278">
        <v>469.43333333333339</v>
      </c>
      <c r="I26" s="278">
        <v>483.66666666666663</v>
      </c>
      <c r="J26" s="278">
        <v>509.33333333333337</v>
      </c>
      <c r="K26" s="276">
        <v>458</v>
      </c>
      <c r="L26" s="276">
        <v>418.1</v>
      </c>
      <c r="M26" s="276">
        <v>24.957920000000001</v>
      </c>
    </row>
    <row r="27" spans="1:13">
      <c r="A27" s="267">
        <v>17</v>
      </c>
      <c r="B27" s="276" t="s">
        <v>227</v>
      </c>
      <c r="C27" s="277">
        <v>90.75</v>
      </c>
      <c r="D27" s="278">
        <v>90.899999999999991</v>
      </c>
      <c r="E27" s="278">
        <v>89.84999999999998</v>
      </c>
      <c r="F27" s="278">
        <v>88.949999999999989</v>
      </c>
      <c r="G27" s="278">
        <v>87.899999999999977</v>
      </c>
      <c r="H27" s="278">
        <v>91.799999999999983</v>
      </c>
      <c r="I27" s="278">
        <v>92.85</v>
      </c>
      <c r="J27" s="278">
        <v>93.749999999999986</v>
      </c>
      <c r="K27" s="276">
        <v>91.95</v>
      </c>
      <c r="L27" s="276">
        <v>90</v>
      </c>
      <c r="M27" s="276">
        <v>17.848880000000001</v>
      </c>
    </row>
    <row r="28" spans="1:13">
      <c r="A28" s="267">
        <v>18</v>
      </c>
      <c r="B28" s="276" t="s">
        <v>228</v>
      </c>
      <c r="C28" s="277">
        <v>173.55</v>
      </c>
      <c r="D28" s="278">
        <v>173.93333333333331</v>
      </c>
      <c r="E28" s="278">
        <v>172.11666666666662</v>
      </c>
      <c r="F28" s="278">
        <v>170.68333333333331</v>
      </c>
      <c r="G28" s="278">
        <v>168.86666666666662</v>
      </c>
      <c r="H28" s="278">
        <v>175.36666666666662</v>
      </c>
      <c r="I28" s="278">
        <v>177.18333333333328</v>
      </c>
      <c r="J28" s="278">
        <v>178.61666666666662</v>
      </c>
      <c r="K28" s="276">
        <v>175.75</v>
      </c>
      <c r="L28" s="276">
        <v>172.5</v>
      </c>
      <c r="M28" s="276">
        <v>6.0533999999999999</v>
      </c>
    </row>
    <row r="29" spans="1:13">
      <c r="A29" s="267">
        <v>19</v>
      </c>
      <c r="B29" s="276" t="s">
        <v>299</v>
      </c>
      <c r="C29" s="277">
        <v>324.3</v>
      </c>
      <c r="D29" s="278">
        <v>324.59999999999997</v>
      </c>
      <c r="E29" s="278">
        <v>321.19999999999993</v>
      </c>
      <c r="F29" s="278">
        <v>318.09999999999997</v>
      </c>
      <c r="G29" s="278">
        <v>314.69999999999993</v>
      </c>
      <c r="H29" s="278">
        <v>327.69999999999993</v>
      </c>
      <c r="I29" s="278">
        <v>331.09999999999991</v>
      </c>
      <c r="J29" s="278">
        <v>334.19999999999993</v>
      </c>
      <c r="K29" s="276">
        <v>328</v>
      </c>
      <c r="L29" s="276">
        <v>321.5</v>
      </c>
      <c r="M29" s="276">
        <v>1.2758400000000001</v>
      </c>
    </row>
    <row r="30" spans="1:13">
      <c r="A30" s="267">
        <v>20</v>
      </c>
      <c r="B30" s="276" t="s">
        <v>300</v>
      </c>
      <c r="C30" s="277">
        <v>277.8</v>
      </c>
      <c r="D30" s="278">
        <v>276.53333333333336</v>
      </c>
      <c r="E30" s="278">
        <v>272.11666666666673</v>
      </c>
      <c r="F30" s="278">
        <v>266.43333333333339</v>
      </c>
      <c r="G30" s="278">
        <v>262.01666666666677</v>
      </c>
      <c r="H30" s="278">
        <v>282.2166666666667</v>
      </c>
      <c r="I30" s="278">
        <v>286.63333333333333</v>
      </c>
      <c r="J30" s="278">
        <v>292.31666666666666</v>
      </c>
      <c r="K30" s="276">
        <v>280.95</v>
      </c>
      <c r="L30" s="276">
        <v>270.85000000000002</v>
      </c>
      <c r="M30" s="276">
        <v>3.0673599999999999</v>
      </c>
    </row>
    <row r="31" spans="1:13">
      <c r="A31" s="267">
        <v>21</v>
      </c>
      <c r="B31" s="276" t="s">
        <v>832</v>
      </c>
      <c r="C31" s="277">
        <v>3771.65</v>
      </c>
      <c r="D31" s="278">
        <v>3714.5333333333333</v>
      </c>
      <c r="E31" s="278">
        <v>3657.4166666666665</v>
      </c>
      <c r="F31" s="278">
        <v>3543.1833333333334</v>
      </c>
      <c r="G31" s="278">
        <v>3486.0666666666666</v>
      </c>
      <c r="H31" s="278">
        <v>3828.7666666666664</v>
      </c>
      <c r="I31" s="278">
        <v>3885.8833333333332</v>
      </c>
      <c r="J31" s="278">
        <v>4000.1166666666663</v>
      </c>
      <c r="K31" s="276">
        <v>3771.65</v>
      </c>
      <c r="L31" s="276">
        <v>3600.3</v>
      </c>
      <c r="M31" s="276">
        <v>0.76536000000000004</v>
      </c>
    </row>
    <row r="32" spans="1:13">
      <c r="A32" s="267">
        <v>22</v>
      </c>
      <c r="B32" s="276" t="s">
        <v>229</v>
      </c>
      <c r="C32" s="277">
        <v>1778.75</v>
      </c>
      <c r="D32" s="278">
        <v>1779.9833333333333</v>
      </c>
      <c r="E32" s="278">
        <v>1763.7666666666667</v>
      </c>
      <c r="F32" s="278">
        <v>1748.7833333333333</v>
      </c>
      <c r="G32" s="278">
        <v>1732.5666666666666</v>
      </c>
      <c r="H32" s="278">
        <v>1794.9666666666667</v>
      </c>
      <c r="I32" s="278">
        <v>1811.1833333333334</v>
      </c>
      <c r="J32" s="278">
        <v>1826.1666666666667</v>
      </c>
      <c r="K32" s="276">
        <v>1796.2</v>
      </c>
      <c r="L32" s="276">
        <v>1765</v>
      </c>
      <c r="M32" s="276">
        <v>0.40981000000000001</v>
      </c>
    </row>
    <row r="33" spans="1:13">
      <c r="A33" s="267">
        <v>23</v>
      </c>
      <c r="B33" s="276" t="s">
        <v>301</v>
      </c>
      <c r="C33" s="277">
        <v>2450.0500000000002</v>
      </c>
      <c r="D33" s="278">
        <v>2418.9500000000003</v>
      </c>
      <c r="E33" s="278">
        <v>2373.6000000000004</v>
      </c>
      <c r="F33" s="278">
        <v>2297.15</v>
      </c>
      <c r="G33" s="278">
        <v>2251.8000000000002</v>
      </c>
      <c r="H33" s="278">
        <v>2495.4000000000005</v>
      </c>
      <c r="I33" s="278">
        <v>2540.75</v>
      </c>
      <c r="J33" s="278">
        <v>2617.2000000000007</v>
      </c>
      <c r="K33" s="276">
        <v>2464.3000000000002</v>
      </c>
      <c r="L33" s="276">
        <v>2342.5</v>
      </c>
      <c r="M33" s="276">
        <v>0.60238000000000003</v>
      </c>
    </row>
    <row r="34" spans="1:13">
      <c r="A34" s="267">
        <v>24</v>
      </c>
      <c r="B34" s="276" t="s">
        <v>863</v>
      </c>
      <c r="C34" s="277">
        <v>102.05</v>
      </c>
      <c r="D34" s="278">
        <v>102.38333333333333</v>
      </c>
      <c r="E34" s="278">
        <v>101.01666666666665</v>
      </c>
      <c r="F34" s="278">
        <v>99.98333333333332</v>
      </c>
      <c r="G34" s="278">
        <v>98.616666666666646</v>
      </c>
      <c r="H34" s="278">
        <v>103.41666666666666</v>
      </c>
      <c r="I34" s="278">
        <v>104.78333333333333</v>
      </c>
      <c r="J34" s="278">
        <v>105.81666666666666</v>
      </c>
      <c r="K34" s="276">
        <v>103.75</v>
      </c>
      <c r="L34" s="276">
        <v>101.35</v>
      </c>
      <c r="M34" s="276">
        <v>4.0177899999999998</v>
      </c>
    </row>
    <row r="35" spans="1:13">
      <c r="A35" s="267">
        <v>25</v>
      </c>
      <c r="B35" s="276" t="s">
        <v>302</v>
      </c>
      <c r="C35" s="277">
        <v>980.05</v>
      </c>
      <c r="D35" s="278">
        <v>994.86666666666667</v>
      </c>
      <c r="E35" s="278">
        <v>960.73333333333335</v>
      </c>
      <c r="F35" s="278">
        <v>941.41666666666663</v>
      </c>
      <c r="G35" s="278">
        <v>907.2833333333333</v>
      </c>
      <c r="H35" s="278">
        <v>1014.1833333333334</v>
      </c>
      <c r="I35" s="278">
        <v>1048.3166666666668</v>
      </c>
      <c r="J35" s="278">
        <v>1067.6333333333334</v>
      </c>
      <c r="K35" s="276">
        <v>1029</v>
      </c>
      <c r="L35" s="276">
        <v>975.55</v>
      </c>
      <c r="M35" s="276">
        <v>11.53098</v>
      </c>
    </row>
    <row r="36" spans="1:13">
      <c r="A36" s="267">
        <v>26</v>
      </c>
      <c r="B36" s="276" t="s">
        <v>230</v>
      </c>
      <c r="C36" s="277">
        <v>3083.25</v>
      </c>
      <c r="D36" s="278">
        <v>3073.9</v>
      </c>
      <c r="E36" s="278">
        <v>3044.8</v>
      </c>
      <c r="F36" s="278">
        <v>3006.35</v>
      </c>
      <c r="G36" s="278">
        <v>2977.25</v>
      </c>
      <c r="H36" s="278">
        <v>3112.3500000000004</v>
      </c>
      <c r="I36" s="278">
        <v>3141.45</v>
      </c>
      <c r="J36" s="278">
        <v>3179.9000000000005</v>
      </c>
      <c r="K36" s="276">
        <v>3103</v>
      </c>
      <c r="L36" s="276">
        <v>3035.45</v>
      </c>
      <c r="M36" s="276">
        <v>0.59058999999999995</v>
      </c>
    </row>
    <row r="37" spans="1:13">
      <c r="A37" s="267">
        <v>27</v>
      </c>
      <c r="B37" s="276" t="s">
        <v>870</v>
      </c>
      <c r="C37" s="277">
        <v>4903</v>
      </c>
      <c r="D37" s="278">
        <v>4938.5333333333338</v>
      </c>
      <c r="E37" s="278">
        <v>4697.6166666666677</v>
      </c>
      <c r="F37" s="278">
        <v>4492.2333333333336</v>
      </c>
      <c r="G37" s="278">
        <v>4251.3166666666675</v>
      </c>
      <c r="H37" s="278">
        <v>5143.9166666666679</v>
      </c>
      <c r="I37" s="278">
        <v>5384.8333333333339</v>
      </c>
      <c r="J37" s="278">
        <v>5590.2166666666681</v>
      </c>
      <c r="K37" s="276">
        <v>5179.45</v>
      </c>
      <c r="L37" s="276">
        <v>4733.1499999999996</v>
      </c>
      <c r="M37" s="276">
        <v>1.7201</v>
      </c>
    </row>
    <row r="38" spans="1:13">
      <c r="A38" s="267">
        <v>28</v>
      </c>
      <c r="B38" s="276" t="s">
        <v>3434</v>
      </c>
      <c r="C38" s="277">
        <v>22.1</v>
      </c>
      <c r="D38" s="278">
        <v>22.3</v>
      </c>
      <c r="E38" s="278">
        <v>21.8</v>
      </c>
      <c r="F38" s="278">
        <v>21.5</v>
      </c>
      <c r="G38" s="278">
        <v>21</v>
      </c>
      <c r="H38" s="278">
        <v>22.6</v>
      </c>
      <c r="I38" s="278">
        <v>23.1</v>
      </c>
      <c r="J38" s="278">
        <v>23.400000000000002</v>
      </c>
      <c r="K38" s="276">
        <v>22.8</v>
      </c>
      <c r="L38" s="276">
        <v>22</v>
      </c>
      <c r="M38" s="276">
        <v>99.692369999999997</v>
      </c>
    </row>
    <row r="39" spans="1:13">
      <c r="A39" s="267">
        <v>29</v>
      </c>
      <c r="B39" s="276" t="s">
        <v>45</v>
      </c>
      <c r="C39" s="277">
        <v>978.6</v>
      </c>
      <c r="D39" s="278">
        <v>983.41666666666663</v>
      </c>
      <c r="E39" s="278">
        <v>969.68333333333328</v>
      </c>
      <c r="F39" s="278">
        <v>960.76666666666665</v>
      </c>
      <c r="G39" s="278">
        <v>947.0333333333333</v>
      </c>
      <c r="H39" s="278">
        <v>992.33333333333326</v>
      </c>
      <c r="I39" s="278">
        <v>1006.0666666666666</v>
      </c>
      <c r="J39" s="278">
        <v>1014.9833333333332</v>
      </c>
      <c r="K39" s="276">
        <v>997.15</v>
      </c>
      <c r="L39" s="276">
        <v>974.5</v>
      </c>
      <c r="M39" s="276">
        <v>6.0688300000000002</v>
      </c>
    </row>
    <row r="40" spans="1:13">
      <c r="A40" s="267">
        <v>30</v>
      </c>
      <c r="B40" s="276" t="s">
        <v>304</v>
      </c>
      <c r="C40" s="277">
        <v>2530.4499999999998</v>
      </c>
      <c r="D40" s="278">
        <v>2535.9</v>
      </c>
      <c r="E40" s="278">
        <v>2494.5500000000002</v>
      </c>
      <c r="F40" s="278">
        <v>2458.65</v>
      </c>
      <c r="G40" s="278">
        <v>2417.3000000000002</v>
      </c>
      <c r="H40" s="278">
        <v>2571.8000000000002</v>
      </c>
      <c r="I40" s="278">
        <v>2613.1499999999996</v>
      </c>
      <c r="J40" s="278">
        <v>2649.05</v>
      </c>
      <c r="K40" s="276">
        <v>2577.25</v>
      </c>
      <c r="L40" s="276">
        <v>2500</v>
      </c>
      <c r="M40" s="276">
        <v>0.89444000000000001</v>
      </c>
    </row>
    <row r="41" spans="1:13">
      <c r="A41" s="267">
        <v>31</v>
      </c>
      <c r="B41" s="276" t="s">
        <v>46</v>
      </c>
      <c r="C41" s="277">
        <v>262.10000000000002</v>
      </c>
      <c r="D41" s="278">
        <v>261.2</v>
      </c>
      <c r="E41" s="278">
        <v>258.54999999999995</v>
      </c>
      <c r="F41" s="278">
        <v>254.99999999999994</v>
      </c>
      <c r="G41" s="278">
        <v>252.34999999999991</v>
      </c>
      <c r="H41" s="278">
        <v>264.75</v>
      </c>
      <c r="I41" s="278">
        <v>267.39999999999998</v>
      </c>
      <c r="J41" s="278">
        <v>270.95000000000005</v>
      </c>
      <c r="K41" s="276">
        <v>263.85000000000002</v>
      </c>
      <c r="L41" s="276">
        <v>257.64999999999998</v>
      </c>
      <c r="M41" s="276">
        <v>49.990490000000001</v>
      </c>
    </row>
    <row r="42" spans="1:13">
      <c r="A42" s="267">
        <v>32</v>
      </c>
      <c r="B42" s="276" t="s">
        <v>47</v>
      </c>
      <c r="C42" s="277">
        <v>2675.8</v>
      </c>
      <c r="D42" s="278">
        <v>2667.2999999999997</v>
      </c>
      <c r="E42" s="278">
        <v>2651.7499999999995</v>
      </c>
      <c r="F42" s="278">
        <v>2627.7</v>
      </c>
      <c r="G42" s="278">
        <v>2612.1499999999996</v>
      </c>
      <c r="H42" s="278">
        <v>2691.3499999999995</v>
      </c>
      <c r="I42" s="278">
        <v>2706.8999999999996</v>
      </c>
      <c r="J42" s="278">
        <v>2730.9499999999994</v>
      </c>
      <c r="K42" s="276">
        <v>2682.85</v>
      </c>
      <c r="L42" s="276">
        <v>2643.25</v>
      </c>
      <c r="M42" s="276">
        <v>10.64146</v>
      </c>
    </row>
    <row r="43" spans="1:13">
      <c r="A43" s="267">
        <v>33</v>
      </c>
      <c r="B43" s="276" t="s">
        <v>48</v>
      </c>
      <c r="C43" s="277">
        <v>201.9</v>
      </c>
      <c r="D43" s="278">
        <v>198.11666666666665</v>
      </c>
      <c r="E43" s="278">
        <v>192.23333333333329</v>
      </c>
      <c r="F43" s="278">
        <v>182.56666666666663</v>
      </c>
      <c r="G43" s="278">
        <v>176.68333333333328</v>
      </c>
      <c r="H43" s="278">
        <v>207.7833333333333</v>
      </c>
      <c r="I43" s="278">
        <v>213.66666666666669</v>
      </c>
      <c r="J43" s="278">
        <v>223.33333333333331</v>
      </c>
      <c r="K43" s="276">
        <v>204</v>
      </c>
      <c r="L43" s="276">
        <v>188.45</v>
      </c>
      <c r="M43" s="276">
        <v>278.35642000000001</v>
      </c>
    </row>
    <row r="44" spans="1:13">
      <c r="A44" s="267">
        <v>34</v>
      </c>
      <c r="B44" s="276" t="s">
        <v>49</v>
      </c>
      <c r="C44" s="277">
        <v>121.7</v>
      </c>
      <c r="D44" s="278">
        <v>120.86666666666667</v>
      </c>
      <c r="E44" s="278">
        <v>119.48333333333335</v>
      </c>
      <c r="F44" s="278">
        <v>117.26666666666668</v>
      </c>
      <c r="G44" s="278">
        <v>115.88333333333335</v>
      </c>
      <c r="H44" s="278">
        <v>123.08333333333334</v>
      </c>
      <c r="I44" s="278">
        <v>124.46666666666667</v>
      </c>
      <c r="J44" s="278">
        <v>126.68333333333334</v>
      </c>
      <c r="K44" s="276">
        <v>122.25</v>
      </c>
      <c r="L44" s="276">
        <v>118.65</v>
      </c>
      <c r="M44" s="276">
        <v>242.48785000000001</v>
      </c>
    </row>
    <row r="45" spans="1:13">
      <c r="A45" s="267">
        <v>35</v>
      </c>
      <c r="B45" s="276" t="s">
        <v>306</v>
      </c>
      <c r="C45" s="277">
        <v>93.65</v>
      </c>
      <c r="D45" s="278">
        <v>93.533333333333346</v>
      </c>
      <c r="E45" s="278">
        <v>92.066666666666691</v>
      </c>
      <c r="F45" s="278">
        <v>90.483333333333348</v>
      </c>
      <c r="G45" s="278">
        <v>89.016666666666694</v>
      </c>
      <c r="H45" s="278">
        <v>95.116666666666688</v>
      </c>
      <c r="I45" s="278">
        <v>96.583333333333357</v>
      </c>
      <c r="J45" s="278">
        <v>98.166666666666686</v>
      </c>
      <c r="K45" s="276">
        <v>95</v>
      </c>
      <c r="L45" s="276">
        <v>91.95</v>
      </c>
      <c r="M45" s="276">
        <v>5.8938600000000001</v>
      </c>
    </row>
    <row r="46" spans="1:13">
      <c r="A46" s="267">
        <v>36</v>
      </c>
      <c r="B46" s="276" t="s">
        <v>51</v>
      </c>
      <c r="C46" s="277">
        <v>2697.25</v>
      </c>
      <c r="D46" s="278">
        <v>2683.15</v>
      </c>
      <c r="E46" s="278">
        <v>2659.15</v>
      </c>
      <c r="F46" s="278">
        <v>2621.0500000000002</v>
      </c>
      <c r="G46" s="278">
        <v>2597.0500000000002</v>
      </c>
      <c r="H46" s="278">
        <v>2721.25</v>
      </c>
      <c r="I46" s="278">
        <v>2745.25</v>
      </c>
      <c r="J46" s="278">
        <v>2783.35</v>
      </c>
      <c r="K46" s="276">
        <v>2707.15</v>
      </c>
      <c r="L46" s="276">
        <v>2645.05</v>
      </c>
      <c r="M46" s="276">
        <v>20.654389999999999</v>
      </c>
    </row>
    <row r="47" spans="1:13">
      <c r="A47" s="267">
        <v>37</v>
      </c>
      <c r="B47" s="276" t="s">
        <v>307</v>
      </c>
      <c r="C47" s="277">
        <v>158.94999999999999</v>
      </c>
      <c r="D47" s="278">
        <v>159.95000000000002</v>
      </c>
      <c r="E47" s="278">
        <v>157.00000000000003</v>
      </c>
      <c r="F47" s="278">
        <v>155.05000000000001</v>
      </c>
      <c r="G47" s="278">
        <v>152.10000000000002</v>
      </c>
      <c r="H47" s="278">
        <v>161.90000000000003</v>
      </c>
      <c r="I47" s="278">
        <v>164.85000000000002</v>
      </c>
      <c r="J47" s="278">
        <v>166.80000000000004</v>
      </c>
      <c r="K47" s="276">
        <v>162.9</v>
      </c>
      <c r="L47" s="276">
        <v>158</v>
      </c>
      <c r="M47" s="276">
        <v>1.1072500000000001</v>
      </c>
    </row>
    <row r="48" spans="1:13">
      <c r="A48" s="267">
        <v>38</v>
      </c>
      <c r="B48" s="276" t="s">
        <v>308</v>
      </c>
      <c r="C48" s="277">
        <v>3929.3</v>
      </c>
      <c r="D48" s="278">
        <v>3966.7666666666664</v>
      </c>
      <c r="E48" s="278">
        <v>3873.5333333333328</v>
      </c>
      <c r="F48" s="278">
        <v>3817.7666666666664</v>
      </c>
      <c r="G48" s="278">
        <v>3724.5333333333328</v>
      </c>
      <c r="H48" s="278">
        <v>4022.5333333333328</v>
      </c>
      <c r="I48" s="278">
        <v>4115.7666666666664</v>
      </c>
      <c r="J48" s="278">
        <v>4171.5333333333328</v>
      </c>
      <c r="K48" s="276">
        <v>4060</v>
      </c>
      <c r="L48" s="276">
        <v>3911</v>
      </c>
      <c r="M48" s="276">
        <v>0.90507000000000004</v>
      </c>
    </row>
    <row r="49" spans="1:13">
      <c r="A49" s="267">
        <v>39</v>
      </c>
      <c r="B49" s="276" t="s">
        <v>309</v>
      </c>
      <c r="C49" s="277">
        <v>1696.05</v>
      </c>
      <c r="D49" s="278">
        <v>1691.0333333333335</v>
      </c>
      <c r="E49" s="278">
        <v>1655.0166666666671</v>
      </c>
      <c r="F49" s="278">
        <v>1613.9833333333336</v>
      </c>
      <c r="G49" s="278">
        <v>1577.9666666666672</v>
      </c>
      <c r="H49" s="278">
        <v>1732.0666666666671</v>
      </c>
      <c r="I49" s="278">
        <v>1768.0833333333335</v>
      </c>
      <c r="J49" s="278">
        <v>1809.116666666667</v>
      </c>
      <c r="K49" s="276">
        <v>1727.05</v>
      </c>
      <c r="L49" s="276">
        <v>1650</v>
      </c>
      <c r="M49" s="276">
        <v>1.07592</v>
      </c>
    </row>
    <row r="50" spans="1:13">
      <c r="A50" s="267">
        <v>40</v>
      </c>
      <c r="B50" s="276" t="s">
        <v>310</v>
      </c>
      <c r="C50" s="277">
        <v>6534.75</v>
      </c>
      <c r="D50" s="278">
        <v>6540.95</v>
      </c>
      <c r="E50" s="278">
        <v>6498.7999999999993</v>
      </c>
      <c r="F50" s="278">
        <v>6462.8499999999995</v>
      </c>
      <c r="G50" s="278">
        <v>6420.6999999999989</v>
      </c>
      <c r="H50" s="278">
        <v>6576.9</v>
      </c>
      <c r="I50" s="278">
        <v>6619.0499999999993</v>
      </c>
      <c r="J50" s="278">
        <v>6655</v>
      </c>
      <c r="K50" s="276">
        <v>6583.1</v>
      </c>
      <c r="L50" s="276">
        <v>6505</v>
      </c>
      <c r="M50" s="276">
        <v>0.22544</v>
      </c>
    </row>
    <row r="51" spans="1:13">
      <c r="A51" s="267">
        <v>41</v>
      </c>
      <c r="B51" s="276" t="s">
        <v>53</v>
      </c>
      <c r="C51" s="277">
        <v>930</v>
      </c>
      <c r="D51" s="278">
        <v>931.9</v>
      </c>
      <c r="E51" s="278">
        <v>921.8</v>
      </c>
      <c r="F51" s="278">
        <v>913.6</v>
      </c>
      <c r="G51" s="278">
        <v>903.5</v>
      </c>
      <c r="H51" s="278">
        <v>940.09999999999991</v>
      </c>
      <c r="I51" s="278">
        <v>950.2</v>
      </c>
      <c r="J51" s="278">
        <v>958.39999999999986</v>
      </c>
      <c r="K51" s="276">
        <v>942</v>
      </c>
      <c r="L51" s="276">
        <v>923.7</v>
      </c>
      <c r="M51" s="276">
        <v>19.958839999999999</v>
      </c>
    </row>
    <row r="52" spans="1:13">
      <c r="A52" s="267">
        <v>42</v>
      </c>
      <c r="B52" s="276" t="s">
        <v>311</v>
      </c>
      <c r="C52" s="277">
        <v>510.45</v>
      </c>
      <c r="D52" s="278">
        <v>511.5333333333333</v>
      </c>
      <c r="E52" s="278">
        <v>508.41666666666663</v>
      </c>
      <c r="F52" s="278">
        <v>506.38333333333333</v>
      </c>
      <c r="G52" s="278">
        <v>503.26666666666665</v>
      </c>
      <c r="H52" s="278">
        <v>513.56666666666661</v>
      </c>
      <c r="I52" s="278">
        <v>516.68333333333339</v>
      </c>
      <c r="J52" s="278">
        <v>518.71666666666658</v>
      </c>
      <c r="K52" s="276">
        <v>514.65</v>
      </c>
      <c r="L52" s="276">
        <v>509.5</v>
      </c>
      <c r="M52" s="276">
        <v>1.7175199999999999</v>
      </c>
    </row>
    <row r="53" spans="1:13">
      <c r="A53" s="267">
        <v>43</v>
      </c>
      <c r="B53" s="276" t="s">
        <v>231</v>
      </c>
      <c r="C53" s="277">
        <v>2764.95</v>
      </c>
      <c r="D53" s="278">
        <v>2767.6833333333329</v>
      </c>
      <c r="E53" s="278">
        <v>2737.3666666666659</v>
      </c>
      <c r="F53" s="278">
        <v>2709.7833333333328</v>
      </c>
      <c r="G53" s="278">
        <v>2679.4666666666658</v>
      </c>
      <c r="H53" s="278">
        <v>2795.266666666666</v>
      </c>
      <c r="I53" s="278">
        <v>2825.5833333333326</v>
      </c>
      <c r="J53" s="278">
        <v>2853.1666666666661</v>
      </c>
      <c r="K53" s="276">
        <v>2798</v>
      </c>
      <c r="L53" s="276">
        <v>2740.1</v>
      </c>
      <c r="M53" s="276">
        <v>3.0382799999999999</v>
      </c>
    </row>
    <row r="54" spans="1:13">
      <c r="A54" s="267">
        <v>44</v>
      </c>
      <c r="B54" s="276" t="s">
        <v>55</v>
      </c>
      <c r="C54" s="277">
        <v>675.75</v>
      </c>
      <c r="D54" s="278">
        <v>673.56666666666672</v>
      </c>
      <c r="E54" s="278">
        <v>666.18333333333339</v>
      </c>
      <c r="F54" s="278">
        <v>656.61666666666667</v>
      </c>
      <c r="G54" s="278">
        <v>649.23333333333335</v>
      </c>
      <c r="H54" s="278">
        <v>683.13333333333344</v>
      </c>
      <c r="I54" s="278">
        <v>690.51666666666688</v>
      </c>
      <c r="J54" s="278">
        <v>700.08333333333348</v>
      </c>
      <c r="K54" s="276">
        <v>680.95</v>
      </c>
      <c r="L54" s="276">
        <v>664</v>
      </c>
      <c r="M54" s="276">
        <v>99.806139999999999</v>
      </c>
    </row>
    <row r="55" spans="1:13">
      <c r="A55" s="267">
        <v>45</v>
      </c>
      <c r="B55" s="276" t="s">
        <v>312</v>
      </c>
      <c r="C55" s="277">
        <v>1690.25</v>
      </c>
      <c r="D55" s="278">
        <v>1662.7166666666665</v>
      </c>
      <c r="E55" s="278">
        <v>1631.1833333333329</v>
      </c>
      <c r="F55" s="278">
        <v>1572.1166666666666</v>
      </c>
      <c r="G55" s="278">
        <v>1540.583333333333</v>
      </c>
      <c r="H55" s="278">
        <v>1721.7833333333328</v>
      </c>
      <c r="I55" s="278">
        <v>1753.3166666666662</v>
      </c>
      <c r="J55" s="278">
        <v>1812.3833333333328</v>
      </c>
      <c r="K55" s="276">
        <v>1694.25</v>
      </c>
      <c r="L55" s="276">
        <v>1603.65</v>
      </c>
      <c r="M55" s="276">
        <v>0.63705000000000001</v>
      </c>
    </row>
    <row r="56" spans="1:13">
      <c r="A56" s="267">
        <v>46</v>
      </c>
      <c r="B56" s="276" t="s">
        <v>313</v>
      </c>
      <c r="C56" s="277">
        <v>931.3</v>
      </c>
      <c r="D56" s="278">
        <v>934.08333333333337</v>
      </c>
      <c r="E56" s="278">
        <v>923.2166666666667</v>
      </c>
      <c r="F56" s="278">
        <v>915.13333333333333</v>
      </c>
      <c r="G56" s="278">
        <v>904.26666666666665</v>
      </c>
      <c r="H56" s="278">
        <v>942.16666666666674</v>
      </c>
      <c r="I56" s="278">
        <v>953.0333333333333</v>
      </c>
      <c r="J56" s="278">
        <v>961.11666666666679</v>
      </c>
      <c r="K56" s="276">
        <v>944.95</v>
      </c>
      <c r="L56" s="276">
        <v>926</v>
      </c>
      <c r="M56" s="276">
        <v>3.1139700000000001</v>
      </c>
    </row>
    <row r="57" spans="1:13">
      <c r="A57" s="267">
        <v>47</v>
      </c>
      <c r="B57" s="276" t="s">
        <v>314</v>
      </c>
      <c r="C57" s="277">
        <v>615.9</v>
      </c>
      <c r="D57" s="278">
        <v>616.91666666666663</v>
      </c>
      <c r="E57" s="278">
        <v>613.83333333333326</v>
      </c>
      <c r="F57" s="278">
        <v>611.76666666666665</v>
      </c>
      <c r="G57" s="278">
        <v>608.68333333333328</v>
      </c>
      <c r="H57" s="278">
        <v>618.98333333333323</v>
      </c>
      <c r="I57" s="278">
        <v>622.06666666666649</v>
      </c>
      <c r="J57" s="278">
        <v>624.13333333333321</v>
      </c>
      <c r="K57" s="276">
        <v>620</v>
      </c>
      <c r="L57" s="276">
        <v>614.85</v>
      </c>
      <c r="M57" s="276">
        <v>1.4235</v>
      </c>
    </row>
    <row r="58" spans="1:13">
      <c r="A58" s="267">
        <v>48</v>
      </c>
      <c r="B58" s="276" t="s">
        <v>56</v>
      </c>
      <c r="C58" s="277">
        <v>3643.95</v>
      </c>
      <c r="D58" s="278">
        <v>3655.3666666666668</v>
      </c>
      <c r="E58" s="278">
        <v>3617.9333333333334</v>
      </c>
      <c r="F58" s="278">
        <v>3591.9166666666665</v>
      </c>
      <c r="G58" s="278">
        <v>3554.4833333333331</v>
      </c>
      <c r="H58" s="278">
        <v>3681.3833333333337</v>
      </c>
      <c r="I58" s="278">
        <v>3718.8166666666671</v>
      </c>
      <c r="J58" s="278">
        <v>3744.8333333333339</v>
      </c>
      <c r="K58" s="276">
        <v>3692.8</v>
      </c>
      <c r="L58" s="276">
        <v>3629.35</v>
      </c>
      <c r="M58" s="276">
        <v>5.4904000000000002</v>
      </c>
    </row>
    <row r="59" spans="1:13">
      <c r="A59" s="267">
        <v>49</v>
      </c>
      <c r="B59" s="276" t="s">
        <v>315</v>
      </c>
      <c r="C59" s="277">
        <v>222.6</v>
      </c>
      <c r="D59" s="278">
        <v>223.33333333333334</v>
      </c>
      <c r="E59" s="278">
        <v>220.4666666666667</v>
      </c>
      <c r="F59" s="278">
        <v>218.33333333333334</v>
      </c>
      <c r="G59" s="278">
        <v>215.4666666666667</v>
      </c>
      <c r="H59" s="278">
        <v>225.4666666666667</v>
      </c>
      <c r="I59" s="278">
        <v>228.33333333333331</v>
      </c>
      <c r="J59" s="278">
        <v>230.4666666666667</v>
      </c>
      <c r="K59" s="276">
        <v>226.2</v>
      </c>
      <c r="L59" s="276">
        <v>221.2</v>
      </c>
      <c r="M59" s="276">
        <v>3.0184000000000002</v>
      </c>
    </row>
    <row r="60" spans="1:13" ht="12" customHeight="1">
      <c r="A60" s="267">
        <v>50</v>
      </c>
      <c r="B60" s="276" t="s">
        <v>316</v>
      </c>
      <c r="C60" s="277">
        <v>736.4</v>
      </c>
      <c r="D60" s="278">
        <v>740.80000000000007</v>
      </c>
      <c r="E60" s="278">
        <v>726.60000000000014</v>
      </c>
      <c r="F60" s="278">
        <v>716.80000000000007</v>
      </c>
      <c r="G60" s="278">
        <v>702.60000000000014</v>
      </c>
      <c r="H60" s="278">
        <v>750.60000000000014</v>
      </c>
      <c r="I60" s="278">
        <v>764.80000000000018</v>
      </c>
      <c r="J60" s="278">
        <v>774.60000000000014</v>
      </c>
      <c r="K60" s="276">
        <v>755</v>
      </c>
      <c r="L60" s="276">
        <v>731</v>
      </c>
      <c r="M60" s="276">
        <v>0.96984999999999999</v>
      </c>
    </row>
    <row r="61" spans="1:13">
      <c r="A61" s="267">
        <v>51</v>
      </c>
      <c r="B61" s="276" t="s">
        <v>59</v>
      </c>
      <c r="C61" s="277">
        <v>4981.95</v>
      </c>
      <c r="D61" s="278">
        <v>4971.8499999999995</v>
      </c>
      <c r="E61" s="278">
        <v>4911.0999999999985</v>
      </c>
      <c r="F61" s="278">
        <v>4840.2499999999991</v>
      </c>
      <c r="G61" s="278">
        <v>4779.4999999999982</v>
      </c>
      <c r="H61" s="278">
        <v>5042.6999999999989</v>
      </c>
      <c r="I61" s="278">
        <v>5103.4500000000007</v>
      </c>
      <c r="J61" s="278">
        <v>5174.2999999999993</v>
      </c>
      <c r="K61" s="276">
        <v>5032.6000000000004</v>
      </c>
      <c r="L61" s="276">
        <v>4901</v>
      </c>
      <c r="M61" s="276">
        <v>33.147069999999999</v>
      </c>
    </row>
    <row r="62" spans="1:13">
      <c r="A62" s="267">
        <v>52</v>
      </c>
      <c r="B62" s="276" t="s">
        <v>58</v>
      </c>
      <c r="C62" s="277">
        <v>8938.25</v>
      </c>
      <c r="D62" s="278">
        <v>8933.75</v>
      </c>
      <c r="E62" s="278">
        <v>8842.5</v>
      </c>
      <c r="F62" s="278">
        <v>8746.75</v>
      </c>
      <c r="G62" s="278">
        <v>8655.5</v>
      </c>
      <c r="H62" s="278">
        <v>9029.5</v>
      </c>
      <c r="I62" s="278">
        <v>9120.75</v>
      </c>
      <c r="J62" s="278">
        <v>9216.5</v>
      </c>
      <c r="K62" s="276">
        <v>9025</v>
      </c>
      <c r="L62" s="276">
        <v>8838</v>
      </c>
      <c r="M62" s="276">
        <v>7.86496</v>
      </c>
    </row>
    <row r="63" spans="1:13">
      <c r="A63" s="267">
        <v>53</v>
      </c>
      <c r="B63" s="276" t="s">
        <v>232</v>
      </c>
      <c r="C63" s="277">
        <v>3247.2</v>
      </c>
      <c r="D63" s="278">
        <v>3241.4666666666667</v>
      </c>
      <c r="E63" s="278">
        <v>3209.1833333333334</v>
      </c>
      <c r="F63" s="278">
        <v>3171.1666666666665</v>
      </c>
      <c r="G63" s="278">
        <v>3138.8833333333332</v>
      </c>
      <c r="H63" s="278">
        <v>3279.4833333333336</v>
      </c>
      <c r="I63" s="278">
        <v>3311.7666666666673</v>
      </c>
      <c r="J63" s="278">
        <v>3349.7833333333338</v>
      </c>
      <c r="K63" s="276">
        <v>3273.75</v>
      </c>
      <c r="L63" s="276">
        <v>3203.45</v>
      </c>
      <c r="M63" s="276">
        <v>0.53395000000000004</v>
      </c>
    </row>
    <row r="64" spans="1:13">
      <c r="A64" s="267">
        <v>54</v>
      </c>
      <c r="B64" s="276" t="s">
        <v>60</v>
      </c>
      <c r="C64" s="277">
        <v>1700.1</v>
      </c>
      <c r="D64" s="278">
        <v>1679.2333333333336</v>
      </c>
      <c r="E64" s="278">
        <v>1654.5166666666671</v>
      </c>
      <c r="F64" s="278">
        <v>1608.9333333333336</v>
      </c>
      <c r="G64" s="278">
        <v>1584.2166666666672</v>
      </c>
      <c r="H64" s="278">
        <v>1724.8166666666671</v>
      </c>
      <c r="I64" s="278">
        <v>1749.5333333333333</v>
      </c>
      <c r="J64" s="278">
        <v>1795.116666666667</v>
      </c>
      <c r="K64" s="276">
        <v>1703.95</v>
      </c>
      <c r="L64" s="276">
        <v>1633.65</v>
      </c>
      <c r="M64" s="276">
        <v>7.8913700000000002</v>
      </c>
    </row>
    <row r="65" spans="1:13">
      <c r="A65" s="267">
        <v>55</v>
      </c>
      <c r="B65" s="276" t="s">
        <v>317</v>
      </c>
      <c r="C65" s="277">
        <v>121.25</v>
      </c>
      <c r="D65" s="278">
        <v>121.78333333333335</v>
      </c>
      <c r="E65" s="278">
        <v>120.4666666666667</v>
      </c>
      <c r="F65" s="278">
        <v>119.68333333333335</v>
      </c>
      <c r="G65" s="278">
        <v>118.3666666666667</v>
      </c>
      <c r="H65" s="278">
        <v>122.56666666666669</v>
      </c>
      <c r="I65" s="278">
        <v>123.88333333333333</v>
      </c>
      <c r="J65" s="278">
        <v>124.66666666666669</v>
      </c>
      <c r="K65" s="276">
        <v>123.1</v>
      </c>
      <c r="L65" s="276">
        <v>121</v>
      </c>
      <c r="M65" s="276">
        <v>2.5193500000000002</v>
      </c>
    </row>
    <row r="66" spans="1:13">
      <c r="A66" s="267">
        <v>56</v>
      </c>
      <c r="B66" s="276" t="s">
        <v>318</v>
      </c>
      <c r="C66" s="277">
        <v>181.35</v>
      </c>
      <c r="D66" s="278">
        <v>182.25</v>
      </c>
      <c r="E66" s="278">
        <v>179.2</v>
      </c>
      <c r="F66" s="278">
        <v>177.04999999999998</v>
      </c>
      <c r="G66" s="278">
        <v>173.99999999999997</v>
      </c>
      <c r="H66" s="278">
        <v>184.4</v>
      </c>
      <c r="I66" s="278">
        <v>187.45000000000002</v>
      </c>
      <c r="J66" s="278">
        <v>189.60000000000002</v>
      </c>
      <c r="K66" s="276">
        <v>185.3</v>
      </c>
      <c r="L66" s="276">
        <v>180.1</v>
      </c>
      <c r="M66" s="276">
        <v>7.5881600000000002</v>
      </c>
    </row>
    <row r="67" spans="1:13">
      <c r="A67" s="267">
        <v>57</v>
      </c>
      <c r="B67" s="276" t="s">
        <v>233</v>
      </c>
      <c r="C67" s="277">
        <v>359.8</v>
      </c>
      <c r="D67" s="278">
        <v>361.40000000000003</v>
      </c>
      <c r="E67" s="278">
        <v>355.50000000000006</v>
      </c>
      <c r="F67" s="278">
        <v>351.20000000000005</v>
      </c>
      <c r="G67" s="278">
        <v>345.30000000000007</v>
      </c>
      <c r="H67" s="278">
        <v>365.70000000000005</v>
      </c>
      <c r="I67" s="278">
        <v>371.6</v>
      </c>
      <c r="J67" s="278">
        <v>375.90000000000003</v>
      </c>
      <c r="K67" s="276">
        <v>367.3</v>
      </c>
      <c r="L67" s="276">
        <v>357.1</v>
      </c>
      <c r="M67" s="276">
        <v>145.62620999999999</v>
      </c>
    </row>
    <row r="68" spans="1:13">
      <c r="A68" s="267">
        <v>58</v>
      </c>
      <c r="B68" s="276" t="s">
        <v>61</v>
      </c>
      <c r="C68" s="277">
        <v>79.45</v>
      </c>
      <c r="D68" s="278">
        <v>78.266666666666666</v>
      </c>
      <c r="E68" s="278">
        <v>76.233333333333334</v>
      </c>
      <c r="F68" s="278">
        <v>73.016666666666666</v>
      </c>
      <c r="G68" s="278">
        <v>70.983333333333334</v>
      </c>
      <c r="H68" s="278">
        <v>81.483333333333334</v>
      </c>
      <c r="I68" s="278">
        <v>83.516666666666666</v>
      </c>
      <c r="J68" s="278">
        <v>86.733333333333334</v>
      </c>
      <c r="K68" s="276">
        <v>80.3</v>
      </c>
      <c r="L68" s="276">
        <v>75.05</v>
      </c>
      <c r="M68" s="276">
        <v>615.42232999999999</v>
      </c>
    </row>
    <row r="69" spans="1:13">
      <c r="A69" s="267">
        <v>59</v>
      </c>
      <c r="B69" s="276" t="s">
        <v>62</v>
      </c>
      <c r="C69" s="277">
        <v>53.85</v>
      </c>
      <c r="D69" s="278">
        <v>53.916666666666664</v>
      </c>
      <c r="E69" s="278">
        <v>52.93333333333333</v>
      </c>
      <c r="F69" s="278">
        <v>52.016666666666666</v>
      </c>
      <c r="G69" s="278">
        <v>51.033333333333331</v>
      </c>
      <c r="H69" s="278">
        <v>54.833333333333329</v>
      </c>
      <c r="I69" s="278">
        <v>55.816666666666663</v>
      </c>
      <c r="J69" s="278">
        <v>56.733333333333327</v>
      </c>
      <c r="K69" s="276">
        <v>54.9</v>
      </c>
      <c r="L69" s="276">
        <v>53</v>
      </c>
      <c r="M69" s="276">
        <v>63.967820000000003</v>
      </c>
    </row>
    <row r="70" spans="1:13">
      <c r="A70" s="267">
        <v>60</v>
      </c>
      <c r="B70" s="276" t="s">
        <v>319</v>
      </c>
      <c r="C70" s="277">
        <v>16</v>
      </c>
      <c r="D70" s="278">
        <v>16.083333333333332</v>
      </c>
      <c r="E70" s="278">
        <v>15.716666666666665</v>
      </c>
      <c r="F70" s="278">
        <v>15.433333333333334</v>
      </c>
      <c r="G70" s="278">
        <v>15.066666666666666</v>
      </c>
      <c r="H70" s="278">
        <v>16.366666666666664</v>
      </c>
      <c r="I70" s="278">
        <v>16.733333333333331</v>
      </c>
      <c r="J70" s="278">
        <v>17.016666666666662</v>
      </c>
      <c r="K70" s="276">
        <v>16.45</v>
      </c>
      <c r="L70" s="276">
        <v>15.8</v>
      </c>
      <c r="M70" s="276">
        <v>140.0813</v>
      </c>
    </row>
    <row r="71" spans="1:13">
      <c r="A71" s="267">
        <v>61</v>
      </c>
      <c r="B71" s="276" t="s">
        <v>63</v>
      </c>
      <c r="C71" s="277">
        <v>1631.45</v>
      </c>
      <c r="D71" s="278">
        <v>1631.5999999999997</v>
      </c>
      <c r="E71" s="278">
        <v>1615.1999999999994</v>
      </c>
      <c r="F71" s="278">
        <v>1598.9499999999996</v>
      </c>
      <c r="G71" s="278">
        <v>1582.5499999999993</v>
      </c>
      <c r="H71" s="278">
        <v>1647.8499999999995</v>
      </c>
      <c r="I71" s="278">
        <v>1664.2499999999995</v>
      </c>
      <c r="J71" s="278">
        <v>1680.4999999999995</v>
      </c>
      <c r="K71" s="276">
        <v>1648</v>
      </c>
      <c r="L71" s="276">
        <v>1615.35</v>
      </c>
      <c r="M71" s="276">
        <v>6.0682999999999998</v>
      </c>
    </row>
    <row r="72" spans="1:13">
      <c r="A72" s="267">
        <v>62</v>
      </c>
      <c r="B72" s="276" t="s">
        <v>320</v>
      </c>
      <c r="C72" s="277">
        <v>5738.1</v>
      </c>
      <c r="D72" s="278">
        <v>5747.7</v>
      </c>
      <c r="E72" s="278">
        <v>5695.4</v>
      </c>
      <c r="F72" s="278">
        <v>5652.7</v>
      </c>
      <c r="G72" s="278">
        <v>5600.4</v>
      </c>
      <c r="H72" s="278">
        <v>5790.4</v>
      </c>
      <c r="I72" s="278">
        <v>5842.7000000000007</v>
      </c>
      <c r="J72" s="278">
        <v>5885.4</v>
      </c>
      <c r="K72" s="276">
        <v>5800</v>
      </c>
      <c r="L72" s="276">
        <v>5705</v>
      </c>
      <c r="M72" s="276">
        <v>0.19513</v>
      </c>
    </row>
    <row r="73" spans="1:13">
      <c r="A73" s="267">
        <v>63</v>
      </c>
      <c r="B73" s="276" t="s">
        <v>66</v>
      </c>
      <c r="C73" s="277">
        <v>794.15</v>
      </c>
      <c r="D73" s="278">
        <v>796.09999999999991</v>
      </c>
      <c r="E73" s="278">
        <v>786.39999999999986</v>
      </c>
      <c r="F73" s="278">
        <v>778.65</v>
      </c>
      <c r="G73" s="278">
        <v>768.94999999999993</v>
      </c>
      <c r="H73" s="278">
        <v>803.8499999999998</v>
      </c>
      <c r="I73" s="278">
        <v>813.54999999999984</v>
      </c>
      <c r="J73" s="278">
        <v>821.29999999999973</v>
      </c>
      <c r="K73" s="276">
        <v>805.8</v>
      </c>
      <c r="L73" s="276">
        <v>788.35</v>
      </c>
      <c r="M73" s="276">
        <v>8.6887399999999992</v>
      </c>
    </row>
    <row r="74" spans="1:13">
      <c r="A74" s="267">
        <v>64</v>
      </c>
      <c r="B74" s="276" t="s">
        <v>321</v>
      </c>
      <c r="C74" s="277">
        <v>337.95</v>
      </c>
      <c r="D74" s="278">
        <v>338.7833333333333</v>
      </c>
      <c r="E74" s="278">
        <v>335.16666666666663</v>
      </c>
      <c r="F74" s="278">
        <v>332.38333333333333</v>
      </c>
      <c r="G74" s="278">
        <v>328.76666666666665</v>
      </c>
      <c r="H74" s="278">
        <v>341.56666666666661</v>
      </c>
      <c r="I74" s="278">
        <v>345.18333333333328</v>
      </c>
      <c r="J74" s="278">
        <v>347.96666666666658</v>
      </c>
      <c r="K74" s="276">
        <v>342.4</v>
      </c>
      <c r="L74" s="276">
        <v>336</v>
      </c>
      <c r="M74" s="276">
        <v>1.3836999999999999</v>
      </c>
    </row>
    <row r="75" spans="1:13">
      <c r="A75" s="267">
        <v>65</v>
      </c>
      <c r="B75" s="276" t="s">
        <v>65</v>
      </c>
      <c r="C75" s="277">
        <v>135.5</v>
      </c>
      <c r="D75" s="278">
        <v>136.45000000000002</v>
      </c>
      <c r="E75" s="278">
        <v>133.95000000000005</v>
      </c>
      <c r="F75" s="278">
        <v>132.40000000000003</v>
      </c>
      <c r="G75" s="278">
        <v>129.90000000000006</v>
      </c>
      <c r="H75" s="278">
        <v>138.00000000000003</v>
      </c>
      <c r="I75" s="278">
        <v>140.49999999999997</v>
      </c>
      <c r="J75" s="278">
        <v>142.05000000000001</v>
      </c>
      <c r="K75" s="276">
        <v>138.94999999999999</v>
      </c>
      <c r="L75" s="276">
        <v>134.9</v>
      </c>
      <c r="M75" s="276">
        <v>132.57080999999999</v>
      </c>
    </row>
    <row r="76" spans="1:13" s="16" customFormat="1">
      <c r="A76" s="267">
        <v>66</v>
      </c>
      <c r="B76" s="276" t="s">
        <v>67</v>
      </c>
      <c r="C76" s="277">
        <v>621.54999999999995</v>
      </c>
      <c r="D76" s="278">
        <v>616.04999999999995</v>
      </c>
      <c r="E76" s="278">
        <v>606.54999999999995</v>
      </c>
      <c r="F76" s="278">
        <v>591.54999999999995</v>
      </c>
      <c r="G76" s="278">
        <v>582.04999999999995</v>
      </c>
      <c r="H76" s="278">
        <v>631.04999999999995</v>
      </c>
      <c r="I76" s="278">
        <v>640.54999999999995</v>
      </c>
      <c r="J76" s="278">
        <v>655.55</v>
      </c>
      <c r="K76" s="276">
        <v>625.54999999999995</v>
      </c>
      <c r="L76" s="276">
        <v>601.04999999999995</v>
      </c>
      <c r="M76" s="276">
        <v>34.316940000000002</v>
      </c>
    </row>
    <row r="77" spans="1:13" s="16" customFormat="1">
      <c r="A77" s="267">
        <v>67</v>
      </c>
      <c r="B77" s="276" t="s">
        <v>70</v>
      </c>
      <c r="C77" s="277">
        <v>40.5</v>
      </c>
      <c r="D77" s="278">
        <v>40.199999999999996</v>
      </c>
      <c r="E77" s="278">
        <v>39.699999999999989</v>
      </c>
      <c r="F77" s="278">
        <v>38.899999999999991</v>
      </c>
      <c r="G77" s="278">
        <v>38.399999999999984</v>
      </c>
      <c r="H77" s="278">
        <v>40.999999999999993</v>
      </c>
      <c r="I77" s="278">
        <v>41.500000000000007</v>
      </c>
      <c r="J77" s="278">
        <v>42.3</v>
      </c>
      <c r="K77" s="276">
        <v>40.700000000000003</v>
      </c>
      <c r="L77" s="276">
        <v>39.4</v>
      </c>
      <c r="M77" s="276">
        <v>406.33278000000001</v>
      </c>
    </row>
    <row r="78" spans="1:13" s="16" customFormat="1">
      <c r="A78" s="267">
        <v>68</v>
      </c>
      <c r="B78" s="276" t="s">
        <v>74</v>
      </c>
      <c r="C78" s="277">
        <v>413.85</v>
      </c>
      <c r="D78" s="278">
        <v>413.33333333333331</v>
      </c>
      <c r="E78" s="278">
        <v>409.76666666666665</v>
      </c>
      <c r="F78" s="278">
        <v>405.68333333333334</v>
      </c>
      <c r="G78" s="278">
        <v>402.11666666666667</v>
      </c>
      <c r="H78" s="278">
        <v>417.41666666666663</v>
      </c>
      <c r="I78" s="278">
        <v>420.98333333333335</v>
      </c>
      <c r="J78" s="278">
        <v>425.06666666666661</v>
      </c>
      <c r="K78" s="276">
        <v>416.9</v>
      </c>
      <c r="L78" s="276">
        <v>409.25</v>
      </c>
      <c r="M78" s="276">
        <v>49.373930000000001</v>
      </c>
    </row>
    <row r="79" spans="1:13" s="16" customFormat="1">
      <c r="A79" s="267">
        <v>69</v>
      </c>
      <c r="B79" s="276" t="s">
        <v>1045</v>
      </c>
      <c r="C79" s="277">
        <v>10195.9</v>
      </c>
      <c r="D79" s="278">
        <v>10215.633333333333</v>
      </c>
      <c r="E79" s="278">
        <v>10131.266666666666</v>
      </c>
      <c r="F79" s="278">
        <v>10066.633333333333</v>
      </c>
      <c r="G79" s="278">
        <v>9982.2666666666664</v>
      </c>
      <c r="H79" s="278">
        <v>10280.266666666666</v>
      </c>
      <c r="I79" s="278">
        <v>10364.633333333331</v>
      </c>
      <c r="J79" s="278">
        <v>10429.266666666666</v>
      </c>
      <c r="K79" s="276">
        <v>10300</v>
      </c>
      <c r="L79" s="276">
        <v>10151</v>
      </c>
      <c r="M79" s="276">
        <v>1.9519999999999999E-2</v>
      </c>
    </row>
    <row r="80" spans="1:13" s="16" customFormat="1">
      <c r="A80" s="267">
        <v>70</v>
      </c>
      <c r="B80" s="276" t="s">
        <v>69</v>
      </c>
      <c r="C80" s="277">
        <v>596.15</v>
      </c>
      <c r="D80" s="278">
        <v>595.88333333333333</v>
      </c>
      <c r="E80" s="278">
        <v>589.26666666666665</v>
      </c>
      <c r="F80" s="278">
        <v>582.38333333333333</v>
      </c>
      <c r="G80" s="278">
        <v>575.76666666666665</v>
      </c>
      <c r="H80" s="278">
        <v>602.76666666666665</v>
      </c>
      <c r="I80" s="278">
        <v>609.38333333333321</v>
      </c>
      <c r="J80" s="278">
        <v>616.26666666666665</v>
      </c>
      <c r="K80" s="276">
        <v>602.5</v>
      </c>
      <c r="L80" s="276">
        <v>589</v>
      </c>
      <c r="M80" s="276">
        <v>130.87294</v>
      </c>
    </row>
    <row r="81" spans="1:13" s="16" customFormat="1">
      <c r="A81" s="267">
        <v>71</v>
      </c>
      <c r="B81" s="276" t="s">
        <v>71</v>
      </c>
      <c r="C81" s="277">
        <v>449.8</v>
      </c>
      <c r="D81" s="278">
        <v>450.58333333333331</v>
      </c>
      <c r="E81" s="278">
        <v>447.26666666666665</v>
      </c>
      <c r="F81" s="278">
        <v>444.73333333333335</v>
      </c>
      <c r="G81" s="278">
        <v>441.41666666666669</v>
      </c>
      <c r="H81" s="278">
        <v>453.11666666666662</v>
      </c>
      <c r="I81" s="278">
        <v>456.43333333333334</v>
      </c>
      <c r="J81" s="278">
        <v>458.96666666666658</v>
      </c>
      <c r="K81" s="276">
        <v>453.9</v>
      </c>
      <c r="L81" s="276">
        <v>448.05</v>
      </c>
      <c r="M81" s="276">
        <v>25.13241</v>
      </c>
    </row>
    <row r="82" spans="1:13" s="16" customFormat="1">
      <c r="A82" s="267">
        <v>72</v>
      </c>
      <c r="B82" s="276" t="s">
        <v>322</v>
      </c>
      <c r="C82" s="277">
        <v>718</v>
      </c>
      <c r="D82" s="278">
        <v>721.05000000000007</v>
      </c>
      <c r="E82" s="278">
        <v>710.95000000000016</v>
      </c>
      <c r="F82" s="278">
        <v>703.90000000000009</v>
      </c>
      <c r="G82" s="278">
        <v>693.80000000000018</v>
      </c>
      <c r="H82" s="278">
        <v>728.10000000000014</v>
      </c>
      <c r="I82" s="278">
        <v>738.2</v>
      </c>
      <c r="J82" s="278">
        <v>745.25000000000011</v>
      </c>
      <c r="K82" s="276">
        <v>731.15</v>
      </c>
      <c r="L82" s="276">
        <v>714</v>
      </c>
      <c r="M82" s="276">
        <v>1.63259</v>
      </c>
    </row>
    <row r="83" spans="1:13" s="16" customFormat="1">
      <c r="A83" s="267">
        <v>73</v>
      </c>
      <c r="B83" s="276" t="s">
        <v>323</v>
      </c>
      <c r="C83" s="277">
        <v>259</v>
      </c>
      <c r="D83" s="278">
        <v>259.68333333333334</v>
      </c>
      <c r="E83" s="278">
        <v>255.36666666666667</v>
      </c>
      <c r="F83" s="278">
        <v>251.73333333333335</v>
      </c>
      <c r="G83" s="278">
        <v>247.41666666666669</v>
      </c>
      <c r="H83" s="278">
        <v>263.31666666666666</v>
      </c>
      <c r="I83" s="278">
        <v>267.63333333333338</v>
      </c>
      <c r="J83" s="278">
        <v>271.26666666666665</v>
      </c>
      <c r="K83" s="276">
        <v>264</v>
      </c>
      <c r="L83" s="276">
        <v>256.05</v>
      </c>
      <c r="M83" s="276">
        <v>8.01844</v>
      </c>
    </row>
    <row r="84" spans="1:13" s="16" customFormat="1">
      <c r="A84" s="267">
        <v>74</v>
      </c>
      <c r="B84" s="276" t="s">
        <v>324</v>
      </c>
      <c r="C84" s="277">
        <v>199.45</v>
      </c>
      <c r="D84" s="278">
        <v>202.38333333333335</v>
      </c>
      <c r="E84" s="278">
        <v>195.3666666666667</v>
      </c>
      <c r="F84" s="278">
        <v>191.28333333333336</v>
      </c>
      <c r="G84" s="278">
        <v>184.26666666666671</v>
      </c>
      <c r="H84" s="278">
        <v>206.4666666666667</v>
      </c>
      <c r="I84" s="278">
        <v>213.48333333333335</v>
      </c>
      <c r="J84" s="278">
        <v>217.56666666666669</v>
      </c>
      <c r="K84" s="276">
        <v>209.4</v>
      </c>
      <c r="L84" s="276">
        <v>198.3</v>
      </c>
      <c r="M84" s="276">
        <v>18.10003</v>
      </c>
    </row>
    <row r="85" spans="1:13" s="16" customFormat="1">
      <c r="A85" s="267">
        <v>75</v>
      </c>
      <c r="B85" s="276" t="s">
        <v>325</v>
      </c>
      <c r="C85" s="277">
        <v>3974.7</v>
      </c>
      <c r="D85" s="278">
        <v>3939.7666666666664</v>
      </c>
      <c r="E85" s="278">
        <v>3892.1833333333329</v>
      </c>
      <c r="F85" s="278">
        <v>3809.6666666666665</v>
      </c>
      <c r="G85" s="278">
        <v>3762.083333333333</v>
      </c>
      <c r="H85" s="278">
        <v>4022.2833333333328</v>
      </c>
      <c r="I85" s="278">
        <v>4069.8666666666668</v>
      </c>
      <c r="J85" s="278">
        <v>4152.3833333333332</v>
      </c>
      <c r="K85" s="276">
        <v>3987.35</v>
      </c>
      <c r="L85" s="276">
        <v>3857.25</v>
      </c>
      <c r="M85" s="276">
        <v>0.48769000000000001</v>
      </c>
    </row>
    <row r="86" spans="1:13" s="16" customFormat="1">
      <c r="A86" s="267">
        <v>76</v>
      </c>
      <c r="B86" s="276" t="s">
        <v>326</v>
      </c>
      <c r="C86" s="277">
        <v>770.2</v>
      </c>
      <c r="D86" s="278">
        <v>770.51666666666677</v>
      </c>
      <c r="E86" s="278">
        <v>763.03333333333353</v>
      </c>
      <c r="F86" s="278">
        <v>755.86666666666679</v>
      </c>
      <c r="G86" s="278">
        <v>748.38333333333355</v>
      </c>
      <c r="H86" s="278">
        <v>777.68333333333351</v>
      </c>
      <c r="I86" s="278">
        <v>785.16666666666686</v>
      </c>
      <c r="J86" s="278">
        <v>792.33333333333348</v>
      </c>
      <c r="K86" s="276">
        <v>778</v>
      </c>
      <c r="L86" s="276">
        <v>763.35</v>
      </c>
      <c r="M86" s="276">
        <v>0.52253000000000005</v>
      </c>
    </row>
    <row r="87" spans="1:13" s="16" customFormat="1">
      <c r="A87" s="267">
        <v>77</v>
      </c>
      <c r="B87" s="276" t="s">
        <v>234</v>
      </c>
      <c r="C87" s="277">
        <v>1267.55</v>
      </c>
      <c r="D87" s="278">
        <v>1270.5166666666667</v>
      </c>
      <c r="E87" s="278">
        <v>1255.0333333333333</v>
      </c>
      <c r="F87" s="278">
        <v>1242.5166666666667</v>
      </c>
      <c r="G87" s="278">
        <v>1227.0333333333333</v>
      </c>
      <c r="H87" s="278">
        <v>1283.0333333333333</v>
      </c>
      <c r="I87" s="278">
        <v>1298.5166666666664</v>
      </c>
      <c r="J87" s="278">
        <v>1311.0333333333333</v>
      </c>
      <c r="K87" s="276">
        <v>1286</v>
      </c>
      <c r="L87" s="276">
        <v>1258</v>
      </c>
      <c r="M87" s="276">
        <v>0.33328999999999998</v>
      </c>
    </row>
    <row r="88" spans="1:13" s="16" customFormat="1">
      <c r="A88" s="267">
        <v>78</v>
      </c>
      <c r="B88" s="276" t="s">
        <v>327</v>
      </c>
      <c r="C88" s="277">
        <v>79.8</v>
      </c>
      <c r="D88" s="278">
        <v>79.7</v>
      </c>
      <c r="E88" s="278">
        <v>78.5</v>
      </c>
      <c r="F88" s="278">
        <v>77.2</v>
      </c>
      <c r="G88" s="278">
        <v>76</v>
      </c>
      <c r="H88" s="278">
        <v>81</v>
      </c>
      <c r="I88" s="278">
        <v>82.200000000000017</v>
      </c>
      <c r="J88" s="278">
        <v>83.5</v>
      </c>
      <c r="K88" s="276">
        <v>80.900000000000006</v>
      </c>
      <c r="L88" s="276">
        <v>78.400000000000006</v>
      </c>
      <c r="M88" s="276">
        <v>29.218540000000001</v>
      </c>
    </row>
    <row r="89" spans="1:13" s="16" customFormat="1">
      <c r="A89" s="267">
        <v>79</v>
      </c>
      <c r="B89" s="276" t="s">
        <v>72</v>
      </c>
      <c r="C89" s="277">
        <v>15882.1</v>
      </c>
      <c r="D89" s="278">
        <v>15639.533333333333</v>
      </c>
      <c r="E89" s="278">
        <v>15323.066666666666</v>
      </c>
      <c r="F89" s="278">
        <v>14764.033333333333</v>
      </c>
      <c r="G89" s="278">
        <v>14447.566666666666</v>
      </c>
      <c r="H89" s="278">
        <v>16198.566666666666</v>
      </c>
      <c r="I89" s="278">
        <v>16515.033333333333</v>
      </c>
      <c r="J89" s="278">
        <v>17074.066666666666</v>
      </c>
      <c r="K89" s="276">
        <v>15956</v>
      </c>
      <c r="L89" s="276">
        <v>15080.5</v>
      </c>
      <c r="M89" s="276">
        <v>1.7421199999999999</v>
      </c>
    </row>
    <row r="90" spans="1:13" s="16" customFormat="1">
      <c r="A90" s="267">
        <v>80</v>
      </c>
      <c r="B90" s="276" t="s">
        <v>328</v>
      </c>
      <c r="C90" s="277">
        <v>253.4</v>
      </c>
      <c r="D90" s="278">
        <v>255.78333333333333</v>
      </c>
      <c r="E90" s="278">
        <v>248.61666666666667</v>
      </c>
      <c r="F90" s="278">
        <v>243.83333333333334</v>
      </c>
      <c r="G90" s="278">
        <v>236.66666666666669</v>
      </c>
      <c r="H90" s="278">
        <v>260.56666666666666</v>
      </c>
      <c r="I90" s="278">
        <v>267.73333333333335</v>
      </c>
      <c r="J90" s="278">
        <v>272.51666666666665</v>
      </c>
      <c r="K90" s="276">
        <v>262.95</v>
      </c>
      <c r="L90" s="276">
        <v>251</v>
      </c>
      <c r="M90" s="276">
        <v>2.4876100000000001</v>
      </c>
    </row>
    <row r="91" spans="1:13" s="16" customFormat="1">
      <c r="A91" s="267">
        <v>81</v>
      </c>
      <c r="B91" s="276" t="s">
        <v>75</v>
      </c>
      <c r="C91" s="277">
        <v>3592.3</v>
      </c>
      <c r="D91" s="278">
        <v>3606.1</v>
      </c>
      <c r="E91" s="278">
        <v>3571.2</v>
      </c>
      <c r="F91" s="278">
        <v>3550.1</v>
      </c>
      <c r="G91" s="278">
        <v>3515.2</v>
      </c>
      <c r="H91" s="278">
        <v>3627.2</v>
      </c>
      <c r="I91" s="278">
        <v>3662.1000000000004</v>
      </c>
      <c r="J91" s="278">
        <v>3683.2</v>
      </c>
      <c r="K91" s="276">
        <v>3641</v>
      </c>
      <c r="L91" s="276">
        <v>3585</v>
      </c>
      <c r="M91" s="276">
        <v>6.0744899999999999</v>
      </c>
    </row>
    <row r="92" spans="1:13" s="16" customFormat="1">
      <c r="A92" s="267">
        <v>82</v>
      </c>
      <c r="B92" s="276" t="s">
        <v>329</v>
      </c>
      <c r="C92" s="277">
        <v>510.1</v>
      </c>
      <c r="D92" s="278">
        <v>511.73333333333335</v>
      </c>
      <c r="E92" s="278">
        <v>506.86666666666667</v>
      </c>
      <c r="F92" s="278">
        <v>503.63333333333333</v>
      </c>
      <c r="G92" s="278">
        <v>498.76666666666665</v>
      </c>
      <c r="H92" s="278">
        <v>514.9666666666667</v>
      </c>
      <c r="I92" s="278">
        <v>519.83333333333348</v>
      </c>
      <c r="J92" s="278">
        <v>523.06666666666672</v>
      </c>
      <c r="K92" s="276">
        <v>516.6</v>
      </c>
      <c r="L92" s="276">
        <v>508.5</v>
      </c>
      <c r="M92" s="276">
        <v>0.77041000000000004</v>
      </c>
    </row>
    <row r="93" spans="1:13" s="16" customFormat="1">
      <c r="A93" s="267">
        <v>83</v>
      </c>
      <c r="B93" s="276" t="s">
        <v>330</v>
      </c>
      <c r="C93" s="277">
        <v>247.85</v>
      </c>
      <c r="D93" s="278">
        <v>248.21666666666667</v>
      </c>
      <c r="E93" s="278">
        <v>246.63333333333333</v>
      </c>
      <c r="F93" s="278">
        <v>245.41666666666666</v>
      </c>
      <c r="G93" s="278">
        <v>243.83333333333331</v>
      </c>
      <c r="H93" s="278">
        <v>249.43333333333334</v>
      </c>
      <c r="I93" s="278">
        <v>251.01666666666665</v>
      </c>
      <c r="J93" s="278">
        <v>252.23333333333335</v>
      </c>
      <c r="K93" s="276">
        <v>249.8</v>
      </c>
      <c r="L93" s="276">
        <v>247</v>
      </c>
      <c r="M93" s="276">
        <v>2.5720399999999999</v>
      </c>
    </row>
    <row r="94" spans="1:13" s="16" customFormat="1">
      <c r="A94" s="267">
        <v>84</v>
      </c>
      <c r="B94" s="276" t="s">
        <v>81</v>
      </c>
      <c r="C94" s="277">
        <v>720.25</v>
      </c>
      <c r="D94" s="278">
        <v>715.75</v>
      </c>
      <c r="E94" s="278">
        <v>707</v>
      </c>
      <c r="F94" s="278">
        <v>693.75</v>
      </c>
      <c r="G94" s="278">
        <v>685</v>
      </c>
      <c r="H94" s="278">
        <v>729</v>
      </c>
      <c r="I94" s="278">
        <v>737.75</v>
      </c>
      <c r="J94" s="278">
        <v>751</v>
      </c>
      <c r="K94" s="276">
        <v>724.5</v>
      </c>
      <c r="L94" s="276">
        <v>702.5</v>
      </c>
      <c r="M94" s="276">
        <v>16.496040000000001</v>
      </c>
    </row>
    <row r="95" spans="1:13" s="16" customFormat="1">
      <c r="A95" s="267">
        <v>85</v>
      </c>
      <c r="B95" s="276" t="s">
        <v>331</v>
      </c>
      <c r="C95" s="277">
        <v>1926.1</v>
      </c>
      <c r="D95" s="278">
        <v>1935.7</v>
      </c>
      <c r="E95" s="278">
        <v>1911.4</v>
      </c>
      <c r="F95" s="278">
        <v>1896.7</v>
      </c>
      <c r="G95" s="278">
        <v>1872.4</v>
      </c>
      <c r="H95" s="278">
        <v>1950.4</v>
      </c>
      <c r="I95" s="278">
        <v>1974.6999999999998</v>
      </c>
      <c r="J95" s="278">
        <v>1989.4</v>
      </c>
      <c r="K95" s="276">
        <v>1960</v>
      </c>
      <c r="L95" s="276">
        <v>1921</v>
      </c>
      <c r="M95" s="276">
        <v>0.34961999999999999</v>
      </c>
    </row>
    <row r="96" spans="1:13" s="16" customFormat="1">
      <c r="A96" s="267">
        <v>86</v>
      </c>
      <c r="B96" s="276" t="s">
        <v>2995</v>
      </c>
      <c r="C96" s="277">
        <v>226.4</v>
      </c>
      <c r="D96" s="278">
        <v>229.11666666666667</v>
      </c>
      <c r="E96" s="278">
        <v>219.33333333333334</v>
      </c>
      <c r="F96" s="278">
        <v>212.26666666666668</v>
      </c>
      <c r="G96" s="278">
        <v>202.48333333333335</v>
      </c>
      <c r="H96" s="278">
        <v>236.18333333333334</v>
      </c>
      <c r="I96" s="278">
        <v>245.96666666666664</v>
      </c>
      <c r="J96" s="278">
        <v>253.03333333333333</v>
      </c>
      <c r="K96" s="276">
        <v>238.9</v>
      </c>
      <c r="L96" s="276">
        <v>222.05</v>
      </c>
      <c r="M96" s="276">
        <v>9.2871900000000007</v>
      </c>
    </row>
    <row r="97" spans="1:13" s="16" customFormat="1">
      <c r="A97" s="267">
        <v>87</v>
      </c>
      <c r="B97" s="276" t="s">
        <v>76</v>
      </c>
      <c r="C97" s="277">
        <v>486.2</v>
      </c>
      <c r="D97" s="278">
        <v>485.7</v>
      </c>
      <c r="E97" s="278">
        <v>482.59999999999997</v>
      </c>
      <c r="F97" s="278">
        <v>479</v>
      </c>
      <c r="G97" s="278">
        <v>475.9</v>
      </c>
      <c r="H97" s="278">
        <v>489.29999999999995</v>
      </c>
      <c r="I97" s="278">
        <v>492.4</v>
      </c>
      <c r="J97" s="278">
        <v>495.99999999999994</v>
      </c>
      <c r="K97" s="276">
        <v>488.8</v>
      </c>
      <c r="L97" s="276">
        <v>482.1</v>
      </c>
      <c r="M97" s="276">
        <v>13.944990000000001</v>
      </c>
    </row>
    <row r="98" spans="1:13" s="16" customFormat="1">
      <c r="A98" s="267">
        <v>88</v>
      </c>
      <c r="B98" s="276" t="s">
        <v>332</v>
      </c>
      <c r="C98" s="277">
        <v>513.4</v>
      </c>
      <c r="D98" s="278">
        <v>516.38333333333333</v>
      </c>
      <c r="E98" s="278">
        <v>506.11666666666667</v>
      </c>
      <c r="F98" s="278">
        <v>498.83333333333337</v>
      </c>
      <c r="G98" s="278">
        <v>488.56666666666672</v>
      </c>
      <c r="H98" s="278">
        <v>523.66666666666663</v>
      </c>
      <c r="I98" s="278">
        <v>533.93333333333328</v>
      </c>
      <c r="J98" s="278">
        <v>541.21666666666658</v>
      </c>
      <c r="K98" s="276">
        <v>526.65</v>
      </c>
      <c r="L98" s="276">
        <v>509.1</v>
      </c>
      <c r="M98" s="276">
        <v>4.6268500000000001</v>
      </c>
    </row>
    <row r="99" spans="1:13" s="16" customFormat="1">
      <c r="A99" s="267">
        <v>89</v>
      </c>
      <c r="B99" s="276" t="s">
        <v>77</v>
      </c>
      <c r="C99" s="277">
        <v>141.94999999999999</v>
      </c>
      <c r="D99" s="278">
        <v>141.01666666666665</v>
      </c>
      <c r="E99" s="278">
        <v>138.43333333333331</v>
      </c>
      <c r="F99" s="278">
        <v>134.91666666666666</v>
      </c>
      <c r="G99" s="278">
        <v>132.33333333333331</v>
      </c>
      <c r="H99" s="278">
        <v>144.5333333333333</v>
      </c>
      <c r="I99" s="278">
        <v>147.11666666666667</v>
      </c>
      <c r="J99" s="278">
        <v>150.6333333333333</v>
      </c>
      <c r="K99" s="276">
        <v>143.6</v>
      </c>
      <c r="L99" s="276">
        <v>137.5</v>
      </c>
      <c r="M99" s="276">
        <v>280.03124000000003</v>
      </c>
    </row>
    <row r="100" spans="1:13" s="16" customFormat="1">
      <c r="A100" s="267">
        <v>90</v>
      </c>
      <c r="B100" s="276" t="s">
        <v>333</v>
      </c>
      <c r="C100" s="277">
        <v>494.7</v>
      </c>
      <c r="D100" s="278">
        <v>496.90000000000003</v>
      </c>
      <c r="E100" s="278">
        <v>489.80000000000007</v>
      </c>
      <c r="F100" s="278">
        <v>484.90000000000003</v>
      </c>
      <c r="G100" s="278">
        <v>477.80000000000007</v>
      </c>
      <c r="H100" s="278">
        <v>501.80000000000007</v>
      </c>
      <c r="I100" s="278">
        <v>508.90000000000009</v>
      </c>
      <c r="J100" s="278">
        <v>513.80000000000007</v>
      </c>
      <c r="K100" s="276">
        <v>504</v>
      </c>
      <c r="L100" s="276">
        <v>492</v>
      </c>
      <c r="M100" s="276">
        <v>1.5579700000000001</v>
      </c>
    </row>
    <row r="101" spans="1:13">
      <c r="A101" s="267">
        <v>91</v>
      </c>
      <c r="B101" s="276" t="s">
        <v>334</v>
      </c>
      <c r="C101" s="277">
        <v>357.8</v>
      </c>
      <c r="D101" s="278">
        <v>363.05</v>
      </c>
      <c r="E101" s="278">
        <v>351.1</v>
      </c>
      <c r="F101" s="278">
        <v>344.40000000000003</v>
      </c>
      <c r="G101" s="278">
        <v>332.45000000000005</v>
      </c>
      <c r="H101" s="278">
        <v>369.75</v>
      </c>
      <c r="I101" s="278">
        <v>381.69999999999993</v>
      </c>
      <c r="J101" s="278">
        <v>388.4</v>
      </c>
      <c r="K101" s="276">
        <v>375</v>
      </c>
      <c r="L101" s="276">
        <v>356.35</v>
      </c>
      <c r="M101" s="276">
        <v>0.82089000000000001</v>
      </c>
    </row>
    <row r="102" spans="1:13">
      <c r="A102" s="267">
        <v>92</v>
      </c>
      <c r="B102" s="276" t="s">
        <v>335</v>
      </c>
      <c r="C102" s="277">
        <v>410.65</v>
      </c>
      <c r="D102" s="278">
        <v>412.43333333333334</v>
      </c>
      <c r="E102" s="278">
        <v>406.2166666666667</v>
      </c>
      <c r="F102" s="278">
        <v>401.78333333333336</v>
      </c>
      <c r="G102" s="278">
        <v>395.56666666666672</v>
      </c>
      <c r="H102" s="278">
        <v>416.86666666666667</v>
      </c>
      <c r="I102" s="278">
        <v>423.08333333333326</v>
      </c>
      <c r="J102" s="278">
        <v>427.51666666666665</v>
      </c>
      <c r="K102" s="276">
        <v>418.65</v>
      </c>
      <c r="L102" s="276">
        <v>408</v>
      </c>
      <c r="M102" s="276">
        <v>0.93047000000000002</v>
      </c>
    </row>
    <row r="103" spans="1:13">
      <c r="A103" s="267">
        <v>93</v>
      </c>
      <c r="B103" s="276" t="s">
        <v>78</v>
      </c>
      <c r="C103" s="277">
        <v>128.35</v>
      </c>
      <c r="D103" s="278">
        <v>128.36666666666665</v>
      </c>
      <c r="E103" s="278">
        <v>127.5333333333333</v>
      </c>
      <c r="F103" s="278">
        <v>126.71666666666665</v>
      </c>
      <c r="G103" s="278">
        <v>125.88333333333331</v>
      </c>
      <c r="H103" s="278">
        <v>129.18333333333328</v>
      </c>
      <c r="I103" s="278">
        <v>130.01666666666659</v>
      </c>
      <c r="J103" s="278">
        <v>130.83333333333329</v>
      </c>
      <c r="K103" s="276">
        <v>129.19999999999999</v>
      </c>
      <c r="L103" s="276">
        <v>127.55</v>
      </c>
      <c r="M103" s="276">
        <v>7.1342400000000001</v>
      </c>
    </row>
    <row r="104" spans="1:13">
      <c r="A104" s="267">
        <v>94</v>
      </c>
      <c r="B104" s="276" t="s">
        <v>336</v>
      </c>
      <c r="C104" s="277">
        <v>1310.1500000000001</v>
      </c>
      <c r="D104" s="278">
        <v>1318.05</v>
      </c>
      <c r="E104" s="278">
        <v>1283.0999999999999</v>
      </c>
      <c r="F104" s="278">
        <v>1256.05</v>
      </c>
      <c r="G104" s="278">
        <v>1221.0999999999999</v>
      </c>
      <c r="H104" s="278">
        <v>1345.1</v>
      </c>
      <c r="I104" s="278">
        <v>1380.0500000000002</v>
      </c>
      <c r="J104" s="278">
        <v>1407.1</v>
      </c>
      <c r="K104" s="276">
        <v>1353</v>
      </c>
      <c r="L104" s="276">
        <v>1291</v>
      </c>
      <c r="M104" s="276">
        <v>23.563659999999999</v>
      </c>
    </row>
    <row r="105" spans="1:13">
      <c r="A105" s="267">
        <v>95</v>
      </c>
      <c r="B105" s="276" t="s">
        <v>337</v>
      </c>
      <c r="C105" s="277">
        <v>14.4</v>
      </c>
      <c r="D105" s="278">
        <v>14.283333333333333</v>
      </c>
      <c r="E105" s="278">
        <v>14.116666666666667</v>
      </c>
      <c r="F105" s="278">
        <v>13.833333333333334</v>
      </c>
      <c r="G105" s="278">
        <v>13.666666666666668</v>
      </c>
      <c r="H105" s="278">
        <v>14.566666666666666</v>
      </c>
      <c r="I105" s="278">
        <v>14.733333333333334</v>
      </c>
      <c r="J105" s="278">
        <v>15.016666666666666</v>
      </c>
      <c r="K105" s="276">
        <v>14.45</v>
      </c>
      <c r="L105" s="276">
        <v>14</v>
      </c>
      <c r="M105" s="276">
        <v>71.634860000000003</v>
      </c>
    </row>
    <row r="106" spans="1:13">
      <c r="A106" s="267">
        <v>96</v>
      </c>
      <c r="B106" s="276" t="s">
        <v>338</v>
      </c>
      <c r="C106" s="277">
        <v>519.35</v>
      </c>
      <c r="D106" s="278">
        <v>520.25</v>
      </c>
      <c r="E106" s="278">
        <v>515.75</v>
      </c>
      <c r="F106" s="278">
        <v>512.15</v>
      </c>
      <c r="G106" s="278">
        <v>507.65</v>
      </c>
      <c r="H106" s="278">
        <v>523.85</v>
      </c>
      <c r="I106" s="278">
        <v>528.35</v>
      </c>
      <c r="J106" s="278">
        <v>531.95000000000005</v>
      </c>
      <c r="K106" s="276">
        <v>524.75</v>
      </c>
      <c r="L106" s="276">
        <v>516.65</v>
      </c>
      <c r="M106" s="276">
        <v>2.8804400000000001</v>
      </c>
    </row>
    <row r="107" spans="1:13">
      <c r="A107" s="267">
        <v>97</v>
      </c>
      <c r="B107" s="276" t="s">
        <v>339</v>
      </c>
      <c r="C107" s="277">
        <v>248.25</v>
      </c>
      <c r="D107" s="278">
        <v>250.6</v>
      </c>
      <c r="E107" s="278">
        <v>242.7</v>
      </c>
      <c r="F107" s="278">
        <v>237.15</v>
      </c>
      <c r="G107" s="278">
        <v>229.25</v>
      </c>
      <c r="H107" s="278">
        <v>256.14999999999998</v>
      </c>
      <c r="I107" s="278">
        <v>264.05</v>
      </c>
      <c r="J107" s="278">
        <v>269.59999999999997</v>
      </c>
      <c r="K107" s="276">
        <v>258.5</v>
      </c>
      <c r="L107" s="276">
        <v>245.05</v>
      </c>
      <c r="M107" s="276">
        <v>4.4197899999999999</v>
      </c>
    </row>
    <row r="108" spans="1:13">
      <c r="A108" s="267">
        <v>98</v>
      </c>
      <c r="B108" s="284" t="s">
        <v>80</v>
      </c>
      <c r="C108" s="277">
        <v>414.6</v>
      </c>
      <c r="D108" s="278">
        <v>415.81666666666666</v>
      </c>
      <c r="E108" s="278">
        <v>412.2833333333333</v>
      </c>
      <c r="F108" s="278">
        <v>409.96666666666664</v>
      </c>
      <c r="G108" s="278">
        <v>406.43333333333328</v>
      </c>
      <c r="H108" s="278">
        <v>418.13333333333333</v>
      </c>
      <c r="I108" s="278">
        <v>421.66666666666674</v>
      </c>
      <c r="J108" s="278">
        <v>423.98333333333335</v>
      </c>
      <c r="K108" s="276">
        <v>419.35</v>
      </c>
      <c r="L108" s="276">
        <v>413.5</v>
      </c>
      <c r="M108" s="276">
        <v>2.5424099999999998</v>
      </c>
    </row>
    <row r="109" spans="1:13">
      <c r="A109" s="267">
        <v>99</v>
      </c>
      <c r="B109" s="276" t="s">
        <v>340</v>
      </c>
      <c r="C109" s="277">
        <v>3350.9</v>
      </c>
      <c r="D109" s="278">
        <v>3350.65</v>
      </c>
      <c r="E109" s="278">
        <v>3311.8500000000004</v>
      </c>
      <c r="F109" s="278">
        <v>3272.8</v>
      </c>
      <c r="G109" s="278">
        <v>3234.0000000000005</v>
      </c>
      <c r="H109" s="278">
        <v>3389.7000000000003</v>
      </c>
      <c r="I109" s="278">
        <v>3428.5000000000005</v>
      </c>
      <c r="J109" s="278">
        <v>3467.55</v>
      </c>
      <c r="K109" s="276">
        <v>3389.45</v>
      </c>
      <c r="L109" s="276">
        <v>3311.6</v>
      </c>
      <c r="M109" s="276">
        <v>9.1340000000000005E-2</v>
      </c>
    </row>
    <row r="110" spans="1:13">
      <c r="A110" s="267">
        <v>100</v>
      </c>
      <c r="B110" s="276" t="s">
        <v>341</v>
      </c>
      <c r="C110" s="277">
        <v>173.55</v>
      </c>
      <c r="D110" s="278">
        <v>174.35000000000002</v>
      </c>
      <c r="E110" s="278">
        <v>172.30000000000004</v>
      </c>
      <c r="F110" s="278">
        <v>171.05</v>
      </c>
      <c r="G110" s="278">
        <v>169.00000000000003</v>
      </c>
      <c r="H110" s="278">
        <v>175.60000000000005</v>
      </c>
      <c r="I110" s="278">
        <v>177.65</v>
      </c>
      <c r="J110" s="278">
        <v>178.90000000000006</v>
      </c>
      <c r="K110" s="276">
        <v>176.4</v>
      </c>
      <c r="L110" s="276">
        <v>173.1</v>
      </c>
      <c r="M110" s="276">
        <v>1.1930400000000001</v>
      </c>
    </row>
    <row r="111" spans="1:13">
      <c r="A111" s="267">
        <v>101</v>
      </c>
      <c r="B111" s="276" t="s">
        <v>342</v>
      </c>
      <c r="C111" s="277">
        <v>225.7</v>
      </c>
      <c r="D111" s="278">
        <v>226.15</v>
      </c>
      <c r="E111" s="278">
        <v>223.85000000000002</v>
      </c>
      <c r="F111" s="278">
        <v>222.00000000000003</v>
      </c>
      <c r="G111" s="278">
        <v>219.70000000000005</v>
      </c>
      <c r="H111" s="278">
        <v>228</v>
      </c>
      <c r="I111" s="278">
        <v>230.3</v>
      </c>
      <c r="J111" s="278">
        <v>232.14999999999998</v>
      </c>
      <c r="K111" s="276">
        <v>228.45</v>
      </c>
      <c r="L111" s="276">
        <v>224.3</v>
      </c>
      <c r="M111" s="276">
        <v>4.5813600000000001</v>
      </c>
    </row>
    <row r="112" spans="1:13">
      <c r="A112" s="267">
        <v>102</v>
      </c>
      <c r="B112" s="276" t="s">
        <v>343</v>
      </c>
      <c r="C112" s="277">
        <v>125.65</v>
      </c>
      <c r="D112" s="278">
        <v>126.48333333333335</v>
      </c>
      <c r="E112" s="278">
        <v>123.66666666666669</v>
      </c>
      <c r="F112" s="278">
        <v>121.68333333333334</v>
      </c>
      <c r="G112" s="278">
        <v>118.86666666666667</v>
      </c>
      <c r="H112" s="278">
        <v>128.4666666666667</v>
      </c>
      <c r="I112" s="278">
        <v>131.28333333333336</v>
      </c>
      <c r="J112" s="278">
        <v>133.26666666666671</v>
      </c>
      <c r="K112" s="276">
        <v>129.30000000000001</v>
      </c>
      <c r="L112" s="276">
        <v>124.5</v>
      </c>
      <c r="M112" s="276">
        <v>9.2447199999999992</v>
      </c>
    </row>
    <row r="113" spans="1:13">
      <c r="A113" s="267">
        <v>103</v>
      </c>
      <c r="B113" s="276" t="s">
        <v>344</v>
      </c>
      <c r="C113" s="277">
        <v>552.9</v>
      </c>
      <c r="D113" s="278">
        <v>551.88333333333333</v>
      </c>
      <c r="E113" s="278">
        <v>545.81666666666661</v>
      </c>
      <c r="F113" s="278">
        <v>538.73333333333323</v>
      </c>
      <c r="G113" s="278">
        <v>532.66666666666652</v>
      </c>
      <c r="H113" s="278">
        <v>558.9666666666667</v>
      </c>
      <c r="I113" s="278">
        <v>565.03333333333353</v>
      </c>
      <c r="J113" s="278">
        <v>572.11666666666679</v>
      </c>
      <c r="K113" s="276">
        <v>557.95000000000005</v>
      </c>
      <c r="L113" s="276">
        <v>544.79999999999995</v>
      </c>
      <c r="M113" s="276">
        <v>5.2185300000000003</v>
      </c>
    </row>
    <row r="114" spans="1:13">
      <c r="A114" s="267">
        <v>104</v>
      </c>
      <c r="B114" s="276" t="s">
        <v>82</v>
      </c>
      <c r="C114" s="277">
        <v>457.45</v>
      </c>
      <c r="D114" s="278">
        <v>449.46666666666664</v>
      </c>
      <c r="E114" s="278">
        <v>440.0333333333333</v>
      </c>
      <c r="F114" s="278">
        <v>422.61666666666667</v>
      </c>
      <c r="G114" s="278">
        <v>413.18333333333334</v>
      </c>
      <c r="H114" s="278">
        <v>466.88333333333327</v>
      </c>
      <c r="I114" s="278">
        <v>476.31666666666655</v>
      </c>
      <c r="J114" s="278">
        <v>493.73333333333323</v>
      </c>
      <c r="K114" s="276">
        <v>458.9</v>
      </c>
      <c r="L114" s="276">
        <v>432.05</v>
      </c>
      <c r="M114" s="276">
        <v>91.87097</v>
      </c>
    </row>
    <row r="115" spans="1:13">
      <c r="A115" s="267">
        <v>105</v>
      </c>
      <c r="B115" s="276" t="s">
        <v>83</v>
      </c>
      <c r="C115" s="277">
        <v>832.8</v>
      </c>
      <c r="D115" s="278">
        <v>830</v>
      </c>
      <c r="E115" s="278">
        <v>825.1</v>
      </c>
      <c r="F115" s="278">
        <v>817.4</v>
      </c>
      <c r="G115" s="278">
        <v>812.5</v>
      </c>
      <c r="H115" s="278">
        <v>837.7</v>
      </c>
      <c r="I115" s="278">
        <v>842.60000000000014</v>
      </c>
      <c r="J115" s="278">
        <v>850.30000000000007</v>
      </c>
      <c r="K115" s="276">
        <v>834.9</v>
      </c>
      <c r="L115" s="276">
        <v>822.3</v>
      </c>
      <c r="M115" s="276">
        <v>30.565460000000002</v>
      </c>
    </row>
    <row r="116" spans="1:13">
      <c r="A116" s="267">
        <v>106</v>
      </c>
      <c r="B116" s="276" t="s">
        <v>235</v>
      </c>
      <c r="C116" s="277">
        <v>174.95</v>
      </c>
      <c r="D116" s="278">
        <v>175.46666666666667</v>
      </c>
      <c r="E116" s="278">
        <v>173.58333333333334</v>
      </c>
      <c r="F116" s="278">
        <v>172.21666666666667</v>
      </c>
      <c r="G116" s="278">
        <v>170.33333333333334</v>
      </c>
      <c r="H116" s="278">
        <v>176.83333333333334</v>
      </c>
      <c r="I116" s="278">
        <v>178.71666666666667</v>
      </c>
      <c r="J116" s="278">
        <v>180.08333333333334</v>
      </c>
      <c r="K116" s="276">
        <v>177.35</v>
      </c>
      <c r="L116" s="276">
        <v>174.1</v>
      </c>
      <c r="M116" s="276">
        <v>21.873429999999999</v>
      </c>
    </row>
    <row r="117" spans="1:13">
      <c r="A117" s="267">
        <v>107</v>
      </c>
      <c r="B117" s="276" t="s">
        <v>84</v>
      </c>
      <c r="C117" s="277">
        <v>141.5</v>
      </c>
      <c r="D117" s="278">
        <v>140.70000000000002</v>
      </c>
      <c r="E117" s="278">
        <v>139.45000000000005</v>
      </c>
      <c r="F117" s="278">
        <v>137.40000000000003</v>
      </c>
      <c r="G117" s="278">
        <v>136.15000000000006</v>
      </c>
      <c r="H117" s="278">
        <v>142.75000000000003</v>
      </c>
      <c r="I117" s="278">
        <v>143.99999999999997</v>
      </c>
      <c r="J117" s="278">
        <v>146.05000000000001</v>
      </c>
      <c r="K117" s="276">
        <v>141.94999999999999</v>
      </c>
      <c r="L117" s="276">
        <v>138.65</v>
      </c>
      <c r="M117" s="276">
        <v>118.20498000000001</v>
      </c>
    </row>
    <row r="118" spans="1:13">
      <c r="A118" s="267">
        <v>108</v>
      </c>
      <c r="B118" s="276" t="s">
        <v>345</v>
      </c>
      <c r="C118" s="277">
        <v>363.65</v>
      </c>
      <c r="D118" s="278">
        <v>364.65000000000003</v>
      </c>
      <c r="E118" s="278">
        <v>360.70000000000005</v>
      </c>
      <c r="F118" s="278">
        <v>357.75</v>
      </c>
      <c r="G118" s="278">
        <v>353.8</v>
      </c>
      <c r="H118" s="278">
        <v>367.60000000000008</v>
      </c>
      <c r="I118" s="278">
        <v>371.55</v>
      </c>
      <c r="J118" s="278">
        <v>374.50000000000011</v>
      </c>
      <c r="K118" s="276">
        <v>368.6</v>
      </c>
      <c r="L118" s="276">
        <v>361.7</v>
      </c>
      <c r="M118" s="276">
        <v>1.17255</v>
      </c>
    </row>
    <row r="119" spans="1:13">
      <c r="A119" s="267">
        <v>109</v>
      </c>
      <c r="B119" s="276" t="s">
        <v>3633</v>
      </c>
      <c r="C119" s="277">
        <v>2620.15</v>
      </c>
      <c r="D119" s="278">
        <v>2597.8333333333335</v>
      </c>
      <c r="E119" s="278">
        <v>2548.3166666666671</v>
      </c>
      <c r="F119" s="278">
        <v>2476.4833333333336</v>
      </c>
      <c r="G119" s="278">
        <v>2426.9666666666672</v>
      </c>
      <c r="H119" s="278">
        <v>2669.666666666667</v>
      </c>
      <c r="I119" s="278">
        <v>2719.1833333333334</v>
      </c>
      <c r="J119" s="278">
        <v>2791.0166666666669</v>
      </c>
      <c r="K119" s="276">
        <v>2647.35</v>
      </c>
      <c r="L119" s="276">
        <v>2526</v>
      </c>
      <c r="M119" s="276">
        <v>5.7415799999999999</v>
      </c>
    </row>
    <row r="120" spans="1:13">
      <c r="A120" s="267">
        <v>110</v>
      </c>
      <c r="B120" s="276" t="s">
        <v>85</v>
      </c>
      <c r="C120" s="277">
        <v>1543.5</v>
      </c>
      <c r="D120" s="278">
        <v>1550.5</v>
      </c>
      <c r="E120" s="278">
        <v>1533.1</v>
      </c>
      <c r="F120" s="278">
        <v>1522.6999999999998</v>
      </c>
      <c r="G120" s="278">
        <v>1505.2999999999997</v>
      </c>
      <c r="H120" s="278">
        <v>1560.9</v>
      </c>
      <c r="I120" s="278">
        <v>1578.3000000000002</v>
      </c>
      <c r="J120" s="278">
        <v>1588.7000000000003</v>
      </c>
      <c r="K120" s="276">
        <v>1567.9</v>
      </c>
      <c r="L120" s="276">
        <v>1540.1</v>
      </c>
      <c r="M120" s="276">
        <v>4.2805099999999996</v>
      </c>
    </row>
    <row r="121" spans="1:13">
      <c r="A121" s="267">
        <v>111</v>
      </c>
      <c r="B121" s="276" t="s">
        <v>86</v>
      </c>
      <c r="C121" s="277">
        <v>436.75</v>
      </c>
      <c r="D121" s="278">
        <v>438.68333333333334</v>
      </c>
      <c r="E121" s="278">
        <v>433.36666666666667</v>
      </c>
      <c r="F121" s="278">
        <v>429.98333333333335</v>
      </c>
      <c r="G121" s="278">
        <v>424.66666666666669</v>
      </c>
      <c r="H121" s="278">
        <v>442.06666666666666</v>
      </c>
      <c r="I121" s="278">
        <v>447.38333333333338</v>
      </c>
      <c r="J121" s="278">
        <v>450.76666666666665</v>
      </c>
      <c r="K121" s="276">
        <v>444</v>
      </c>
      <c r="L121" s="276">
        <v>435.3</v>
      </c>
      <c r="M121" s="276">
        <v>27.079039999999999</v>
      </c>
    </row>
    <row r="122" spans="1:13">
      <c r="A122" s="267">
        <v>112</v>
      </c>
      <c r="B122" s="276" t="s">
        <v>236</v>
      </c>
      <c r="C122" s="277">
        <v>846.6</v>
      </c>
      <c r="D122" s="278">
        <v>842.58333333333337</v>
      </c>
      <c r="E122" s="278">
        <v>836.26666666666677</v>
      </c>
      <c r="F122" s="278">
        <v>825.93333333333339</v>
      </c>
      <c r="G122" s="278">
        <v>819.61666666666679</v>
      </c>
      <c r="H122" s="278">
        <v>852.91666666666674</v>
      </c>
      <c r="I122" s="278">
        <v>859.23333333333335</v>
      </c>
      <c r="J122" s="278">
        <v>869.56666666666672</v>
      </c>
      <c r="K122" s="276">
        <v>848.9</v>
      </c>
      <c r="L122" s="276">
        <v>832.25</v>
      </c>
      <c r="M122" s="276">
        <v>4.4262499999999996</v>
      </c>
    </row>
    <row r="123" spans="1:13">
      <c r="A123" s="267">
        <v>113</v>
      </c>
      <c r="B123" s="276" t="s">
        <v>346</v>
      </c>
      <c r="C123" s="277">
        <v>740.3</v>
      </c>
      <c r="D123" s="278">
        <v>746.33333333333337</v>
      </c>
      <c r="E123" s="278">
        <v>728.66666666666674</v>
      </c>
      <c r="F123" s="278">
        <v>717.03333333333342</v>
      </c>
      <c r="G123" s="278">
        <v>699.36666666666679</v>
      </c>
      <c r="H123" s="278">
        <v>757.9666666666667</v>
      </c>
      <c r="I123" s="278">
        <v>775.63333333333344</v>
      </c>
      <c r="J123" s="278">
        <v>787.26666666666665</v>
      </c>
      <c r="K123" s="276">
        <v>764</v>
      </c>
      <c r="L123" s="276">
        <v>734.7</v>
      </c>
      <c r="M123" s="276">
        <v>2.1917399999999998</v>
      </c>
    </row>
    <row r="124" spans="1:13">
      <c r="A124" s="267">
        <v>114</v>
      </c>
      <c r="B124" s="276" t="s">
        <v>237</v>
      </c>
      <c r="C124" s="277">
        <v>405.95</v>
      </c>
      <c r="D124" s="278">
        <v>401.58333333333331</v>
      </c>
      <c r="E124" s="278">
        <v>393.16666666666663</v>
      </c>
      <c r="F124" s="278">
        <v>380.38333333333333</v>
      </c>
      <c r="G124" s="278">
        <v>371.96666666666664</v>
      </c>
      <c r="H124" s="278">
        <v>414.36666666666662</v>
      </c>
      <c r="I124" s="278">
        <v>422.78333333333325</v>
      </c>
      <c r="J124" s="278">
        <v>435.56666666666661</v>
      </c>
      <c r="K124" s="276">
        <v>410</v>
      </c>
      <c r="L124" s="276">
        <v>388.8</v>
      </c>
      <c r="M124" s="276">
        <v>15.62021</v>
      </c>
    </row>
    <row r="125" spans="1:13">
      <c r="A125" s="267">
        <v>115</v>
      </c>
      <c r="B125" s="276" t="s">
        <v>87</v>
      </c>
      <c r="C125" s="277">
        <v>618.35</v>
      </c>
      <c r="D125" s="278">
        <v>617.76666666666665</v>
      </c>
      <c r="E125" s="278">
        <v>612.63333333333333</v>
      </c>
      <c r="F125" s="278">
        <v>606.91666666666663</v>
      </c>
      <c r="G125" s="278">
        <v>601.7833333333333</v>
      </c>
      <c r="H125" s="278">
        <v>623.48333333333335</v>
      </c>
      <c r="I125" s="278">
        <v>628.61666666666656</v>
      </c>
      <c r="J125" s="278">
        <v>634.33333333333337</v>
      </c>
      <c r="K125" s="276">
        <v>622.9</v>
      </c>
      <c r="L125" s="276">
        <v>612.04999999999995</v>
      </c>
      <c r="M125" s="276">
        <v>10.534800000000001</v>
      </c>
    </row>
    <row r="126" spans="1:13">
      <c r="A126" s="267">
        <v>116</v>
      </c>
      <c r="B126" s="276" t="s">
        <v>347</v>
      </c>
      <c r="C126" s="277">
        <v>501.8</v>
      </c>
      <c r="D126" s="278">
        <v>499.95</v>
      </c>
      <c r="E126" s="278">
        <v>492.84999999999997</v>
      </c>
      <c r="F126" s="278">
        <v>483.9</v>
      </c>
      <c r="G126" s="278">
        <v>476.79999999999995</v>
      </c>
      <c r="H126" s="278">
        <v>508.9</v>
      </c>
      <c r="I126" s="278">
        <v>516</v>
      </c>
      <c r="J126" s="278">
        <v>524.95000000000005</v>
      </c>
      <c r="K126" s="276">
        <v>507.05</v>
      </c>
      <c r="L126" s="276">
        <v>491</v>
      </c>
      <c r="M126" s="276">
        <v>2.99464</v>
      </c>
    </row>
    <row r="127" spans="1:13">
      <c r="A127" s="267">
        <v>117</v>
      </c>
      <c r="B127" s="276" t="s">
        <v>348</v>
      </c>
      <c r="C127" s="277">
        <v>82.2</v>
      </c>
      <c r="D127" s="278">
        <v>82.366666666666674</v>
      </c>
      <c r="E127" s="278">
        <v>81.833333333333343</v>
      </c>
      <c r="F127" s="278">
        <v>81.466666666666669</v>
      </c>
      <c r="G127" s="278">
        <v>80.933333333333337</v>
      </c>
      <c r="H127" s="278">
        <v>82.733333333333348</v>
      </c>
      <c r="I127" s="278">
        <v>83.26666666666668</v>
      </c>
      <c r="J127" s="278">
        <v>83.633333333333354</v>
      </c>
      <c r="K127" s="276">
        <v>82.9</v>
      </c>
      <c r="L127" s="276">
        <v>82</v>
      </c>
      <c r="M127" s="276">
        <v>0.79940999999999995</v>
      </c>
    </row>
    <row r="128" spans="1:13">
      <c r="A128" s="267">
        <v>118</v>
      </c>
      <c r="B128" s="276" t="s">
        <v>349</v>
      </c>
      <c r="C128" s="277">
        <v>120.3</v>
      </c>
      <c r="D128" s="278">
        <v>119.93333333333334</v>
      </c>
      <c r="E128" s="278">
        <v>118.31666666666668</v>
      </c>
      <c r="F128" s="278">
        <v>116.33333333333334</v>
      </c>
      <c r="G128" s="278">
        <v>114.71666666666668</v>
      </c>
      <c r="H128" s="278">
        <v>121.91666666666667</v>
      </c>
      <c r="I128" s="278">
        <v>123.53333333333335</v>
      </c>
      <c r="J128" s="278">
        <v>125.51666666666667</v>
      </c>
      <c r="K128" s="276">
        <v>121.55</v>
      </c>
      <c r="L128" s="276">
        <v>117.95</v>
      </c>
      <c r="M128" s="276">
        <v>8.3396000000000008</v>
      </c>
    </row>
    <row r="129" spans="1:13">
      <c r="A129" s="267">
        <v>119</v>
      </c>
      <c r="B129" s="276" t="s">
        <v>350</v>
      </c>
      <c r="C129" s="277">
        <v>419.9</v>
      </c>
      <c r="D129" s="278">
        <v>420.88333333333338</v>
      </c>
      <c r="E129" s="278">
        <v>415.76666666666677</v>
      </c>
      <c r="F129" s="278">
        <v>411.63333333333338</v>
      </c>
      <c r="G129" s="278">
        <v>406.51666666666677</v>
      </c>
      <c r="H129" s="278">
        <v>425.01666666666677</v>
      </c>
      <c r="I129" s="278">
        <v>430.13333333333344</v>
      </c>
      <c r="J129" s="278">
        <v>434.26666666666677</v>
      </c>
      <c r="K129" s="276">
        <v>426</v>
      </c>
      <c r="L129" s="276">
        <v>416.75</v>
      </c>
      <c r="M129" s="276">
        <v>1.8606100000000001</v>
      </c>
    </row>
    <row r="130" spans="1:13">
      <c r="A130" s="267">
        <v>120</v>
      </c>
      <c r="B130" s="276" t="s">
        <v>93</v>
      </c>
      <c r="C130" s="277">
        <v>290.45</v>
      </c>
      <c r="D130" s="278">
        <v>291.05</v>
      </c>
      <c r="E130" s="278">
        <v>287.10000000000002</v>
      </c>
      <c r="F130" s="278">
        <v>283.75</v>
      </c>
      <c r="G130" s="278">
        <v>279.8</v>
      </c>
      <c r="H130" s="278">
        <v>294.40000000000003</v>
      </c>
      <c r="I130" s="278">
        <v>298.34999999999997</v>
      </c>
      <c r="J130" s="278">
        <v>301.70000000000005</v>
      </c>
      <c r="K130" s="276">
        <v>295</v>
      </c>
      <c r="L130" s="276">
        <v>287.7</v>
      </c>
      <c r="M130" s="276">
        <v>157.73901000000001</v>
      </c>
    </row>
    <row r="131" spans="1:13">
      <c r="A131" s="267">
        <v>121</v>
      </c>
      <c r="B131" s="276" t="s">
        <v>88</v>
      </c>
      <c r="C131" s="277">
        <v>537.65</v>
      </c>
      <c r="D131" s="278">
        <v>539.69999999999993</v>
      </c>
      <c r="E131" s="278">
        <v>534.54999999999984</v>
      </c>
      <c r="F131" s="278">
        <v>531.44999999999993</v>
      </c>
      <c r="G131" s="278">
        <v>526.29999999999984</v>
      </c>
      <c r="H131" s="278">
        <v>542.79999999999984</v>
      </c>
      <c r="I131" s="278">
        <v>547.94999999999993</v>
      </c>
      <c r="J131" s="278">
        <v>551.04999999999984</v>
      </c>
      <c r="K131" s="276">
        <v>544.85</v>
      </c>
      <c r="L131" s="276">
        <v>536.6</v>
      </c>
      <c r="M131" s="276">
        <v>16.068960000000001</v>
      </c>
    </row>
    <row r="132" spans="1:13">
      <c r="A132" s="267">
        <v>122</v>
      </c>
      <c r="B132" s="276" t="s">
        <v>238</v>
      </c>
      <c r="C132" s="277">
        <v>1172.05</v>
      </c>
      <c r="D132" s="278">
        <v>1158.8333333333333</v>
      </c>
      <c r="E132" s="278">
        <v>1138.6666666666665</v>
      </c>
      <c r="F132" s="278">
        <v>1105.2833333333333</v>
      </c>
      <c r="G132" s="278">
        <v>1085.1166666666666</v>
      </c>
      <c r="H132" s="278">
        <v>1192.2166666666665</v>
      </c>
      <c r="I132" s="278">
        <v>1212.383333333333</v>
      </c>
      <c r="J132" s="278">
        <v>1245.7666666666664</v>
      </c>
      <c r="K132" s="276">
        <v>1179</v>
      </c>
      <c r="L132" s="276">
        <v>1125.45</v>
      </c>
      <c r="M132" s="276">
        <v>0.83225000000000005</v>
      </c>
    </row>
    <row r="133" spans="1:13">
      <c r="A133" s="267">
        <v>123</v>
      </c>
      <c r="B133" s="276" t="s">
        <v>351</v>
      </c>
      <c r="C133" s="277">
        <v>1009.3</v>
      </c>
      <c r="D133" s="278">
        <v>1010.7666666666665</v>
      </c>
      <c r="E133" s="278">
        <v>998.6333333333331</v>
      </c>
      <c r="F133" s="278">
        <v>987.96666666666658</v>
      </c>
      <c r="G133" s="278">
        <v>975.83333333333314</v>
      </c>
      <c r="H133" s="278">
        <v>1021.4333333333331</v>
      </c>
      <c r="I133" s="278">
        <v>1033.5666666666666</v>
      </c>
      <c r="J133" s="278">
        <v>1044.2333333333331</v>
      </c>
      <c r="K133" s="276">
        <v>1022.9</v>
      </c>
      <c r="L133" s="276">
        <v>1000.1</v>
      </c>
      <c r="M133" s="276">
        <v>7.4679399999999996</v>
      </c>
    </row>
    <row r="134" spans="1:13">
      <c r="A134" s="267">
        <v>124</v>
      </c>
      <c r="B134" s="276" t="s">
        <v>352</v>
      </c>
      <c r="C134" s="277">
        <v>152.25</v>
      </c>
      <c r="D134" s="278">
        <v>151.85</v>
      </c>
      <c r="E134" s="278">
        <v>149.89999999999998</v>
      </c>
      <c r="F134" s="278">
        <v>147.54999999999998</v>
      </c>
      <c r="G134" s="278">
        <v>145.59999999999997</v>
      </c>
      <c r="H134" s="278">
        <v>154.19999999999999</v>
      </c>
      <c r="I134" s="278">
        <v>156.14999999999998</v>
      </c>
      <c r="J134" s="278">
        <v>158.5</v>
      </c>
      <c r="K134" s="276">
        <v>153.80000000000001</v>
      </c>
      <c r="L134" s="276">
        <v>149.5</v>
      </c>
      <c r="M134" s="276">
        <v>11.45054</v>
      </c>
    </row>
    <row r="135" spans="1:13">
      <c r="A135" s="267">
        <v>125</v>
      </c>
      <c r="B135" s="276" t="s">
        <v>3758</v>
      </c>
      <c r="C135" s="277">
        <v>347.5</v>
      </c>
      <c r="D135" s="278">
        <v>349.91666666666669</v>
      </c>
      <c r="E135" s="278">
        <v>338.73333333333335</v>
      </c>
      <c r="F135" s="278">
        <v>329.96666666666664</v>
      </c>
      <c r="G135" s="278">
        <v>318.7833333333333</v>
      </c>
      <c r="H135" s="278">
        <v>358.68333333333339</v>
      </c>
      <c r="I135" s="278">
        <v>369.86666666666667</v>
      </c>
      <c r="J135" s="278">
        <v>378.63333333333344</v>
      </c>
      <c r="K135" s="276">
        <v>361.1</v>
      </c>
      <c r="L135" s="276">
        <v>341.15</v>
      </c>
      <c r="M135" s="276">
        <v>8.0890900000000006</v>
      </c>
    </row>
    <row r="136" spans="1:13">
      <c r="A136" s="267">
        <v>126</v>
      </c>
      <c r="B136" s="276" t="s">
        <v>1220</v>
      </c>
      <c r="C136" s="277">
        <v>777.05</v>
      </c>
      <c r="D136" s="278">
        <v>782.68333333333339</v>
      </c>
      <c r="E136" s="278">
        <v>767.36666666666679</v>
      </c>
      <c r="F136" s="278">
        <v>757.68333333333339</v>
      </c>
      <c r="G136" s="278">
        <v>742.36666666666679</v>
      </c>
      <c r="H136" s="278">
        <v>792.36666666666679</v>
      </c>
      <c r="I136" s="278">
        <v>807.68333333333339</v>
      </c>
      <c r="J136" s="278">
        <v>817.36666666666679</v>
      </c>
      <c r="K136" s="276">
        <v>798</v>
      </c>
      <c r="L136" s="276">
        <v>773</v>
      </c>
      <c r="M136" s="276">
        <v>0.72453000000000001</v>
      </c>
    </row>
    <row r="137" spans="1:13">
      <c r="A137" s="267">
        <v>127</v>
      </c>
      <c r="B137" s="276" t="s">
        <v>355</v>
      </c>
      <c r="C137" s="277">
        <v>425</v>
      </c>
      <c r="D137" s="278">
        <v>424.5</v>
      </c>
      <c r="E137" s="278">
        <v>419.8</v>
      </c>
      <c r="F137" s="278">
        <v>414.6</v>
      </c>
      <c r="G137" s="278">
        <v>409.90000000000003</v>
      </c>
      <c r="H137" s="278">
        <v>429.7</v>
      </c>
      <c r="I137" s="278">
        <v>434.40000000000003</v>
      </c>
      <c r="J137" s="278">
        <v>439.59999999999997</v>
      </c>
      <c r="K137" s="276">
        <v>429.2</v>
      </c>
      <c r="L137" s="276">
        <v>419.3</v>
      </c>
      <c r="M137" s="276">
        <v>1.43927</v>
      </c>
    </row>
    <row r="138" spans="1:13">
      <c r="A138" s="267">
        <v>128</v>
      </c>
      <c r="B138" s="276" t="s">
        <v>90</v>
      </c>
      <c r="C138" s="277">
        <v>12.65</v>
      </c>
      <c r="D138" s="278">
        <v>12.683333333333332</v>
      </c>
      <c r="E138" s="278">
        <v>12.516666666666664</v>
      </c>
      <c r="F138" s="278">
        <v>12.383333333333333</v>
      </c>
      <c r="G138" s="278">
        <v>12.216666666666665</v>
      </c>
      <c r="H138" s="278">
        <v>12.816666666666663</v>
      </c>
      <c r="I138" s="278">
        <v>12.983333333333331</v>
      </c>
      <c r="J138" s="278">
        <v>13.116666666666662</v>
      </c>
      <c r="K138" s="276">
        <v>12.85</v>
      </c>
      <c r="L138" s="276">
        <v>12.55</v>
      </c>
      <c r="M138" s="276">
        <v>38.102440000000001</v>
      </c>
    </row>
    <row r="139" spans="1:13">
      <c r="A139" s="267">
        <v>129</v>
      </c>
      <c r="B139" s="276" t="s">
        <v>356</v>
      </c>
      <c r="C139" s="277">
        <v>140.80000000000001</v>
      </c>
      <c r="D139" s="278">
        <v>141.56666666666666</v>
      </c>
      <c r="E139" s="278">
        <v>139.28333333333333</v>
      </c>
      <c r="F139" s="278">
        <v>137.76666666666668</v>
      </c>
      <c r="G139" s="278">
        <v>135.48333333333335</v>
      </c>
      <c r="H139" s="278">
        <v>143.08333333333331</v>
      </c>
      <c r="I139" s="278">
        <v>145.36666666666662</v>
      </c>
      <c r="J139" s="278">
        <v>146.8833333333333</v>
      </c>
      <c r="K139" s="276">
        <v>143.85</v>
      </c>
      <c r="L139" s="276">
        <v>140.05000000000001</v>
      </c>
      <c r="M139" s="276">
        <v>3.6023800000000001</v>
      </c>
    </row>
    <row r="140" spans="1:13">
      <c r="A140" s="267">
        <v>130</v>
      </c>
      <c r="B140" s="276" t="s">
        <v>91</v>
      </c>
      <c r="C140" s="277">
        <v>3605.7</v>
      </c>
      <c r="D140" s="278">
        <v>3622.9499999999994</v>
      </c>
      <c r="E140" s="278">
        <v>3579.7999999999988</v>
      </c>
      <c r="F140" s="278">
        <v>3553.8999999999996</v>
      </c>
      <c r="G140" s="278">
        <v>3510.7499999999991</v>
      </c>
      <c r="H140" s="278">
        <v>3648.8499999999985</v>
      </c>
      <c r="I140" s="278">
        <v>3691.9999999999991</v>
      </c>
      <c r="J140" s="278">
        <v>3717.8999999999983</v>
      </c>
      <c r="K140" s="276">
        <v>3666.1</v>
      </c>
      <c r="L140" s="276">
        <v>3597.05</v>
      </c>
      <c r="M140" s="276">
        <v>7.3049799999999996</v>
      </c>
    </row>
    <row r="141" spans="1:13">
      <c r="A141" s="267">
        <v>131</v>
      </c>
      <c r="B141" s="276" t="s">
        <v>357</v>
      </c>
      <c r="C141" s="277">
        <v>15106.2</v>
      </c>
      <c r="D141" s="278">
        <v>15116.883333333333</v>
      </c>
      <c r="E141" s="278">
        <v>14826.666666666666</v>
      </c>
      <c r="F141" s="278">
        <v>14547.133333333333</v>
      </c>
      <c r="G141" s="278">
        <v>14256.916666666666</v>
      </c>
      <c r="H141" s="278">
        <v>15396.416666666666</v>
      </c>
      <c r="I141" s="278">
        <v>15686.633333333333</v>
      </c>
      <c r="J141" s="278">
        <v>15966.166666666666</v>
      </c>
      <c r="K141" s="276">
        <v>15407.1</v>
      </c>
      <c r="L141" s="276">
        <v>14837.35</v>
      </c>
      <c r="M141" s="276">
        <v>0.42904999999999999</v>
      </c>
    </row>
    <row r="142" spans="1:13">
      <c r="A142" s="267">
        <v>132</v>
      </c>
      <c r="B142" s="276" t="s">
        <v>358</v>
      </c>
      <c r="C142" s="277">
        <v>2296.0500000000002</v>
      </c>
      <c r="D142" s="278">
        <v>2290.6333333333337</v>
      </c>
      <c r="E142" s="278">
        <v>2271.8666666666672</v>
      </c>
      <c r="F142" s="278">
        <v>2247.6833333333334</v>
      </c>
      <c r="G142" s="278">
        <v>2228.916666666667</v>
      </c>
      <c r="H142" s="278">
        <v>2314.8166666666675</v>
      </c>
      <c r="I142" s="278">
        <v>2333.5833333333339</v>
      </c>
      <c r="J142" s="278">
        <v>2357.7666666666678</v>
      </c>
      <c r="K142" s="276">
        <v>2309.4</v>
      </c>
      <c r="L142" s="276">
        <v>2266.4499999999998</v>
      </c>
      <c r="M142" s="276">
        <v>0.89159999999999995</v>
      </c>
    </row>
    <row r="143" spans="1:13">
      <c r="A143" s="267">
        <v>133</v>
      </c>
      <c r="B143" s="276" t="s">
        <v>94</v>
      </c>
      <c r="C143" s="277">
        <v>5080.6499999999996</v>
      </c>
      <c r="D143" s="278">
        <v>5101.8166666666666</v>
      </c>
      <c r="E143" s="278">
        <v>5043.8833333333332</v>
      </c>
      <c r="F143" s="278">
        <v>5007.1166666666668</v>
      </c>
      <c r="G143" s="278">
        <v>4949.1833333333334</v>
      </c>
      <c r="H143" s="278">
        <v>5138.583333333333</v>
      </c>
      <c r="I143" s="278">
        <v>5196.5166666666655</v>
      </c>
      <c r="J143" s="278">
        <v>5233.2833333333328</v>
      </c>
      <c r="K143" s="276">
        <v>5159.75</v>
      </c>
      <c r="L143" s="276">
        <v>5065.05</v>
      </c>
      <c r="M143" s="276">
        <v>6.7962899999999999</v>
      </c>
    </row>
    <row r="144" spans="1:13">
      <c r="A144" s="267">
        <v>134</v>
      </c>
      <c r="B144" s="276" t="s">
        <v>359</v>
      </c>
      <c r="C144" s="277">
        <v>345.4</v>
      </c>
      <c r="D144" s="278">
        <v>343.5</v>
      </c>
      <c r="E144" s="278">
        <v>340</v>
      </c>
      <c r="F144" s="278">
        <v>334.6</v>
      </c>
      <c r="G144" s="278">
        <v>331.1</v>
      </c>
      <c r="H144" s="278">
        <v>348.9</v>
      </c>
      <c r="I144" s="278">
        <v>352.4</v>
      </c>
      <c r="J144" s="278">
        <v>357.79999999999995</v>
      </c>
      <c r="K144" s="276">
        <v>347</v>
      </c>
      <c r="L144" s="276">
        <v>338.1</v>
      </c>
      <c r="M144" s="276">
        <v>1.19672</v>
      </c>
    </row>
    <row r="145" spans="1:13">
      <c r="A145" s="267">
        <v>135</v>
      </c>
      <c r="B145" s="276" t="s">
        <v>360</v>
      </c>
      <c r="C145" s="277">
        <v>95</v>
      </c>
      <c r="D145" s="278">
        <v>95.283333333333346</v>
      </c>
      <c r="E145" s="278">
        <v>94.216666666666697</v>
      </c>
      <c r="F145" s="278">
        <v>93.433333333333351</v>
      </c>
      <c r="G145" s="278">
        <v>92.366666666666703</v>
      </c>
      <c r="H145" s="278">
        <v>96.066666666666691</v>
      </c>
      <c r="I145" s="278">
        <v>97.133333333333326</v>
      </c>
      <c r="J145" s="278">
        <v>97.916666666666686</v>
      </c>
      <c r="K145" s="276">
        <v>96.35</v>
      </c>
      <c r="L145" s="276">
        <v>94.5</v>
      </c>
      <c r="M145" s="276">
        <v>3.2169400000000001</v>
      </c>
    </row>
    <row r="146" spans="1:13">
      <c r="A146" s="267">
        <v>136</v>
      </c>
      <c r="B146" s="276" t="s">
        <v>3759</v>
      </c>
      <c r="C146" s="277">
        <v>256.89999999999998</v>
      </c>
      <c r="D146" s="278">
        <v>258.43333333333334</v>
      </c>
      <c r="E146" s="278">
        <v>254.66666666666669</v>
      </c>
      <c r="F146" s="278">
        <v>252.43333333333334</v>
      </c>
      <c r="G146" s="278">
        <v>248.66666666666669</v>
      </c>
      <c r="H146" s="278">
        <v>260.66666666666669</v>
      </c>
      <c r="I146" s="278">
        <v>264.43333333333334</v>
      </c>
      <c r="J146" s="278">
        <v>266.66666666666669</v>
      </c>
      <c r="K146" s="276">
        <v>262.2</v>
      </c>
      <c r="L146" s="276">
        <v>256.2</v>
      </c>
      <c r="M146" s="276">
        <v>2.9185300000000001</v>
      </c>
    </row>
    <row r="147" spans="1:13">
      <c r="A147" s="267">
        <v>137</v>
      </c>
      <c r="B147" s="276" t="s">
        <v>1297</v>
      </c>
      <c r="C147" s="277">
        <v>1765.8</v>
      </c>
      <c r="D147" s="278">
        <v>1771.0333333333335</v>
      </c>
      <c r="E147" s="278">
        <v>1751.7666666666671</v>
      </c>
      <c r="F147" s="278">
        <v>1737.7333333333336</v>
      </c>
      <c r="G147" s="278">
        <v>1718.4666666666672</v>
      </c>
      <c r="H147" s="278">
        <v>1785.0666666666671</v>
      </c>
      <c r="I147" s="278">
        <v>1804.3333333333335</v>
      </c>
      <c r="J147" s="278">
        <v>1818.366666666667</v>
      </c>
      <c r="K147" s="276">
        <v>1790.3</v>
      </c>
      <c r="L147" s="276">
        <v>1757</v>
      </c>
      <c r="M147" s="276">
        <v>2.2589999999999999E-2</v>
      </c>
    </row>
    <row r="148" spans="1:13">
      <c r="A148" s="267">
        <v>138</v>
      </c>
      <c r="B148" s="276" t="s">
        <v>239</v>
      </c>
      <c r="C148" s="277">
        <v>67.8</v>
      </c>
      <c r="D148" s="278">
        <v>68.38333333333334</v>
      </c>
      <c r="E148" s="278">
        <v>67.066666666666677</v>
      </c>
      <c r="F148" s="278">
        <v>66.333333333333343</v>
      </c>
      <c r="G148" s="278">
        <v>65.01666666666668</v>
      </c>
      <c r="H148" s="278">
        <v>69.116666666666674</v>
      </c>
      <c r="I148" s="278">
        <v>70.433333333333337</v>
      </c>
      <c r="J148" s="278">
        <v>71.166666666666671</v>
      </c>
      <c r="K148" s="276">
        <v>69.7</v>
      </c>
      <c r="L148" s="276">
        <v>67.650000000000006</v>
      </c>
      <c r="M148" s="276">
        <v>4.1844099999999997</v>
      </c>
    </row>
    <row r="149" spans="1:13">
      <c r="A149" s="267">
        <v>139</v>
      </c>
      <c r="B149" s="276" t="s">
        <v>95</v>
      </c>
      <c r="C149" s="277">
        <v>2881.55</v>
      </c>
      <c r="D149" s="278">
        <v>2903.7333333333336</v>
      </c>
      <c r="E149" s="278">
        <v>2843.4666666666672</v>
      </c>
      <c r="F149" s="278">
        <v>2805.3833333333337</v>
      </c>
      <c r="G149" s="278">
        <v>2745.1166666666672</v>
      </c>
      <c r="H149" s="278">
        <v>2941.8166666666671</v>
      </c>
      <c r="I149" s="278">
        <v>3002.0833333333335</v>
      </c>
      <c r="J149" s="278">
        <v>3040.166666666667</v>
      </c>
      <c r="K149" s="276">
        <v>2964</v>
      </c>
      <c r="L149" s="276">
        <v>2865.65</v>
      </c>
      <c r="M149" s="276">
        <v>17.603290000000001</v>
      </c>
    </row>
    <row r="150" spans="1:13">
      <c r="A150" s="267">
        <v>140</v>
      </c>
      <c r="B150" s="276" t="s">
        <v>361</v>
      </c>
      <c r="C150" s="277">
        <v>161.85</v>
      </c>
      <c r="D150" s="278">
        <v>163.48333333333335</v>
      </c>
      <c r="E150" s="278">
        <v>159.4666666666667</v>
      </c>
      <c r="F150" s="278">
        <v>157.08333333333334</v>
      </c>
      <c r="G150" s="278">
        <v>153.06666666666669</v>
      </c>
      <c r="H150" s="278">
        <v>165.8666666666667</v>
      </c>
      <c r="I150" s="278">
        <v>169.88333333333335</v>
      </c>
      <c r="J150" s="278">
        <v>172.26666666666671</v>
      </c>
      <c r="K150" s="276">
        <v>167.5</v>
      </c>
      <c r="L150" s="276">
        <v>161.1</v>
      </c>
      <c r="M150" s="276">
        <v>1.12107</v>
      </c>
    </row>
    <row r="151" spans="1:13">
      <c r="A151" s="267">
        <v>141</v>
      </c>
      <c r="B151" s="276" t="s">
        <v>240</v>
      </c>
      <c r="C151" s="277">
        <v>474.95</v>
      </c>
      <c r="D151" s="278">
        <v>476.2833333333333</v>
      </c>
      <c r="E151" s="278">
        <v>469.66666666666663</v>
      </c>
      <c r="F151" s="278">
        <v>464.38333333333333</v>
      </c>
      <c r="G151" s="278">
        <v>457.76666666666665</v>
      </c>
      <c r="H151" s="278">
        <v>481.56666666666661</v>
      </c>
      <c r="I151" s="278">
        <v>488.18333333333328</v>
      </c>
      <c r="J151" s="278">
        <v>493.46666666666658</v>
      </c>
      <c r="K151" s="276">
        <v>482.9</v>
      </c>
      <c r="L151" s="276">
        <v>471</v>
      </c>
      <c r="M151" s="276">
        <v>5.4346399999999999</v>
      </c>
    </row>
    <row r="152" spans="1:13">
      <c r="A152" s="267">
        <v>142</v>
      </c>
      <c r="B152" s="276" t="s">
        <v>241</v>
      </c>
      <c r="C152" s="277">
        <v>1349.05</v>
      </c>
      <c r="D152" s="278">
        <v>1341.6833333333334</v>
      </c>
      <c r="E152" s="278">
        <v>1327.3666666666668</v>
      </c>
      <c r="F152" s="278">
        <v>1305.6833333333334</v>
      </c>
      <c r="G152" s="278">
        <v>1291.3666666666668</v>
      </c>
      <c r="H152" s="278">
        <v>1363.3666666666668</v>
      </c>
      <c r="I152" s="278">
        <v>1377.6833333333334</v>
      </c>
      <c r="J152" s="278">
        <v>1399.3666666666668</v>
      </c>
      <c r="K152" s="276">
        <v>1356</v>
      </c>
      <c r="L152" s="276">
        <v>1320</v>
      </c>
      <c r="M152" s="276">
        <v>2.7095899999999999</v>
      </c>
    </row>
    <row r="153" spans="1:13">
      <c r="A153" s="267">
        <v>143</v>
      </c>
      <c r="B153" s="276" t="s">
        <v>242</v>
      </c>
      <c r="C153" s="277">
        <v>77.45</v>
      </c>
      <c r="D153" s="278">
        <v>77.783333333333346</v>
      </c>
      <c r="E153" s="278">
        <v>76.966666666666697</v>
      </c>
      <c r="F153" s="278">
        <v>76.483333333333348</v>
      </c>
      <c r="G153" s="278">
        <v>75.6666666666667</v>
      </c>
      <c r="H153" s="278">
        <v>78.266666666666694</v>
      </c>
      <c r="I153" s="278">
        <v>79.083333333333329</v>
      </c>
      <c r="J153" s="278">
        <v>79.566666666666691</v>
      </c>
      <c r="K153" s="276">
        <v>78.599999999999994</v>
      </c>
      <c r="L153" s="276">
        <v>77.3</v>
      </c>
      <c r="M153" s="276">
        <v>12.061730000000001</v>
      </c>
    </row>
    <row r="154" spans="1:13">
      <c r="A154" s="267">
        <v>144</v>
      </c>
      <c r="B154" s="276" t="s">
        <v>96</v>
      </c>
      <c r="C154" s="277">
        <v>75.3</v>
      </c>
      <c r="D154" s="278">
        <v>75.400000000000006</v>
      </c>
      <c r="E154" s="278">
        <v>74.800000000000011</v>
      </c>
      <c r="F154" s="278">
        <v>74.300000000000011</v>
      </c>
      <c r="G154" s="278">
        <v>73.700000000000017</v>
      </c>
      <c r="H154" s="278">
        <v>75.900000000000006</v>
      </c>
      <c r="I154" s="278">
        <v>76.5</v>
      </c>
      <c r="J154" s="278">
        <v>77</v>
      </c>
      <c r="K154" s="276">
        <v>76</v>
      </c>
      <c r="L154" s="276">
        <v>74.900000000000006</v>
      </c>
      <c r="M154" s="276">
        <v>9.0790600000000001</v>
      </c>
    </row>
    <row r="155" spans="1:13">
      <c r="A155" s="267">
        <v>145</v>
      </c>
      <c r="B155" s="276" t="s">
        <v>362</v>
      </c>
      <c r="C155" s="277">
        <v>630.9</v>
      </c>
      <c r="D155" s="278">
        <v>630.98333333333323</v>
      </c>
      <c r="E155" s="278">
        <v>618.76666666666642</v>
      </c>
      <c r="F155" s="278">
        <v>606.63333333333321</v>
      </c>
      <c r="G155" s="278">
        <v>594.4166666666664</v>
      </c>
      <c r="H155" s="278">
        <v>643.11666666666645</v>
      </c>
      <c r="I155" s="278">
        <v>655.33333333333337</v>
      </c>
      <c r="J155" s="278">
        <v>667.46666666666647</v>
      </c>
      <c r="K155" s="276">
        <v>643.20000000000005</v>
      </c>
      <c r="L155" s="276">
        <v>618.85</v>
      </c>
      <c r="M155" s="276">
        <v>6.0458600000000002</v>
      </c>
    </row>
    <row r="156" spans="1:13">
      <c r="A156" s="267">
        <v>146</v>
      </c>
      <c r="B156" s="276" t="s">
        <v>97</v>
      </c>
      <c r="C156" s="277">
        <v>1305.75</v>
      </c>
      <c r="D156" s="278">
        <v>1298.3</v>
      </c>
      <c r="E156" s="278">
        <v>1283.8</v>
      </c>
      <c r="F156" s="278">
        <v>1261.8499999999999</v>
      </c>
      <c r="G156" s="278">
        <v>1247.3499999999999</v>
      </c>
      <c r="H156" s="278">
        <v>1320.25</v>
      </c>
      <c r="I156" s="278">
        <v>1334.75</v>
      </c>
      <c r="J156" s="278">
        <v>1356.7</v>
      </c>
      <c r="K156" s="276">
        <v>1312.8</v>
      </c>
      <c r="L156" s="276">
        <v>1276.3499999999999</v>
      </c>
      <c r="M156" s="276">
        <v>16.495539999999998</v>
      </c>
    </row>
    <row r="157" spans="1:13">
      <c r="A157" s="267">
        <v>147</v>
      </c>
      <c r="B157" s="276" t="s">
        <v>98</v>
      </c>
      <c r="C157" s="277">
        <v>200.25</v>
      </c>
      <c r="D157" s="278">
        <v>199.66666666666666</v>
      </c>
      <c r="E157" s="278">
        <v>198.08333333333331</v>
      </c>
      <c r="F157" s="278">
        <v>195.91666666666666</v>
      </c>
      <c r="G157" s="278">
        <v>194.33333333333331</v>
      </c>
      <c r="H157" s="278">
        <v>201.83333333333331</v>
      </c>
      <c r="I157" s="278">
        <v>203.41666666666663</v>
      </c>
      <c r="J157" s="278">
        <v>205.58333333333331</v>
      </c>
      <c r="K157" s="276">
        <v>201.25</v>
      </c>
      <c r="L157" s="276">
        <v>197.5</v>
      </c>
      <c r="M157" s="276">
        <v>41.677520000000001</v>
      </c>
    </row>
    <row r="158" spans="1:13">
      <c r="A158" s="267">
        <v>148</v>
      </c>
      <c r="B158" s="276" t="s">
        <v>364</v>
      </c>
      <c r="C158" s="277">
        <v>323</v>
      </c>
      <c r="D158" s="278">
        <v>324.09999999999997</v>
      </c>
      <c r="E158" s="278">
        <v>320.34999999999991</v>
      </c>
      <c r="F158" s="278">
        <v>317.69999999999993</v>
      </c>
      <c r="G158" s="278">
        <v>313.94999999999987</v>
      </c>
      <c r="H158" s="278">
        <v>326.74999999999994</v>
      </c>
      <c r="I158" s="278">
        <v>330.50000000000006</v>
      </c>
      <c r="J158" s="278">
        <v>333.15</v>
      </c>
      <c r="K158" s="276">
        <v>327.85</v>
      </c>
      <c r="L158" s="276">
        <v>321.45</v>
      </c>
      <c r="M158" s="276">
        <v>1.51549</v>
      </c>
    </row>
    <row r="159" spans="1:13">
      <c r="A159" s="267">
        <v>149</v>
      </c>
      <c r="B159" s="276" t="s">
        <v>99</v>
      </c>
      <c r="C159" s="277">
        <v>77.3</v>
      </c>
      <c r="D159" s="278">
        <v>76.650000000000006</v>
      </c>
      <c r="E159" s="278">
        <v>75.300000000000011</v>
      </c>
      <c r="F159" s="278">
        <v>73.300000000000011</v>
      </c>
      <c r="G159" s="278">
        <v>71.950000000000017</v>
      </c>
      <c r="H159" s="278">
        <v>78.650000000000006</v>
      </c>
      <c r="I159" s="278">
        <v>80</v>
      </c>
      <c r="J159" s="278">
        <v>82</v>
      </c>
      <c r="K159" s="276">
        <v>78</v>
      </c>
      <c r="L159" s="276">
        <v>74.650000000000006</v>
      </c>
      <c r="M159" s="276">
        <v>713.72248999999999</v>
      </c>
    </row>
    <row r="160" spans="1:13">
      <c r="A160" s="267">
        <v>150</v>
      </c>
      <c r="B160" s="276" t="s">
        <v>366</v>
      </c>
      <c r="C160" s="277">
        <v>2549.5500000000002</v>
      </c>
      <c r="D160" s="278">
        <v>2529.85</v>
      </c>
      <c r="E160" s="278">
        <v>2499.6999999999998</v>
      </c>
      <c r="F160" s="278">
        <v>2449.85</v>
      </c>
      <c r="G160" s="278">
        <v>2419.6999999999998</v>
      </c>
      <c r="H160" s="278">
        <v>2579.6999999999998</v>
      </c>
      <c r="I160" s="278">
        <v>2609.8500000000004</v>
      </c>
      <c r="J160" s="278">
        <v>2659.7</v>
      </c>
      <c r="K160" s="276">
        <v>2560</v>
      </c>
      <c r="L160" s="276">
        <v>2480</v>
      </c>
      <c r="M160" s="276">
        <v>0.23466000000000001</v>
      </c>
    </row>
    <row r="161" spans="1:13">
      <c r="A161" s="267">
        <v>151</v>
      </c>
      <c r="B161" s="276" t="s">
        <v>367</v>
      </c>
      <c r="C161" s="277">
        <v>377.65</v>
      </c>
      <c r="D161" s="278">
        <v>379.01666666666665</v>
      </c>
      <c r="E161" s="278">
        <v>373.88333333333333</v>
      </c>
      <c r="F161" s="278">
        <v>370.11666666666667</v>
      </c>
      <c r="G161" s="278">
        <v>364.98333333333335</v>
      </c>
      <c r="H161" s="278">
        <v>382.7833333333333</v>
      </c>
      <c r="I161" s="278">
        <v>387.91666666666663</v>
      </c>
      <c r="J161" s="278">
        <v>391.68333333333328</v>
      </c>
      <c r="K161" s="276">
        <v>384.15</v>
      </c>
      <c r="L161" s="276">
        <v>375.25</v>
      </c>
      <c r="M161" s="276">
        <v>2.1042800000000002</v>
      </c>
    </row>
    <row r="162" spans="1:13">
      <c r="A162" s="267">
        <v>152</v>
      </c>
      <c r="B162" s="276" t="s">
        <v>368</v>
      </c>
      <c r="C162" s="277">
        <v>614.75</v>
      </c>
      <c r="D162" s="278">
        <v>623.13333333333333</v>
      </c>
      <c r="E162" s="278">
        <v>605.36666666666667</v>
      </c>
      <c r="F162" s="278">
        <v>595.98333333333335</v>
      </c>
      <c r="G162" s="278">
        <v>578.2166666666667</v>
      </c>
      <c r="H162" s="278">
        <v>632.51666666666665</v>
      </c>
      <c r="I162" s="278">
        <v>650.2833333333333</v>
      </c>
      <c r="J162" s="278">
        <v>659.66666666666663</v>
      </c>
      <c r="K162" s="276">
        <v>640.9</v>
      </c>
      <c r="L162" s="276">
        <v>613.75</v>
      </c>
      <c r="M162" s="276">
        <v>0.79595000000000005</v>
      </c>
    </row>
    <row r="163" spans="1:13">
      <c r="A163" s="267">
        <v>153</v>
      </c>
      <c r="B163" s="276" t="s">
        <v>369</v>
      </c>
      <c r="C163" s="277">
        <v>95.9</v>
      </c>
      <c r="D163" s="278">
        <v>95.066666666666663</v>
      </c>
      <c r="E163" s="278">
        <v>92.833333333333329</v>
      </c>
      <c r="F163" s="278">
        <v>89.766666666666666</v>
      </c>
      <c r="G163" s="278">
        <v>87.533333333333331</v>
      </c>
      <c r="H163" s="278">
        <v>98.133333333333326</v>
      </c>
      <c r="I163" s="278">
        <v>100.36666666666667</v>
      </c>
      <c r="J163" s="278">
        <v>103.43333333333332</v>
      </c>
      <c r="K163" s="276">
        <v>97.3</v>
      </c>
      <c r="L163" s="276">
        <v>92</v>
      </c>
      <c r="M163" s="276">
        <v>35.347850000000001</v>
      </c>
    </row>
    <row r="164" spans="1:13">
      <c r="A164" s="267">
        <v>154</v>
      </c>
      <c r="B164" s="276" t="s">
        <v>370</v>
      </c>
      <c r="C164" s="277">
        <v>167.2</v>
      </c>
      <c r="D164" s="278">
        <v>168.01666666666665</v>
      </c>
      <c r="E164" s="278">
        <v>165.5333333333333</v>
      </c>
      <c r="F164" s="278">
        <v>163.86666666666665</v>
      </c>
      <c r="G164" s="278">
        <v>161.3833333333333</v>
      </c>
      <c r="H164" s="278">
        <v>169.68333333333331</v>
      </c>
      <c r="I164" s="278">
        <v>172.16666666666666</v>
      </c>
      <c r="J164" s="278">
        <v>173.83333333333331</v>
      </c>
      <c r="K164" s="276">
        <v>170.5</v>
      </c>
      <c r="L164" s="276">
        <v>166.35</v>
      </c>
      <c r="M164" s="276">
        <v>15.817270000000001</v>
      </c>
    </row>
    <row r="165" spans="1:13">
      <c r="A165" s="267">
        <v>155</v>
      </c>
      <c r="B165" s="276" t="s">
        <v>243</v>
      </c>
      <c r="C165" s="277">
        <v>8.0500000000000007</v>
      </c>
      <c r="D165" s="278">
        <v>7.9833333333333334</v>
      </c>
      <c r="E165" s="278">
        <v>7.7666666666666675</v>
      </c>
      <c r="F165" s="278">
        <v>7.4833333333333343</v>
      </c>
      <c r="G165" s="278">
        <v>7.2666666666666684</v>
      </c>
      <c r="H165" s="278">
        <v>8.2666666666666657</v>
      </c>
      <c r="I165" s="278">
        <v>8.4833333333333343</v>
      </c>
      <c r="J165" s="278">
        <v>8.7666666666666657</v>
      </c>
      <c r="K165" s="276">
        <v>8.1999999999999993</v>
      </c>
      <c r="L165" s="276">
        <v>7.7</v>
      </c>
      <c r="M165" s="276">
        <v>176.90190999999999</v>
      </c>
    </row>
    <row r="166" spans="1:13">
      <c r="A166" s="267">
        <v>156</v>
      </c>
      <c r="B166" s="276" t="s">
        <v>244</v>
      </c>
      <c r="C166" s="277">
        <v>76.849999999999994</v>
      </c>
      <c r="D166" s="278">
        <v>76.183333333333323</v>
      </c>
      <c r="E166" s="278">
        <v>74.566666666666649</v>
      </c>
      <c r="F166" s="278">
        <v>72.283333333333331</v>
      </c>
      <c r="G166" s="278">
        <v>70.666666666666657</v>
      </c>
      <c r="H166" s="278">
        <v>78.46666666666664</v>
      </c>
      <c r="I166" s="278">
        <v>80.083333333333314</v>
      </c>
      <c r="J166" s="278">
        <v>82.366666666666632</v>
      </c>
      <c r="K166" s="276">
        <v>77.8</v>
      </c>
      <c r="L166" s="276">
        <v>73.900000000000006</v>
      </c>
      <c r="M166" s="276">
        <v>18.417809999999999</v>
      </c>
    </row>
    <row r="167" spans="1:13">
      <c r="A167" s="267">
        <v>157</v>
      </c>
      <c r="B167" s="276" t="s">
        <v>100</v>
      </c>
      <c r="C167" s="277">
        <v>138</v>
      </c>
      <c r="D167" s="278">
        <v>138.71666666666667</v>
      </c>
      <c r="E167" s="278">
        <v>136.83333333333334</v>
      </c>
      <c r="F167" s="278">
        <v>135.66666666666669</v>
      </c>
      <c r="G167" s="278">
        <v>133.78333333333336</v>
      </c>
      <c r="H167" s="278">
        <v>139.88333333333333</v>
      </c>
      <c r="I167" s="278">
        <v>141.76666666666665</v>
      </c>
      <c r="J167" s="278">
        <v>142.93333333333331</v>
      </c>
      <c r="K167" s="276">
        <v>140.6</v>
      </c>
      <c r="L167" s="276">
        <v>137.55000000000001</v>
      </c>
      <c r="M167" s="276">
        <v>204.41309999999999</v>
      </c>
    </row>
    <row r="168" spans="1:13">
      <c r="A168" s="267">
        <v>158</v>
      </c>
      <c r="B168" s="276" t="s">
        <v>372</v>
      </c>
      <c r="C168" s="277">
        <v>278.14999999999998</v>
      </c>
      <c r="D168" s="278">
        <v>279.01666666666665</v>
      </c>
      <c r="E168" s="278">
        <v>271.13333333333333</v>
      </c>
      <c r="F168" s="278">
        <v>264.11666666666667</v>
      </c>
      <c r="G168" s="278">
        <v>256.23333333333335</v>
      </c>
      <c r="H168" s="278">
        <v>286.0333333333333</v>
      </c>
      <c r="I168" s="278">
        <v>293.91666666666663</v>
      </c>
      <c r="J168" s="278">
        <v>300.93333333333328</v>
      </c>
      <c r="K168" s="276">
        <v>286.89999999999998</v>
      </c>
      <c r="L168" s="276">
        <v>272</v>
      </c>
      <c r="M168" s="276">
        <v>1.25485</v>
      </c>
    </row>
    <row r="169" spans="1:13">
      <c r="A169" s="267">
        <v>159</v>
      </c>
      <c r="B169" s="276" t="s">
        <v>374</v>
      </c>
      <c r="C169" s="277">
        <v>210.55</v>
      </c>
      <c r="D169" s="278">
        <v>212.18333333333331</v>
      </c>
      <c r="E169" s="278">
        <v>205.36666666666662</v>
      </c>
      <c r="F169" s="278">
        <v>200.18333333333331</v>
      </c>
      <c r="G169" s="278">
        <v>193.36666666666662</v>
      </c>
      <c r="H169" s="278">
        <v>217.36666666666662</v>
      </c>
      <c r="I169" s="278">
        <v>224.18333333333328</v>
      </c>
      <c r="J169" s="278">
        <v>229.36666666666662</v>
      </c>
      <c r="K169" s="276">
        <v>219</v>
      </c>
      <c r="L169" s="276">
        <v>207</v>
      </c>
      <c r="M169" s="276">
        <v>4.73393</v>
      </c>
    </row>
    <row r="170" spans="1:13">
      <c r="A170" s="267">
        <v>160</v>
      </c>
      <c r="B170" s="276" t="s">
        <v>1396</v>
      </c>
      <c r="C170" s="277">
        <v>3866.95</v>
      </c>
      <c r="D170" s="278">
        <v>3852.9833333333336</v>
      </c>
      <c r="E170" s="278">
        <v>3794.0166666666673</v>
      </c>
      <c r="F170" s="278">
        <v>3721.0833333333339</v>
      </c>
      <c r="G170" s="278">
        <v>3662.1166666666677</v>
      </c>
      <c r="H170" s="278">
        <v>3925.916666666667</v>
      </c>
      <c r="I170" s="278">
        <v>3984.8833333333332</v>
      </c>
      <c r="J170" s="278">
        <v>4057.8166666666666</v>
      </c>
      <c r="K170" s="276">
        <v>3911.95</v>
      </c>
      <c r="L170" s="276">
        <v>3780.05</v>
      </c>
      <c r="M170" s="276">
        <v>0.79647999999999997</v>
      </c>
    </row>
    <row r="171" spans="1:13">
      <c r="A171" s="267">
        <v>161</v>
      </c>
      <c r="B171" s="276" t="s">
        <v>103</v>
      </c>
      <c r="C171" s="277">
        <v>27</v>
      </c>
      <c r="D171" s="278">
        <v>27.05</v>
      </c>
      <c r="E171" s="278">
        <v>26.75</v>
      </c>
      <c r="F171" s="278">
        <v>26.5</v>
      </c>
      <c r="G171" s="278">
        <v>26.2</v>
      </c>
      <c r="H171" s="278">
        <v>27.3</v>
      </c>
      <c r="I171" s="278">
        <v>27.600000000000005</v>
      </c>
      <c r="J171" s="278">
        <v>27.85</v>
      </c>
      <c r="K171" s="276">
        <v>27.35</v>
      </c>
      <c r="L171" s="276">
        <v>26.8</v>
      </c>
      <c r="M171" s="276">
        <v>96.498500000000007</v>
      </c>
    </row>
    <row r="172" spans="1:13">
      <c r="A172" s="267">
        <v>162</v>
      </c>
      <c r="B172" s="276" t="s">
        <v>375</v>
      </c>
      <c r="C172" s="277">
        <v>2162.0500000000002</v>
      </c>
      <c r="D172" s="278">
        <v>2165.1166666666668</v>
      </c>
      <c r="E172" s="278">
        <v>2139.5833333333335</v>
      </c>
      <c r="F172" s="278">
        <v>2117.1166666666668</v>
      </c>
      <c r="G172" s="278">
        <v>2091.5833333333335</v>
      </c>
      <c r="H172" s="278">
        <v>2187.5833333333335</v>
      </c>
      <c r="I172" s="278">
        <v>2213.1166666666663</v>
      </c>
      <c r="J172" s="278">
        <v>2235.5833333333335</v>
      </c>
      <c r="K172" s="276">
        <v>2190.65</v>
      </c>
      <c r="L172" s="276">
        <v>2142.65</v>
      </c>
      <c r="M172" s="276">
        <v>0.11509</v>
      </c>
    </row>
    <row r="173" spans="1:13">
      <c r="A173" s="267">
        <v>163</v>
      </c>
      <c r="B173" s="276" t="s">
        <v>1439</v>
      </c>
      <c r="C173" s="277">
        <v>191.95</v>
      </c>
      <c r="D173" s="278">
        <v>193.15</v>
      </c>
      <c r="E173" s="278">
        <v>190.3</v>
      </c>
      <c r="F173" s="278">
        <v>188.65</v>
      </c>
      <c r="G173" s="278">
        <v>185.8</v>
      </c>
      <c r="H173" s="278">
        <v>194.8</v>
      </c>
      <c r="I173" s="278">
        <v>197.64999999999998</v>
      </c>
      <c r="J173" s="278">
        <v>199.3</v>
      </c>
      <c r="K173" s="276">
        <v>196</v>
      </c>
      <c r="L173" s="276">
        <v>191.5</v>
      </c>
      <c r="M173" s="276">
        <v>1.91408</v>
      </c>
    </row>
    <row r="174" spans="1:13">
      <c r="A174" s="267">
        <v>164</v>
      </c>
      <c r="B174" s="276" t="s">
        <v>376</v>
      </c>
      <c r="C174" s="277">
        <v>2196.6999999999998</v>
      </c>
      <c r="D174" s="278">
        <v>2186.4333333333329</v>
      </c>
      <c r="E174" s="278">
        <v>2142.8666666666659</v>
      </c>
      <c r="F174" s="278">
        <v>2089.0333333333328</v>
      </c>
      <c r="G174" s="278">
        <v>2045.4666666666658</v>
      </c>
      <c r="H174" s="278">
        <v>2240.266666666666</v>
      </c>
      <c r="I174" s="278">
        <v>2283.8333333333326</v>
      </c>
      <c r="J174" s="278">
        <v>2337.6666666666661</v>
      </c>
      <c r="K174" s="276">
        <v>2230</v>
      </c>
      <c r="L174" s="276">
        <v>2132.6</v>
      </c>
      <c r="M174" s="276">
        <v>0.31646000000000002</v>
      </c>
    </row>
    <row r="175" spans="1:13">
      <c r="A175" s="267">
        <v>165</v>
      </c>
      <c r="B175" s="276" t="s">
        <v>245</v>
      </c>
      <c r="C175" s="277">
        <v>140.65</v>
      </c>
      <c r="D175" s="278">
        <v>141.56666666666666</v>
      </c>
      <c r="E175" s="278">
        <v>139.13333333333333</v>
      </c>
      <c r="F175" s="278">
        <v>137.61666666666667</v>
      </c>
      <c r="G175" s="278">
        <v>135.18333333333334</v>
      </c>
      <c r="H175" s="278">
        <v>143.08333333333331</v>
      </c>
      <c r="I175" s="278">
        <v>145.51666666666665</v>
      </c>
      <c r="J175" s="278">
        <v>147.0333333333333</v>
      </c>
      <c r="K175" s="276">
        <v>144</v>
      </c>
      <c r="L175" s="276">
        <v>140.05000000000001</v>
      </c>
      <c r="M175" s="276">
        <v>7.3227700000000002</v>
      </c>
    </row>
    <row r="176" spans="1:13">
      <c r="A176" s="267">
        <v>166</v>
      </c>
      <c r="B176" s="276" t="s">
        <v>378</v>
      </c>
      <c r="C176" s="277">
        <v>5858.2</v>
      </c>
      <c r="D176" s="278">
        <v>5856.4000000000005</v>
      </c>
      <c r="E176" s="278">
        <v>5813.8000000000011</v>
      </c>
      <c r="F176" s="278">
        <v>5769.4000000000005</v>
      </c>
      <c r="G176" s="278">
        <v>5726.8000000000011</v>
      </c>
      <c r="H176" s="278">
        <v>5900.8000000000011</v>
      </c>
      <c r="I176" s="278">
        <v>5943.4000000000015</v>
      </c>
      <c r="J176" s="278">
        <v>5987.8000000000011</v>
      </c>
      <c r="K176" s="276">
        <v>5899</v>
      </c>
      <c r="L176" s="276">
        <v>5812</v>
      </c>
      <c r="M176" s="276">
        <v>6.3109999999999999E-2</v>
      </c>
    </row>
    <row r="177" spans="1:13">
      <c r="A177" s="267">
        <v>167</v>
      </c>
      <c r="B177" s="276" t="s">
        <v>379</v>
      </c>
      <c r="C177" s="277">
        <v>1570.6</v>
      </c>
      <c r="D177" s="278">
        <v>1565.8833333333332</v>
      </c>
      <c r="E177" s="278">
        <v>1542.7666666666664</v>
      </c>
      <c r="F177" s="278">
        <v>1514.9333333333332</v>
      </c>
      <c r="G177" s="278">
        <v>1491.8166666666664</v>
      </c>
      <c r="H177" s="278">
        <v>1593.7166666666665</v>
      </c>
      <c r="I177" s="278">
        <v>1616.8333333333333</v>
      </c>
      <c r="J177" s="278">
        <v>1644.6666666666665</v>
      </c>
      <c r="K177" s="276">
        <v>1589</v>
      </c>
      <c r="L177" s="276">
        <v>1538.05</v>
      </c>
      <c r="M177" s="276">
        <v>0.44094</v>
      </c>
    </row>
    <row r="178" spans="1:13">
      <c r="A178" s="267">
        <v>168</v>
      </c>
      <c r="B178" s="276" t="s">
        <v>101</v>
      </c>
      <c r="C178" s="277">
        <v>509</v>
      </c>
      <c r="D178" s="278">
        <v>506.51666666666665</v>
      </c>
      <c r="E178" s="278">
        <v>502.5333333333333</v>
      </c>
      <c r="F178" s="278">
        <v>496.06666666666666</v>
      </c>
      <c r="G178" s="278">
        <v>492.08333333333331</v>
      </c>
      <c r="H178" s="278">
        <v>512.98333333333335</v>
      </c>
      <c r="I178" s="278">
        <v>516.9666666666667</v>
      </c>
      <c r="J178" s="278">
        <v>523.43333333333328</v>
      </c>
      <c r="K178" s="276">
        <v>510.5</v>
      </c>
      <c r="L178" s="276">
        <v>500.05</v>
      </c>
      <c r="M178" s="276">
        <v>11.81223</v>
      </c>
    </row>
    <row r="179" spans="1:13">
      <c r="A179" s="267">
        <v>169</v>
      </c>
      <c r="B179" s="276" t="s">
        <v>380</v>
      </c>
      <c r="C179" s="277">
        <v>953.6</v>
      </c>
      <c r="D179" s="278">
        <v>960.19999999999993</v>
      </c>
      <c r="E179" s="278">
        <v>945.39999999999986</v>
      </c>
      <c r="F179" s="278">
        <v>937.19999999999993</v>
      </c>
      <c r="G179" s="278">
        <v>922.39999999999986</v>
      </c>
      <c r="H179" s="278">
        <v>968.39999999999986</v>
      </c>
      <c r="I179" s="278">
        <v>983.19999999999982</v>
      </c>
      <c r="J179" s="278">
        <v>991.39999999999986</v>
      </c>
      <c r="K179" s="276">
        <v>975</v>
      </c>
      <c r="L179" s="276">
        <v>952</v>
      </c>
      <c r="M179" s="276">
        <v>0.70718999999999999</v>
      </c>
    </row>
    <row r="180" spans="1:13">
      <c r="A180" s="267">
        <v>170</v>
      </c>
      <c r="B180" s="276" t="s">
        <v>246</v>
      </c>
      <c r="C180" s="277">
        <v>545.85</v>
      </c>
      <c r="D180" s="278">
        <v>543.94999999999993</v>
      </c>
      <c r="E180" s="278">
        <v>539.89999999999986</v>
      </c>
      <c r="F180" s="278">
        <v>533.94999999999993</v>
      </c>
      <c r="G180" s="278">
        <v>529.89999999999986</v>
      </c>
      <c r="H180" s="278">
        <v>549.89999999999986</v>
      </c>
      <c r="I180" s="278">
        <v>553.94999999999982</v>
      </c>
      <c r="J180" s="278">
        <v>559.89999999999986</v>
      </c>
      <c r="K180" s="276">
        <v>548</v>
      </c>
      <c r="L180" s="276">
        <v>538</v>
      </c>
      <c r="M180" s="276">
        <v>0.84253999999999996</v>
      </c>
    </row>
    <row r="181" spans="1:13">
      <c r="A181" s="267">
        <v>171</v>
      </c>
      <c r="B181" s="276" t="s">
        <v>104</v>
      </c>
      <c r="C181" s="277">
        <v>801.05</v>
      </c>
      <c r="D181" s="278">
        <v>797.04999999999984</v>
      </c>
      <c r="E181" s="278">
        <v>789.1999999999997</v>
      </c>
      <c r="F181" s="278">
        <v>777.34999999999991</v>
      </c>
      <c r="G181" s="278">
        <v>769.49999999999977</v>
      </c>
      <c r="H181" s="278">
        <v>808.89999999999964</v>
      </c>
      <c r="I181" s="278">
        <v>816.74999999999977</v>
      </c>
      <c r="J181" s="278">
        <v>828.59999999999957</v>
      </c>
      <c r="K181" s="276">
        <v>804.9</v>
      </c>
      <c r="L181" s="276">
        <v>785.2</v>
      </c>
      <c r="M181" s="276">
        <v>17.032499999999999</v>
      </c>
    </row>
    <row r="182" spans="1:13">
      <c r="A182" s="267">
        <v>172</v>
      </c>
      <c r="B182" s="276" t="s">
        <v>247</v>
      </c>
      <c r="C182" s="277">
        <v>424.2</v>
      </c>
      <c r="D182" s="278">
        <v>423</v>
      </c>
      <c r="E182" s="278">
        <v>420</v>
      </c>
      <c r="F182" s="278">
        <v>415.8</v>
      </c>
      <c r="G182" s="278">
        <v>412.8</v>
      </c>
      <c r="H182" s="278">
        <v>427.2</v>
      </c>
      <c r="I182" s="278">
        <v>430.2</v>
      </c>
      <c r="J182" s="278">
        <v>434.4</v>
      </c>
      <c r="K182" s="276">
        <v>426</v>
      </c>
      <c r="L182" s="276">
        <v>418.8</v>
      </c>
      <c r="M182" s="276">
        <v>2.8194900000000001</v>
      </c>
    </row>
    <row r="183" spans="1:13">
      <c r="A183" s="267">
        <v>173</v>
      </c>
      <c r="B183" s="276" t="s">
        <v>248</v>
      </c>
      <c r="C183" s="277">
        <v>1419.05</v>
      </c>
      <c r="D183" s="278">
        <v>1419.0833333333333</v>
      </c>
      <c r="E183" s="278">
        <v>1409.5666666666666</v>
      </c>
      <c r="F183" s="278">
        <v>1400.0833333333333</v>
      </c>
      <c r="G183" s="278">
        <v>1390.5666666666666</v>
      </c>
      <c r="H183" s="278">
        <v>1428.5666666666666</v>
      </c>
      <c r="I183" s="278">
        <v>1438.0833333333335</v>
      </c>
      <c r="J183" s="278">
        <v>1447.5666666666666</v>
      </c>
      <c r="K183" s="276">
        <v>1428.6</v>
      </c>
      <c r="L183" s="276">
        <v>1409.6</v>
      </c>
      <c r="M183" s="276">
        <v>8.4612499999999997</v>
      </c>
    </row>
    <row r="184" spans="1:13">
      <c r="A184" s="267">
        <v>174</v>
      </c>
      <c r="B184" s="276" t="s">
        <v>381</v>
      </c>
      <c r="C184" s="277">
        <v>348.7</v>
      </c>
      <c r="D184" s="278">
        <v>350.2</v>
      </c>
      <c r="E184" s="278">
        <v>345.5</v>
      </c>
      <c r="F184" s="278">
        <v>342.3</v>
      </c>
      <c r="G184" s="278">
        <v>337.6</v>
      </c>
      <c r="H184" s="278">
        <v>353.4</v>
      </c>
      <c r="I184" s="278">
        <v>358.09999999999991</v>
      </c>
      <c r="J184" s="278">
        <v>361.29999999999995</v>
      </c>
      <c r="K184" s="276">
        <v>354.9</v>
      </c>
      <c r="L184" s="276">
        <v>347</v>
      </c>
      <c r="M184" s="276">
        <v>7.5676800000000002</v>
      </c>
    </row>
    <row r="185" spans="1:13">
      <c r="A185" s="267">
        <v>175</v>
      </c>
      <c r="B185" s="276" t="s">
        <v>249</v>
      </c>
      <c r="C185" s="277">
        <v>327.95</v>
      </c>
      <c r="D185" s="278">
        <v>325.7833333333333</v>
      </c>
      <c r="E185" s="278">
        <v>319.71666666666658</v>
      </c>
      <c r="F185" s="278">
        <v>311.48333333333329</v>
      </c>
      <c r="G185" s="278">
        <v>305.41666666666657</v>
      </c>
      <c r="H185" s="278">
        <v>334.01666666666659</v>
      </c>
      <c r="I185" s="278">
        <v>340.08333333333331</v>
      </c>
      <c r="J185" s="278">
        <v>348.31666666666661</v>
      </c>
      <c r="K185" s="276">
        <v>331.85</v>
      </c>
      <c r="L185" s="276">
        <v>317.55</v>
      </c>
      <c r="M185" s="276">
        <v>10.048</v>
      </c>
    </row>
    <row r="186" spans="1:13">
      <c r="A186" s="267">
        <v>176</v>
      </c>
      <c r="B186" s="276" t="s">
        <v>105</v>
      </c>
      <c r="C186" s="277">
        <v>1034.7</v>
      </c>
      <c r="D186" s="278">
        <v>1029.3333333333333</v>
      </c>
      <c r="E186" s="278">
        <v>1020.1666666666665</v>
      </c>
      <c r="F186" s="278">
        <v>1005.6333333333332</v>
      </c>
      <c r="G186" s="278">
        <v>996.46666666666647</v>
      </c>
      <c r="H186" s="278">
        <v>1043.8666666666666</v>
      </c>
      <c r="I186" s="278">
        <v>1053.0333333333331</v>
      </c>
      <c r="J186" s="278">
        <v>1067.5666666666666</v>
      </c>
      <c r="K186" s="276">
        <v>1038.5</v>
      </c>
      <c r="L186" s="276">
        <v>1014.8</v>
      </c>
      <c r="M186" s="276">
        <v>15.28763</v>
      </c>
    </row>
    <row r="187" spans="1:13">
      <c r="A187" s="267">
        <v>177</v>
      </c>
      <c r="B187" s="276" t="s">
        <v>382</v>
      </c>
      <c r="C187" s="277">
        <v>270.85000000000002</v>
      </c>
      <c r="D187" s="278">
        <v>271.3</v>
      </c>
      <c r="E187" s="278">
        <v>269.60000000000002</v>
      </c>
      <c r="F187" s="278">
        <v>268.35000000000002</v>
      </c>
      <c r="G187" s="278">
        <v>266.65000000000003</v>
      </c>
      <c r="H187" s="278">
        <v>272.55</v>
      </c>
      <c r="I187" s="278">
        <v>274.24999999999994</v>
      </c>
      <c r="J187" s="278">
        <v>275.5</v>
      </c>
      <c r="K187" s="276">
        <v>273</v>
      </c>
      <c r="L187" s="276">
        <v>270.05</v>
      </c>
      <c r="M187" s="276">
        <v>0.69352999999999998</v>
      </c>
    </row>
    <row r="188" spans="1:13">
      <c r="A188" s="267">
        <v>178</v>
      </c>
      <c r="B188" s="276" t="s">
        <v>383</v>
      </c>
      <c r="C188" s="277">
        <v>91.2</v>
      </c>
      <c r="D188" s="278">
        <v>91.883333333333326</v>
      </c>
      <c r="E188" s="278">
        <v>90.316666666666649</v>
      </c>
      <c r="F188" s="278">
        <v>89.433333333333323</v>
      </c>
      <c r="G188" s="278">
        <v>87.866666666666646</v>
      </c>
      <c r="H188" s="278">
        <v>92.766666666666652</v>
      </c>
      <c r="I188" s="278">
        <v>94.333333333333314</v>
      </c>
      <c r="J188" s="278">
        <v>95.216666666666654</v>
      </c>
      <c r="K188" s="276">
        <v>93.45</v>
      </c>
      <c r="L188" s="276">
        <v>91</v>
      </c>
      <c r="M188" s="276">
        <v>8.5134699999999999</v>
      </c>
    </row>
    <row r="189" spans="1:13">
      <c r="A189" s="267">
        <v>179</v>
      </c>
      <c r="B189" s="276" t="s">
        <v>384</v>
      </c>
      <c r="C189" s="277">
        <v>713.85</v>
      </c>
      <c r="D189" s="278">
        <v>718.26666666666677</v>
      </c>
      <c r="E189" s="278">
        <v>702.58333333333348</v>
      </c>
      <c r="F189" s="278">
        <v>691.31666666666672</v>
      </c>
      <c r="G189" s="278">
        <v>675.63333333333344</v>
      </c>
      <c r="H189" s="278">
        <v>729.53333333333353</v>
      </c>
      <c r="I189" s="278">
        <v>745.2166666666667</v>
      </c>
      <c r="J189" s="278">
        <v>756.48333333333358</v>
      </c>
      <c r="K189" s="276">
        <v>733.95</v>
      </c>
      <c r="L189" s="276">
        <v>707</v>
      </c>
      <c r="M189" s="276">
        <v>0.19525000000000001</v>
      </c>
    </row>
    <row r="190" spans="1:13">
      <c r="A190" s="267">
        <v>180</v>
      </c>
      <c r="B190" s="276" t="s">
        <v>385</v>
      </c>
      <c r="C190" s="277">
        <v>339.45</v>
      </c>
      <c r="D190" s="278">
        <v>340.7</v>
      </c>
      <c r="E190" s="278">
        <v>337.59999999999997</v>
      </c>
      <c r="F190" s="278">
        <v>335.75</v>
      </c>
      <c r="G190" s="278">
        <v>332.65</v>
      </c>
      <c r="H190" s="278">
        <v>342.54999999999995</v>
      </c>
      <c r="I190" s="278">
        <v>345.65</v>
      </c>
      <c r="J190" s="278">
        <v>347.49999999999994</v>
      </c>
      <c r="K190" s="276">
        <v>343.8</v>
      </c>
      <c r="L190" s="276">
        <v>338.85</v>
      </c>
      <c r="M190" s="276">
        <v>1.13093</v>
      </c>
    </row>
    <row r="191" spans="1:13">
      <c r="A191" s="267">
        <v>181</v>
      </c>
      <c r="B191" s="276" t="s">
        <v>1343</v>
      </c>
      <c r="C191" s="277">
        <v>141.1</v>
      </c>
      <c r="D191" s="278">
        <v>141.81666666666666</v>
      </c>
      <c r="E191" s="278">
        <v>139.78333333333333</v>
      </c>
      <c r="F191" s="278">
        <v>138.46666666666667</v>
      </c>
      <c r="G191" s="278">
        <v>136.43333333333334</v>
      </c>
      <c r="H191" s="278">
        <v>143.13333333333333</v>
      </c>
      <c r="I191" s="278">
        <v>145.16666666666663</v>
      </c>
      <c r="J191" s="278">
        <v>146.48333333333332</v>
      </c>
      <c r="K191" s="276">
        <v>143.85</v>
      </c>
      <c r="L191" s="276">
        <v>140.5</v>
      </c>
      <c r="M191" s="276">
        <v>2.1571500000000001</v>
      </c>
    </row>
    <row r="192" spans="1:13">
      <c r="A192" s="267">
        <v>182</v>
      </c>
      <c r="B192" s="276" t="s">
        <v>2940</v>
      </c>
      <c r="C192" s="277">
        <v>599.54999999999995</v>
      </c>
      <c r="D192" s="278">
        <v>601.43333333333339</v>
      </c>
      <c r="E192" s="278">
        <v>595.01666666666677</v>
      </c>
      <c r="F192" s="278">
        <v>590.48333333333335</v>
      </c>
      <c r="G192" s="278">
        <v>584.06666666666672</v>
      </c>
      <c r="H192" s="278">
        <v>605.96666666666681</v>
      </c>
      <c r="I192" s="278">
        <v>612.38333333333333</v>
      </c>
      <c r="J192" s="278">
        <v>616.91666666666686</v>
      </c>
      <c r="K192" s="276">
        <v>607.85</v>
      </c>
      <c r="L192" s="276">
        <v>596.9</v>
      </c>
      <c r="M192" s="276">
        <v>0.22814999999999999</v>
      </c>
    </row>
    <row r="193" spans="1:13">
      <c r="A193" s="267">
        <v>183</v>
      </c>
      <c r="B193" s="276" t="s">
        <v>386</v>
      </c>
      <c r="C193" s="277">
        <v>372.05</v>
      </c>
      <c r="D193" s="278">
        <v>372.06666666666666</v>
      </c>
      <c r="E193" s="278">
        <v>368.98333333333335</v>
      </c>
      <c r="F193" s="278">
        <v>365.91666666666669</v>
      </c>
      <c r="G193" s="278">
        <v>362.83333333333337</v>
      </c>
      <c r="H193" s="278">
        <v>375.13333333333333</v>
      </c>
      <c r="I193" s="278">
        <v>378.2166666666667</v>
      </c>
      <c r="J193" s="278">
        <v>381.2833333333333</v>
      </c>
      <c r="K193" s="276">
        <v>375.15</v>
      </c>
      <c r="L193" s="276">
        <v>369</v>
      </c>
      <c r="M193" s="276">
        <v>4.5691499999999996</v>
      </c>
    </row>
    <row r="194" spans="1:13">
      <c r="A194" s="267">
        <v>184</v>
      </c>
      <c r="B194" s="276" t="s">
        <v>387</v>
      </c>
      <c r="C194" s="277">
        <v>60.1</v>
      </c>
      <c r="D194" s="278">
        <v>60.283333333333339</v>
      </c>
      <c r="E194" s="278">
        <v>59.616666666666674</v>
      </c>
      <c r="F194" s="278">
        <v>59.133333333333333</v>
      </c>
      <c r="G194" s="278">
        <v>58.466666666666669</v>
      </c>
      <c r="H194" s="278">
        <v>60.76666666666668</v>
      </c>
      <c r="I194" s="278">
        <v>61.433333333333351</v>
      </c>
      <c r="J194" s="278">
        <v>61.916666666666686</v>
      </c>
      <c r="K194" s="276">
        <v>60.95</v>
      </c>
      <c r="L194" s="276">
        <v>59.8</v>
      </c>
      <c r="M194" s="276">
        <v>6.8939700000000004</v>
      </c>
    </row>
    <row r="195" spans="1:13">
      <c r="A195" s="267">
        <v>185</v>
      </c>
      <c r="B195" s="276" t="s">
        <v>388</v>
      </c>
      <c r="C195" s="277">
        <v>209.65</v>
      </c>
      <c r="D195" s="278">
        <v>210.60000000000002</v>
      </c>
      <c r="E195" s="278">
        <v>207.40000000000003</v>
      </c>
      <c r="F195" s="278">
        <v>205.15</v>
      </c>
      <c r="G195" s="278">
        <v>201.95000000000002</v>
      </c>
      <c r="H195" s="278">
        <v>212.85000000000005</v>
      </c>
      <c r="I195" s="278">
        <v>216.05000000000004</v>
      </c>
      <c r="J195" s="278">
        <v>218.30000000000007</v>
      </c>
      <c r="K195" s="276">
        <v>213.8</v>
      </c>
      <c r="L195" s="276">
        <v>208.35</v>
      </c>
      <c r="M195" s="276">
        <v>6.46075</v>
      </c>
    </row>
    <row r="196" spans="1:13">
      <c r="A196" s="267">
        <v>186</v>
      </c>
      <c r="B196" s="276" t="s">
        <v>389</v>
      </c>
      <c r="C196" s="277">
        <v>88.4</v>
      </c>
      <c r="D196" s="278">
        <v>89.100000000000009</v>
      </c>
      <c r="E196" s="278">
        <v>87.100000000000023</v>
      </c>
      <c r="F196" s="278">
        <v>85.800000000000011</v>
      </c>
      <c r="G196" s="278">
        <v>83.800000000000026</v>
      </c>
      <c r="H196" s="278">
        <v>90.40000000000002</v>
      </c>
      <c r="I196" s="278">
        <v>92.399999999999991</v>
      </c>
      <c r="J196" s="278">
        <v>93.700000000000017</v>
      </c>
      <c r="K196" s="276">
        <v>91.1</v>
      </c>
      <c r="L196" s="276">
        <v>87.8</v>
      </c>
      <c r="M196" s="276">
        <v>11.734999999999999</v>
      </c>
    </row>
    <row r="197" spans="1:13">
      <c r="A197" s="267">
        <v>187</v>
      </c>
      <c r="B197" s="276" t="s">
        <v>390</v>
      </c>
      <c r="C197" s="277">
        <v>77.3</v>
      </c>
      <c r="D197" s="278">
        <v>77.883333333333326</v>
      </c>
      <c r="E197" s="278">
        <v>76.116666666666646</v>
      </c>
      <c r="F197" s="278">
        <v>74.933333333333323</v>
      </c>
      <c r="G197" s="278">
        <v>73.166666666666643</v>
      </c>
      <c r="H197" s="278">
        <v>79.066666666666649</v>
      </c>
      <c r="I197" s="278">
        <v>80.833333333333329</v>
      </c>
      <c r="J197" s="278">
        <v>82.016666666666652</v>
      </c>
      <c r="K197" s="276">
        <v>79.650000000000006</v>
      </c>
      <c r="L197" s="276">
        <v>76.7</v>
      </c>
      <c r="M197" s="276">
        <v>14.684049999999999</v>
      </c>
    </row>
    <row r="198" spans="1:13">
      <c r="A198" s="267">
        <v>188</v>
      </c>
      <c r="B198" s="276" t="s">
        <v>250</v>
      </c>
      <c r="C198" s="277">
        <v>206</v>
      </c>
      <c r="D198" s="278">
        <v>206.86666666666667</v>
      </c>
      <c r="E198" s="278">
        <v>203.93333333333334</v>
      </c>
      <c r="F198" s="278">
        <v>201.86666666666667</v>
      </c>
      <c r="G198" s="278">
        <v>198.93333333333334</v>
      </c>
      <c r="H198" s="278">
        <v>208.93333333333334</v>
      </c>
      <c r="I198" s="278">
        <v>211.86666666666667</v>
      </c>
      <c r="J198" s="278">
        <v>213.93333333333334</v>
      </c>
      <c r="K198" s="276">
        <v>209.8</v>
      </c>
      <c r="L198" s="276">
        <v>204.8</v>
      </c>
      <c r="M198" s="276">
        <v>10.97405</v>
      </c>
    </row>
    <row r="199" spans="1:13">
      <c r="A199" s="267">
        <v>189</v>
      </c>
      <c r="B199" s="276" t="s">
        <v>391</v>
      </c>
      <c r="C199" s="277">
        <v>713.8</v>
      </c>
      <c r="D199" s="278">
        <v>716.69999999999993</v>
      </c>
      <c r="E199" s="278">
        <v>708.39999999999986</v>
      </c>
      <c r="F199" s="278">
        <v>702.99999999999989</v>
      </c>
      <c r="G199" s="278">
        <v>694.69999999999982</v>
      </c>
      <c r="H199" s="278">
        <v>722.09999999999991</v>
      </c>
      <c r="I199" s="278">
        <v>730.39999999999986</v>
      </c>
      <c r="J199" s="278">
        <v>735.8</v>
      </c>
      <c r="K199" s="276">
        <v>725</v>
      </c>
      <c r="L199" s="276">
        <v>711.3</v>
      </c>
      <c r="M199" s="276">
        <v>0.11001</v>
      </c>
    </row>
    <row r="200" spans="1:13">
      <c r="A200" s="267">
        <v>190</v>
      </c>
      <c r="B200" s="276" t="s">
        <v>251</v>
      </c>
      <c r="C200" s="277">
        <v>983.7</v>
      </c>
      <c r="D200" s="278">
        <v>982.9</v>
      </c>
      <c r="E200" s="278">
        <v>969.8</v>
      </c>
      <c r="F200" s="278">
        <v>955.9</v>
      </c>
      <c r="G200" s="278">
        <v>942.8</v>
      </c>
      <c r="H200" s="278">
        <v>996.8</v>
      </c>
      <c r="I200" s="278">
        <v>1009.9000000000001</v>
      </c>
      <c r="J200" s="278">
        <v>1023.8</v>
      </c>
      <c r="K200" s="276">
        <v>996</v>
      </c>
      <c r="L200" s="276">
        <v>969</v>
      </c>
      <c r="M200" s="276">
        <v>3.90747</v>
      </c>
    </row>
    <row r="201" spans="1:13">
      <c r="A201" s="267">
        <v>191</v>
      </c>
      <c r="B201" s="276" t="s">
        <v>108</v>
      </c>
      <c r="C201" s="277">
        <v>999.25</v>
      </c>
      <c r="D201" s="278">
        <v>998.81666666666661</v>
      </c>
      <c r="E201" s="278">
        <v>987.98333333333323</v>
      </c>
      <c r="F201" s="278">
        <v>976.71666666666658</v>
      </c>
      <c r="G201" s="278">
        <v>965.88333333333321</v>
      </c>
      <c r="H201" s="278">
        <v>1010.0833333333333</v>
      </c>
      <c r="I201" s="278">
        <v>1020.9166666666667</v>
      </c>
      <c r="J201" s="278">
        <v>1032.1833333333334</v>
      </c>
      <c r="K201" s="276">
        <v>1009.65</v>
      </c>
      <c r="L201" s="276">
        <v>987.55</v>
      </c>
      <c r="M201" s="276">
        <v>74.441180000000003</v>
      </c>
    </row>
    <row r="202" spans="1:13">
      <c r="A202" s="267">
        <v>192</v>
      </c>
      <c r="B202" s="276" t="s">
        <v>252</v>
      </c>
      <c r="C202" s="277">
        <v>3207</v>
      </c>
      <c r="D202" s="278">
        <v>3210.0166666666664</v>
      </c>
      <c r="E202" s="278">
        <v>3176.9833333333327</v>
      </c>
      <c r="F202" s="278">
        <v>3146.9666666666662</v>
      </c>
      <c r="G202" s="278">
        <v>3113.9333333333325</v>
      </c>
      <c r="H202" s="278">
        <v>3240.0333333333328</v>
      </c>
      <c r="I202" s="278">
        <v>3273.0666666666666</v>
      </c>
      <c r="J202" s="278">
        <v>3303.083333333333</v>
      </c>
      <c r="K202" s="276">
        <v>3243.05</v>
      </c>
      <c r="L202" s="276">
        <v>3180</v>
      </c>
      <c r="M202" s="276">
        <v>2.1067300000000002</v>
      </c>
    </row>
    <row r="203" spans="1:13">
      <c r="A203" s="267">
        <v>193</v>
      </c>
      <c r="B203" s="276" t="s">
        <v>110</v>
      </c>
      <c r="C203" s="277">
        <v>1492</v>
      </c>
      <c r="D203" s="278">
        <v>1493</v>
      </c>
      <c r="E203" s="278">
        <v>1485</v>
      </c>
      <c r="F203" s="278">
        <v>1478</v>
      </c>
      <c r="G203" s="278">
        <v>1470</v>
      </c>
      <c r="H203" s="278">
        <v>1500</v>
      </c>
      <c r="I203" s="278">
        <v>1508</v>
      </c>
      <c r="J203" s="278">
        <v>1515</v>
      </c>
      <c r="K203" s="276">
        <v>1501</v>
      </c>
      <c r="L203" s="276">
        <v>1486</v>
      </c>
      <c r="M203" s="276">
        <v>66.730260000000001</v>
      </c>
    </row>
    <row r="204" spans="1:13">
      <c r="A204" s="267">
        <v>194</v>
      </c>
      <c r="B204" s="276" t="s">
        <v>253</v>
      </c>
      <c r="C204" s="277">
        <v>702.95</v>
      </c>
      <c r="D204" s="278">
        <v>704.93333333333339</v>
      </c>
      <c r="E204" s="278">
        <v>698.01666666666677</v>
      </c>
      <c r="F204" s="278">
        <v>693.08333333333337</v>
      </c>
      <c r="G204" s="278">
        <v>686.16666666666674</v>
      </c>
      <c r="H204" s="278">
        <v>709.86666666666679</v>
      </c>
      <c r="I204" s="278">
        <v>716.7833333333333</v>
      </c>
      <c r="J204" s="278">
        <v>721.71666666666681</v>
      </c>
      <c r="K204" s="276">
        <v>711.85</v>
      </c>
      <c r="L204" s="276">
        <v>700</v>
      </c>
      <c r="M204" s="276">
        <v>24.954609999999999</v>
      </c>
    </row>
    <row r="205" spans="1:13">
      <c r="A205" s="267">
        <v>195</v>
      </c>
      <c r="B205" s="276" t="s">
        <v>396</v>
      </c>
      <c r="C205" s="277">
        <v>32.25</v>
      </c>
      <c r="D205" s="278">
        <v>32.550000000000004</v>
      </c>
      <c r="E205" s="278">
        <v>31.800000000000011</v>
      </c>
      <c r="F205" s="278">
        <v>31.350000000000009</v>
      </c>
      <c r="G205" s="278">
        <v>30.600000000000016</v>
      </c>
      <c r="H205" s="278">
        <v>33.000000000000007</v>
      </c>
      <c r="I205" s="278">
        <v>33.749999999999993</v>
      </c>
      <c r="J205" s="278">
        <v>34.200000000000003</v>
      </c>
      <c r="K205" s="276">
        <v>33.299999999999997</v>
      </c>
      <c r="L205" s="276">
        <v>32.1</v>
      </c>
      <c r="M205" s="276">
        <v>111.13328</v>
      </c>
    </row>
    <row r="206" spans="1:13">
      <c r="A206" s="267">
        <v>196</v>
      </c>
      <c r="B206" s="276" t="s">
        <v>392</v>
      </c>
      <c r="C206" s="277">
        <v>32.35</v>
      </c>
      <c r="D206" s="278">
        <v>32.233333333333327</v>
      </c>
      <c r="E206" s="278">
        <v>31.716666666666654</v>
      </c>
      <c r="F206" s="278">
        <v>31.083333333333329</v>
      </c>
      <c r="G206" s="278">
        <v>30.566666666666656</v>
      </c>
      <c r="H206" s="278">
        <v>32.866666666666653</v>
      </c>
      <c r="I206" s="278">
        <v>33.383333333333319</v>
      </c>
      <c r="J206" s="278">
        <v>34.016666666666652</v>
      </c>
      <c r="K206" s="276">
        <v>32.75</v>
      </c>
      <c r="L206" s="276">
        <v>31.6</v>
      </c>
      <c r="M206" s="276">
        <v>3.56833</v>
      </c>
    </row>
    <row r="207" spans="1:13">
      <c r="A207" s="267">
        <v>197</v>
      </c>
      <c r="B207" s="276" t="s">
        <v>393</v>
      </c>
      <c r="C207" s="277">
        <v>775.55</v>
      </c>
      <c r="D207" s="278">
        <v>774</v>
      </c>
      <c r="E207" s="278">
        <v>758.35</v>
      </c>
      <c r="F207" s="278">
        <v>741.15</v>
      </c>
      <c r="G207" s="278">
        <v>725.5</v>
      </c>
      <c r="H207" s="278">
        <v>791.2</v>
      </c>
      <c r="I207" s="278">
        <v>806.85000000000014</v>
      </c>
      <c r="J207" s="278">
        <v>824.05000000000007</v>
      </c>
      <c r="K207" s="276">
        <v>789.65</v>
      </c>
      <c r="L207" s="276">
        <v>756.8</v>
      </c>
      <c r="M207" s="276">
        <v>3.5195400000000001</v>
      </c>
    </row>
    <row r="208" spans="1:13">
      <c r="A208" s="267">
        <v>198</v>
      </c>
      <c r="B208" s="276" t="s">
        <v>106</v>
      </c>
      <c r="C208" s="277">
        <v>1020.15</v>
      </c>
      <c r="D208" s="278">
        <v>1021.5333333333333</v>
      </c>
      <c r="E208" s="278">
        <v>1010.6166666666666</v>
      </c>
      <c r="F208" s="278">
        <v>1001.0833333333333</v>
      </c>
      <c r="G208" s="278">
        <v>990.16666666666652</v>
      </c>
      <c r="H208" s="278">
        <v>1031.0666666666666</v>
      </c>
      <c r="I208" s="278">
        <v>1041.9833333333336</v>
      </c>
      <c r="J208" s="278">
        <v>1051.5166666666667</v>
      </c>
      <c r="K208" s="276">
        <v>1032.45</v>
      </c>
      <c r="L208" s="276">
        <v>1012</v>
      </c>
      <c r="M208" s="276">
        <v>23.70898</v>
      </c>
    </row>
    <row r="209" spans="1:13">
      <c r="A209" s="267">
        <v>199</v>
      </c>
      <c r="B209" s="276" t="s">
        <v>394</v>
      </c>
      <c r="C209" s="277">
        <v>219.5</v>
      </c>
      <c r="D209" s="278">
        <v>220.38333333333335</v>
      </c>
      <c r="E209" s="278">
        <v>218.16666666666671</v>
      </c>
      <c r="F209" s="278">
        <v>216.83333333333337</v>
      </c>
      <c r="G209" s="278">
        <v>214.61666666666673</v>
      </c>
      <c r="H209" s="278">
        <v>221.7166666666667</v>
      </c>
      <c r="I209" s="278">
        <v>223.93333333333334</v>
      </c>
      <c r="J209" s="278">
        <v>225.26666666666668</v>
      </c>
      <c r="K209" s="276">
        <v>222.6</v>
      </c>
      <c r="L209" s="276">
        <v>219.05</v>
      </c>
      <c r="M209" s="276">
        <v>1.26522</v>
      </c>
    </row>
    <row r="210" spans="1:13">
      <c r="A210" s="267">
        <v>200</v>
      </c>
      <c r="B210" s="276" t="s">
        <v>395</v>
      </c>
      <c r="C210" s="277">
        <v>297.5</v>
      </c>
      <c r="D210" s="278">
        <v>298.91666666666669</v>
      </c>
      <c r="E210" s="278">
        <v>294.73333333333335</v>
      </c>
      <c r="F210" s="278">
        <v>291.96666666666664</v>
      </c>
      <c r="G210" s="278">
        <v>287.7833333333333</v>
      </c>
      <c r="H210" s="278">
        <v>301.68333333333339</v>
      </c>
      <c r="I210" s="278">
        <v>305.86666666666667</v>
      </c>
      <c r="J210" s="278">
        <v>308.63333333333344</v>
      </c>
      <c r="K210" s="276">
        <v>303.10000000000002</v>
      </c>
      <c r="L210" s="276">
        <v>296.14999999999998</v>
      </c>
      <c r="M210" s="276">
        <v>0.45976</v>
      </c>
    </row>
    <row r="211" spans="1:13">
      <c r="A211" s="267">
        <v>201</v>
      </c>
      <c r="B211" s="276" t="s">
        <v>111</v>
      </c>
      <c r="C211" s="277">
        <v>3275.6</v>
      </c>
      <c r="D211" s="278">
        <v>3266.1333333333337</v>
      </c>
      <c r="E211" s="278">
        <v>3239.7666666666673</v>
      </c>
      <c r="F211" s="278">
        <v>3203.9333333333338</v>
      </c>
      <c r="G211" s="278">
        <v>3177.5666666666675</v>
      </c>
      <c r="H211" s="278">
        <v>3301.9666666666672</v>
      </c>
      <c r="I211" s="278">
        <v>3328.333333333333</v>
      </c>
      <c r="J211" s="278">
        <v>3364.166666666667</v>
      </c>
      <c r="K211" s="276">
        <v>3292.5</v>
      </c>
      <c r="L211" s="276">
        <v>3230.3</v>
      </c>
      <c r="M211" s="276">
        <v>8.4175199999999997</v>
      </c>
    </row>
    <row r="212" spans="1:13">
      <c r="A212" s="267">
        <v>202</v>
      </c>
      <c r="B212" s="276" t="s">
        <v>397</v>
      </c>
      <c r="C212" s="277">
        <v>48.7</v>
      </c>
      <c r="D212" s="278">
        <v>48.983333333333341</v>
      </c>
      <c r="E212" s="278">
        <v>48.116666666666681</v>
      </c>
      <c r="F212" s="278">
        <v>47.533333333333339</v>
      </c>
      <c r="G212" s="278">
        <v>46.666666666666679</v>
      </c>
      <c r="H212" s="278">
        <v>49.566666666666684</v>
      </c>
      <c r="I212" s="278">
        <v>50.433333333333344</v>
      </c>
      <c r="J212" s="278">
        <v>51.016666666666687</v>
      </c>
      <c r="K212" s="276">
        <v>49.85</v>
      </c>
      <c r="L212" s="276">
        <v>48.4</v>
      </c>
      <c r="M212" s="276">
        <v>21.89424</v>
      </c>
    </row>
    <row r="213" spans="1:13">
      <c r="A213" s="267">
        <v>203</v>
      </c>
      <c r="B213" s="276" t="s">
        <v>114</v>
      </c>
      <c r="C213" s="277">
        <v>252.1</v>
      </c>
      <c r="D213" s="278">
        <v>251.45000000000002</v>
      </c>
      <c r="E213" s="278">
        <v>249.25000000000003</v>
      </c>
      <c r="F213" s="278">
        <v>246.4</v>
      </c>
      <c r="G213" s="278">
        <v>244.20000000000002</v>
      </c>
      <c r="H213" s="278">
        <v>254.30000000000004</v>
      </c>
      <c r="I213" s="278">
        <v>256.5</v>
      </c>
      <c r="J213" s="278">
        <v>259.35000000000002</v>
      </c>
      <c r="K213" s="276">
        <v>253.65</v>
      </c>
      <c r="L213" s="276">
        <v>248.6</v>
      </c>
      <c r="M213" s="276">
        <v>110.90894</v>
      </c>
    </row>
    <row r="214" spans="1:13">
      <c r="A214" s="267">
        <v>204</v>
      </c>
      <c r="B214" s="276" t="s">
        <v>399</v>
      </c>
      <c r="C214" s="277">
        <v>970.05</v>
      </c>
      <c r="D214" s="278">
        <v>967.61666666666667</v>
      </c>
      <c r="E214" s="278">
        <v>954.23333333333335</v>
      </c>
      <c r="F214" s="278">
        <v>938.41666666666663</v>
      </c>
      <c r="G214" s="278">
        <v>925.0333333333333</v>
      </c>
      <c r="H214" s="278">
        <v>983.43333333333339</v>
      </c>
      <c r="I214" s="278">
        <v>996.81666666666683</v>
      </c>
      <c r="J214" s="278">
        <v>1012.6333333333334</v>
      </c>
      <c r="K214" s="276">
        <v>981</v>
      </c>
      <c r="L214" s="276">
        <v>951.8</v>
      </c>
      <c r="M214" s="276">
        <v>3.8301099999999999</v>
      </c>
    </row>
    <row r="215" spans="1:13">
      <c r="A215" s="267">
        <v>205</v>
      </c>
      <c r="B215" s="276" t="s">
        <v>400</v>
      </c>
      <c r="C215" s="277">
        <v>61.75</v>
      </c>
      <c r="D215" s="278">
        <v>62.29999999999999</v>
      </c>
      <c r="E215" s="278">
        <v>60.999999999999979</v>
      </c>
      <c r="F215" s="278">
        <v>60.249999999999986</v>
      </c>
      <c r="G215" s="278">
        <v>58.949999999999974</v>
      </c>
      <c r="H215" s="278">
        <v>63.049999999999983</v>
      </c>
      <c r="I215" s="278">
        <v>64.349999999999994</v>
      </c>
      <c r="J215" s="278">
        <v>65.099999999999994</v>
      </c>
      <c r="K215" s="276">
        <v>63.6</v>
      </c>
      <c r="L215" s="276">
        <v>61.55</v>
      </c>
      <c r="M215" s="276">
        <v>11.27805</v>
      </c>
    </row>
    <row r="216" spans="1:13">
      <c r="A216" s="267">
        <v>206</v>
      </c>
      <c r="B216" s="276" t="s">
        <v>115</v>
      </c>
      <c r="C216" s="277">
        <v>231.05</v>
      </c>
      <c r="D216" s="278">
        <v>230.88333333333333</v>
      </c>
      <c r="E216" s="278">
        <v>228.51666666666665</v>
      </c>
      <c r="F216" s="278">
        <v>225.98333333333332</v>
      </c>
      <c r="G216" s="278">
        <v>223.61666666666665</v>
      </c>
      <c r="H216" s="278">
        <v>233.41666666666666</v>
      </c>
      <c r="I216" s="278">
        <v>235.78333333333333</v>
      </c>
      <c r="J216" s="278">
        <v>238.31666666666666</v>
      </c>
      <c r="K216" s="276">
        <v>233.25</v>
      </c>
      <c r="L216" s="276">
        <v>228.35</v>
      </c>
      <c r="M216" s="276">
        <v>44.725230000000003</v>
      </c>
    </row>
    <row r="217" spans="1:13">
      <c r="A217" s="267">
        <v>207</v>
      </c>
      <c r="B217" s="276" t="s">
        <v>116</v>
      </c>
      <c r="C217" s="277">
        <v>2355.9499999999998</v>
      </c>
      <c r="D217" s="278">
        <v>2358.7333333333331</v>
      </c>
      <c r="E217" s="278">
        <v>2343.5166666666664</v>
      </c>
      <c r="F217" s="278">
        <v>2331.0833333333335</v>
      </c>
      <c r="G217" s="278">
        <v>2315.8666666666668</v>
      </c>
      <c r="H217" s="278">
        <v>2371.1666666666661</v>
      </c>
      <c r="I217" s="278">
        <v>2386.3833333333323</v>
      </c>
      <c r="J217" s="278">
        <v>2398.8166666666657</v>
      </c>
      <c r="K217" s="276">
        <v>2373.9499999999998</v>
      </c>
      <c r="L217" s="276">
        <v>2346.3000000000002</v>
      </c>
      <c r="M217" s="276">
        <v>13.805619999999999</v>
      </c>
    </row>
    <row r="218" spans="1:13">
      <c r="A218" s="267">
        <v>208</v>
      </c>
      <c r="B218" s="276" t="s">
        <v>254</v>
      </c>
      <c r="C218" s="277">
        <v>296.39999999999998</v>
      </c>
      <c r="D218" s="278">
        <v>300.98333333333335</v>
      </c>
      <c r="E218" s="278">
        <v>286.9666666666667</v>
      </c>
      <c r="F218" s="278">
        <v>277.53333333333336</v>
      </c>
      <c r="G218" s="278">
        <v>263.51666666666671</v>
      </c>
      <c r="H218" s="278">
        <v>310.41666666666669</v>
      </c>
      <c r="I218" s="278">
        <v>324.43333333333334</v>
      </c>
      <c r="J218" s="278">
        <v>333.86666666666667</v>
      </c>
      <c r="K218" s="276">
        <v>315</v>
      </c>
      <c r="L218" s="276">
        <v>291.55</v>
      </c>
      <c r="M218" s="276">
        <v>67.696489999999997</v>
      </c>
    </row>
    <row r="219" spans="1:13">
      <c r="A219" s="267">
        <v>209</v>
      </c>
      <c r="B219" s="276" t="s">
        <v>401</v>
      </c>
      <c r="C219" s="277">
        <v>40100.5</v>
      </c>
      <c r="D219" s="278">
        <v>40419.366666666669</v>
      </c>
      <c r="E219" s="278">
        <v>39431.133333333339</v>
      </c>
      <c r="F219" s="278">
        <v>38761.76666666667</v>
      </c>
      <c r="G219" s="278">
        <v>37773.53333333334</v>
      </c>
      <c r="H219" s="278">
        <v>41088.733333333337</v>
      </c>
      <c r="I219" s="278">
        <v>42076.966666666674</v>
      </c>
      <c r="J219" s="278">
        <v>42746.333333333336</v>
      </c>
      <c r="K219" s="276">
        <v>41407.599999999999</v>
      </c>
      <c r="L219" s="276">
        <v>39750</v>
      </c>
      <c r="M219" s="276">
        <v>0.10977000000000001</v>
      </c>
    </row>
    <row r="220" spans="1:13">
      <c r="A220" s="267">
        <v>210</v>
      </c>
      <c r="B220" s="276" t="s">
        <v>255</v>
      </c>
      <c r="C220" s="277">
        <v>44</v>
      </c>
      <c r="D220" s="278">
        <v>44.166666666666664</v>
      </c>
      <c r="E220" s="278">
        <v>43.68333333333333</v>
      </c>
      <c r="F220" s="278">
        <v>43.366666666666667</v>
      </c>
      <c r="G220" s="278">
        <v>42.883333333333333</v>
      </c>
      <c r="H220" s="278">
        <v>44.483333333333327</v>
      </c>
      <c r="I220" s="278">
        <v>44.966666666666661</v>
      </c>
      <c r="J220" s="278">
        <v>45.283333333333324</v>
      </c>
      <c r="K220" s="276">
        <v>44.65</v>
      </c>
      <c r="L220" s="276">
        <v>43.85</v>
      </c>
      <c r="M220" s="276">
        <v>14.382669999999999</v>
      </c>
    </row>
    <row r="221" spans="1:13">
      <c r="A221" s="267">
        <v>211</v>
      </c>
      <c r="B221" s="276" t="s">
        <v>109</v>
      </c>
      <c r="C221" s="277">
        <v>2688.15</v>
      </c>
      <c r="D221" s="278">
        <v>2674.2166666666667</v>
      </c>
      <c r="E221" s="278">
        <v>2636.5333333333333</v>
      </c>
      <c r="F221" s="278">
        <v>2584.9166666666665</v>
      </c>
      <c r="G221" s="278">
        <v>2547.2333333333331</v>
      </c>
      <c r="H221" s="278">
        <v>2725.8333333333335</v>
      </c>
      <c r="I221" s="278">
        <v>2763.5166666666669</v>
      </c>
      <c r="J221" s="278">
        <v>2815.1333333333337</v>
      </c>
      <c r="K221" s="276">
        <v>2711.9</v>
      </c>
      <c r="L221" s="276">
        <v>2622.6</v>
      </c>
      <c r="M221" s="276">
        <v>57.71114</v>
      </c>
    </row>
    <row r="222" spans="1:13">
      <c r="A222" s="267">
        <v>212</v>
      </c>
      <c r="B222" s="276" t="s">
        <v>3760</v>
      </c>
      <c r="C222" s="277">
        <v>307.95</v>
      </c>
      <c r="D222" s="278">
        <v>306.33333333333331</v>
      </c>
      <c r="E222" s="278">
        <v>303.66666666666663</v>
      </c>
      <c r="F222" s="278">
        <v>299.38333333333333</v>
      </c>
      <c r="G222" s="278">
        <v>296.71666666666664</v>
      </c>
      <c r="H222" s="278">
        <v>310.61666666666662</v>
      </c>
      <c r="I222" s="278">
        <v>313.28333333333325</v>
      </c>
      <c r="J222" s="278">
        <v>317.56666666666661</v>
      </c>
      <c r="K222" s="276">
        <v>309</v>
      </c>
      <c r="L222" s="276">
        <v>302.05</v>
      </c>
      <c r="M222" s="276">
        <v>0.42446</v>
      </c>
    </row>
    <row r="223" spans="1:13">
      <c r="A223" s="267">
        <v>213</v>
      </c>
      <c r="B223" s="276" t="s">
        <v>118</v>
      </c>
      <c r="C223" s="277">
        <v>551</v>
      </c>
      <c r="D223" s="278">
        <v>550.5333333333333</v>
      </c>
      <c r="E223" s="278">
        <v>546.46666666666658</v>
      </c>
      <c r="F223" s="278">
        <v>541.93333333333328</v>
      </c>
      <c r="G223" s="278">
        <v>537.86666666666656</v>
      </c>
      <c r="H223" s="278">
        <v>555.06666666666661</v>
      </c>
      <c r="I223" s="278">
        <v>559.13333333333321</v>
      </c>
      <c r="J223" s="278">
        <v>563.66666666666663</v>
      </c>
      <c r="K223" s="276">
        <v>554.6</v>
      </c>
      <c r="L223" s="276">
        <v>546</v>
      </c>
      <c r="M223" s="276">
        <v>160.97138000000001</v>
      </c>
    </row>
    <row r="224" spans="1:13">
      <c r="A224" s="267">
        <v>214</v>
      </c>
      <c r="B224" s="276" t="s">
        <v>256</v>
      </c>
      <c r="C224" s="277">
        <v>1494.9</v>
      </c>
      <c r="D224" s="278">
        <v>1484.7166666666669</v>
      </c>
      <c r="E224" s="278">
        <v>1462.2333333333338</v>
      </c>
      <c r="F224" s="278">
        <v>1429.5666666666668</v>
      </c>
      <c r="G224" s="278">
        <v>1407.0833333333337</v>
      </c>
      <c r="H224" s="278">
        <v>1517.3833333333339</v>
      </c>
      <c r="I224" s="278">
        <v>1539.866666666667</v>
      </c>
      <c r="J224" s="278">
        <v>1572.533333333334</v>
      </c>
      <c r="K224" s="276">
        <v>1507.2</v>
      </c>
      <c r="L224" s="276">
        <v>1452.05</v>
      </c>
      <c r="M224" s="276">
        <v>16.079910000000002</v>
      </c>
    </row>
    <row r="225" spans="1:13">
      <c r="A225" s="267">
        <v>215</v>
      </c>
      <c r="B225" s="276" t="s">
        <v>119</v>
      </c>
      <c r="C225" s="277">
        <v>515.25</v>
      </c>
      <c r="D225" s="278">
        <v>518.33333333333337</v>
      </c>
      <c r="E225" s="278">
        <v>510.66666666666674</v>
      </c>
      <c r="F225" s="278">
        <v>506.08333333333337</v>
      </c>
      <c r="G225" s="278">
        <v>498.41666666666674</v>
      </c>
      <c r="H225" s="278">
        <v>522.91666666666674</v>
      </c>
      <c r="I225" s="278">
        <v>530.58333333333348</v>
      </c>
      <c r="J225" s="278">
        <v>535.16666666666674</v>
      </c>
      <c r="K225" s="276">
        <v>526</v>
      </c>
      <c r="L225" s="276">
        <v>513.75</v>
      </c>
      <c r="M225" s="276">
        <v>16.45065</v>
      </c>
    </row>
    <row r="226" spans="1:13">
      <c r="A226" s="267">
        <v>216</v>
      </c>
      <c r="B226" s="276" t="s">
        <v>402</v>
      </c>
      <c r="C226" s="277">
        <v>447.45</v>
      </c>
      <c r="D226" s="278">
        <v>445.15000000000003</v>
      </c>
      <c r="E226" s="278">
        <v>437.35000000000008</v>
      </c>
      <c r="F226" s="278">
        <v>427.25000000000006</v>
      </c>
      <c r="G226" s="278">
        <v>419.4500000000001</v>
      </c>
      <c r="H226" s="278">
        <v>455.25000000000006</v>
      </c>
      <c r="I226" s="278">
        <v>463.05</v>
      </c>
      <c r="J226" s="278">
        <v>473.15000000000003</v>
      </c>
      <c r="K226" s="276">
        <v>452.95</v>
      </c>
      <c r="L226" s="276">
        <v>435.05</v>
      </c>
      <c r="M226" s="276">
        <v>10.808120000000001</v>
      </c>
    </row>
    <row r="227" spans="1:13">
      <c r="A227" s="267">
        <v>217</v>
      </c>
      <c r="B227" s="276" t="s">
        <v>403</v>
      </c>
      <c r="C227" s="277">
        <v>2744.6</v>
      </c>
      <c r="D227" s="278">
        <v>2776.2833333333333</v>
      </c>
      <c r="E227" s="278">
        <v>2681.5666666666666</v>
      </c>
      <c r="F227" s="278">
        <v>2618.5333333333333</v>
      </c>
      <c r="G227" s="278">
        <v>2523.8166666666666</v>
      </c>
      <c r="H227" s="278">
        <v>2839.3166666666666</v>
      </c>
      <c r="I227" s="278">
        <v>2934.0333333333328</v>
      </c>
      <c r="J227" s="278">
        <v>2997.0666666666666</v>
      </c>
      <c r="K227" s="276">
        <v>2871</v>
      </c>
      <c r="L227" s="276">
        <v>2713.25</v>
      </c>
      <c r="M227" s="276">
        <v>8.1159999999999996E-2</v>
      </c>
    </row>
    <row r="228" spans="1:13">
      <c r="A228" s="267">
        <v>218</v>
      </c>
      <c r="B228" s="276" t="s">
        <v>257</v>
      </c>
      <c r="C228" s="277">
        <v>28.35</v>
      </c>
      <c r="D228" s="278">
        <v>28.783333333333331</v>
      </c>
      <c r="E228" s="278">
        <v>27.816666666666663</v>
      </c>
      <c r="F228" s="278">
        <v>27.283333333333331</v>
      </c>
      <c r="G228" s="278">
        <v>26.316666666666663</v>
      </c>
      <c r="H228" s="278">
        <v>29.316666666666663</v>
      </c>
      <c r="I228" s="278">
        <v>30.283333333333331</v>
      </c>
      <c r="J228" s="278">
        <v>30.816666666666663</v>
      </c>
      <c r="K228" s="276">
        <v>29.75</v>
      </c>
      <c r="L228" s="276">
        <v>28.25</v>
      </c>
      <c r="M228" s="276">
        <v>181.52851000000001</v>
      </c>
    </row>
    <row r="229" spans="1:13">
      <c r="A229" s="267">
        <v>219</v>
      </c>
      <c r="B229" s="276" t="s">
        <v>121</v>
      </c>
      <c r="C229" s="277">
        <v>51.45</v>
      </c>
      <c r="D229" s="278">
        <v>51.116666666666674</v>
      </c>
      <c r="E229" s="278">
        <v>49.783333333333346</v>
      </c>
      <c r="F229" s="278">
        <v>48.116666666666674</v>
      </c>
      <c r="G229" s="278">
        <v>46.783333333333346</v>
      </c>
      <c r="H229" s="278">
        <v>52.783333333333346</v>
      </c>
      <c r="I229" s="278">
        <v>54.116666666666674</v>
      </c>
      <c r="J229" s="278">
        <v>55.783333333333346</v>
      </c>
      <c r="K229" s="276">
        <v>52.45</v>
      </c>
      <c r="L229" s="276">
        <v>49.45</v>
      </c>
      <c r="M229" s="276">
        <v>980.44307000000003</v>
      </c>
    </row>
    <row r="230" spans="1:13">
      <c r="A230" s="267">
        <v>220</v>
      </c>
      <c r="B230" s="276" t="s">
        <v>404</v>
      </c>
      <c r="C230" s="277">
        <v>45.4</v>
      </c>
      <c r="D230" s="278">
        <v>45.166666666666664</v>
      </c>
      <c r="E230" s="278">
        <v>44.133333333333326</v>
      </c>
      <c r="F230" s="278">
        <v>42.86666666666666</v>
      </c>
      <c r="G230" s="278">
        <v>41.833333333333321</v>
      </c>
      <c r="H230" s="278">
        <v>46.43333333333333</v>
      </c>
      <c r="I230" s="278">
        <v>47.466666666666676</v>
      </c>
      <c r="J230" s="278">
        <v>48.733333333333334</v>
      </c>
      <c r="K230" s="276">
        <v>46.2</v>
      </c>
      <c r="L230" s="276">
        <v>43.9</v>
      </c>
      <c r="M230" s="276">
        <v>219.23781</v>
      </c>
    </row>
    <row r="231" spans="1:13">
      <c r="A231" s="267">
        <v>221</v>
      </c>
      <c r="B231" s="276" t="s">
        <v>405</v>
      </c>
      <c r="C231" s="277">
        <v>1335.95</v>
      </c>
      <c r="D231" s="278">
        <v>1340.3666666666666</v>
      </c>
      <c r="E231" s="278">
        <v>1317.4833333333331</v>
      </c>
      <c r="F231" s="278">
        <v>1299.0166666666667</v>
      </c>
      <c r="G231" s="278">
        <v>1276.1333333333332</v>
      </c>
      <c r="H231" s="278">
        <v>1358.833333333333</v>
      </c>
      <c r="I231" s="278">
        <v>1381.7166666666667</v>
      </c>
      <c r="J231" s="278">
        <v>1400.1833333333329</v>
      </c>
      <c r="K231" s="276">
        <v>1363.25</v>
      </c>
      <c r="L231" s="276">
        <v>1321.9</v>
      </c>
      <c r="M231" s="276">
        <v>0.32077</v>
      </c>
    </row>
    <row r="232" spans="1:13">
      <c r="A232" s="267">
        <v>222</v>
      </c>
      <c r="B232" s="276" t="s">
        <v>407</v>
      </c>
      <c r="C232" s="277">
        <v>115.55</v>
      </c>
      <c r="D232" s="278">
        <v>115.69999999999999</v>
      </c>
      <c r="E232" s="278">
        <v>114.54999999999998</v>
      </c>
      <c r="F232" s="278">
        <v>113.55</v>
      </c>
      <c r="G232" s="278">
        <v>112.39999999999999</v>
      </c>
      <c r="H232" s="278">
        <v>116.69999999999997</v>
      </c>
      <c r="I232" s="278">
        <v>117.84999999999998</v>
      </c>
      <c r="J232" s="278">
        <v>118.84999999999997</v>
      </c>
      <c r="K232" s="276">
        <v>116.85</v>
      </c>
      <c r="L232" s="276">
        <v>114.7</v>
      </c>
      <c r="M232" s="276">
        <v>3.38923</v>
      </c>
    </row>
    <row r="233" spans="1:13">
      <c r="A233" s="267">
        <v>223</v>
      </c>
      <c r="B233" s="276" t="s">
        <v>1603</v>
      </c>
      <c r="C233" s="277">
        <v>1062.6500000000001</v>
      </c>
      <c r="D233" s="278">
        <v>1061.9833333333333</v>
      </c>
      <c r="E233" s="278">
        <v>1050.9166666666667</v>
      </c>
      <c r="F233" s="278">
        <v>1039.1833333333334</v>
      </c>
      <c r="G233" s="278">
        <v>1028.1166666666668</v>
      </c>
      <c r="H233" s="278">
        <v>1073.7166666666667</v>
      </c>
      <c r="I233" s="278">
        <v>1084.7833333333333</v>
      </c>
      <c r="J233" s="278">
        <v>1096.5166666666667</v>
      </c>
      <c r="K233" s="276">
        <v>1073.05</v>
      </c>
      <c r="L233" s="276">
        <v>1050.25</v>
      </c>
      <c r="M233" s="276">
        <v>0.35519000000000001</v>
      </c>
    </row>
    <row r="234" spans="1:13">
      <c r="A234" s="267">
        <v>224</v>
      </c>
      <c r="B234" s="276" t="s">
        <v>1661</v>
      </c>
      <c r="C234" s="277">
        <v>716.9</v>
      </c>
      <c r="D234" s="278">
        <v>717.94999999999993</v>
      </c>
      <c r="E234" s="278">
        <v>711.94999999999982</v>
      </c>
      <c r="F234" s="278">
        <v>706.99999999999989</v>
      </c>
      <c r="G234" s="278">
        <v>700.99999999999977</v>
      </c>
      <c r="H234" s="278">
        <v>722.89999999999986</v>
      </c>
      <c r="I234" s="278">
        <v>728.90000000000009</v>
      </c>
      <c r="J234" s="278">
        <v>733.84999999999991</v>
      </c>
      <c r="K234" s="276">
        <v>723.95</v>
      </c>
      <c r="L234" s="276">
        <v>713</v>
      </c>
      <c r="M234" s="276">
        <v>1.2595099999999999</v>
      </c>
    </row>
    <row r="235" spans="1:13">
      <c r="A235" s="267">
        <v>225</v>
      </c>
      <c r="B235" s="276" t="s">
        <v>408</v>
      </c>
      <c r="C235" s="277">
        <v>117.8</v>
      </c>
      <c r="D235" s="278">
        <v>118.5</v>
      </c>
      <c r="E235" s="278">
        <v>115.6</v>
      </c>
      <c r="F235" s="278">
        <v>113.39999999999999</v>
      </c>
      <c r="G235" s="278">
        <v>110.49999999999999</v>
      </c>
      <c r="H235" s="278">
        <v>120.7</v>
      </c>
      <c r="I235" s="278">
        <v>123.60000000000001</v>
      </c>
      <c r="J235" s="278">
        <v>125.80000000000001</v>
      </c>
      <c r="K235" s="276">
        <v>121.4</v>
      </c>
      <c r="L235" s="276">
        <v>116.3</v>
      </c>
      <c r="M235" s="276">
        <v>29.303290000000001</v>
      </c>
    </row>
    <row r="236" spans="1:13">
      <c r="A236" s="267">
        <v>226</v>
      </c>
      <c r="B236" s="276" t="s">
        <v>409</v>
      </c>
      <c r="C236" s="277">
        <v>88.9</v>
      </c>
      <c r="D236" s="278">
        <v>89.133333333333326</v>
      </c>
      <c r="E236" s="278">
        <v>88.466666666666654</v>
      </c>
      <c r="F236" s="278">
        <v>88.033333333333331</v>
      </c>
      <c r="G236" s="278">
        <v>87.36666666666666</v>
      </c>
      <c r="H236" s="278">
        <v>89.566666666666649</v>
      </c>
      <c r="I236" s="278">
        <v>90.233333333333334</v>
      </c>
      <c r="J236" s="278">
        <v>90.666666666666643</v>
      </c>
      <c r="K236" s="276">
        <v>89.8</v>
      </c>
      <c r="L236" s="276">
        <v>88.7</v>
      </c>
      <c r="M236" s="276">
        <v>3.9281100000000002</v>
      </c>
    </row>
    <row r="237" spans="1:13">
      <c r="A237" s="267">
        <v>227</v>
      </c>
      <c r="B237" s="276" t="s">
        <v>128</v>
      </c>
      <c r="C237" s="277">
        <v>217.65</v>
      </c>
      <c r="D237" s="278">
        <v>217.44999999999996</v>
      </c>
      <c r="E237" s="278">
        <v>215.89999999999992</v>
      </c>
      <c r="F237" s="278">
        <v>214.14999999999995</v>
      </c>
      <c r="G237" s="278">
        <v>212.59999999999991</v>
      </c>
      <c r="H237" s="278">
        <v>219.19999999999993</v>
      </c>
      <c r="I237" s="278">
        <v>220.74999999999994</v>
      </c>
      <c r="J237" s="278">
        <v>222.49999999999994</v>
      </c>
      <c r="K237" s="276">
        <v>219</v>
      </c>
      <c r="L237" s="276">
        <v>215.7</v>
      </c>
      <c r="M237" s="276">
        <v>446.72447</v>
      </c>
    </row>
    <row r="238" spans="1:13">
      <c r="A238" s="267">
        <v>228</v>
      </c>
      <c r="B238" s="276" t="s">
        <v>411</v>
      </c>
      <c r="C238" s="277">
        <v>128.05000000000001</v>
      </c>
      <c r="D238" s="278">
        <v>128.41666666666666</v>
      </c>
      <c r="E238" s="278">
        <v>127.2833333333333</v>
      </c>
      <c r="F238" s="278">
        <v>126.51666666666665</v>
      </c>
      <c r="G238" s="278">
        <v>125.3833333333333</v>
      </c>
      <c r="H238" s="278">
        <v>129.18333333333331</v>
      </c>
      <c r="I238" s="278">
        <v>130.31666666666669</v>
      </c>
      <c r="J238" s="278">
        <v>131.08333333333331</v>
      </c>
      <c r="K238" s="276">
        <v>129.55000000000001</v>
      </c>
      <c r="L238" s="276">
        <v>127.65</v>
      </c>
      <c r="M238" s="276">
        <v>2.8265899999999999</v>
      </c>
    </row>
    <row r="239" spans="1:13">
      <c r="A239" s="267">
        <v>229</v>
      </c>
      <c r="B239" s="276" t="s">
        <v>412</v>
      </c>
      <c r="C239" s="277">
        <v>172.25</v>
      </c>
      <c r="D239" s="278">
        <v>171.08333333333334</v>
      </c>
      <c r="E239" s="278">
        <v>167.91666666666669</v>
      </c>
      <c r="F239" s="278">
        <v>163.58333333333334</v>
      </c>
      <c r="G239" s="278">
        <v>160.41666666666669</v>
      </c>
      <c r="H239" s="278">
        <v>175.41666666666669</v>
      </c>
      <c r="I239" s="278">
        <v>178.58333333333337</v>
      </c>
      <c r="J239" s="278">
        <v>182.91666666666669</v>
      </c>
      <c r="K239" s="276">
        <v>174.25</v>
      </c>
      <c r="L239" s="276">
        <v>166.75</v>
      </c>
      <c r="M239" s="276">
        <v>36.333300000000001</v>
      </c>
    </row>
    <row r="240" spans="1:13">
      <c r="A240" s="267">
        <v>230</v>
      </c>
      <c r="B240" s="276" t="s">
        <v>117</v>
      </c>
      <c r="C240" s="277">
        <v>225.75</v>
      </c>
      <c r="D240" s="278">
        <v>226.73333333333335</v>
      </c>
      <c r="E240" s="278">
        <v>223.56666666666669</v>
      </c>
      <c r="F240" s="278">
        <v>221.38333333333335</v>
      </c>
      <c r="G240" s="278">
        <v>218.2166666666667</v>
      </c>
      <c r="H240" s="278">
        <v>228.91666666666669</v>
      </c>
      <c r="I240" s="278">
        <v>232.08333333333331</v>
      </c>
      <c r="J240" s="278">
        <v>234.26666666666668</v>
      </c>
      <c r="K240" s="276">
        <v>229.9</v>
      </c>
      <c r="L240" s="276">
        <v>224.55</v>
      </c>
      <c r="M240" s="276">
        <v>122.59672</v>
      </c>
    </row>
    <row r="241" spans="1:13">
      <c r="A241" s="267">
        <v>231</v>
      </c>
      <c r="B241" s="276" t="s">
        <v>415</v>
      </c>
      <c r="C241" s="277">
        <v>84.75</v>
      </c>
      <c r="D241" s="278">
        <v>85.883333333333326</v>
      </c>
      <c r="E241" s="278">
        <v>82.966666666666654</v>
      </c>
      <c r="F241" s="278">
        <v>81.183333333333323</v>
      </c>
      <c r="G241" s="278">
        <v>78.266666666666652</v>
      </c>
      <c r="H241" s="278">
        <v>87.666666666666657</v>
      </c>
      <c r="I241" s="278">
        <v>90.583333333333343</v>
      </c>
      <c r="J241" s="278">
        <v>92.36666666666666</v>
      </c>
      <c r="K241" s="276">
        <v>88.8</v>
      </c>
      <c r="L241" s="276">
        <v>84.1</v>
      </c>
      <c r="M241" s="276">
        <v>86.329229999999995</v>
      </c>
    </row>
    <row r="242" spans="1:13">
      <c r="A242" s="267">
        <v>232</v>
      </c>
      <c r="B242" s="276" t="s">
        <v>1615</v>
      </c>
      <c r="C242" s="277">
        <v>7320.15</v>
      </c>
      <c r="D242" s="278">
        <v>7381.25</v>
      </c>
      <c r="E242" s="278">
        <v>7223.9</v>
      </c>
      <c r="F242" s="278">
        <v>7127.65</v>
      </c>
      <c r="G242" s="278">
        <v>6970.2999999999993</v>
      </c>
      <c r="H242" s="278">
        <v>7477.5</v>
      </c>
      <c r="I242" s="278">
        <v>7634.85</v>
      </c>
      <c r="J242" s="278">
        <v>7731.1</v>
      </c>
      <c r="K242" s="276">
        <v>7538.6</v>
      </c>
      <c r="L242" s="276">
        <v>7285</v>
      </c>
      <c r="M242" s="276">
        <v>1.1416299999999999</v>
      </c>
    </row>
    <row r="243" spans="1:13">
      <c r="A243" s="267">
        <v>233</v>
      </c>
      <c r="B243" s="276" t="s">
        <v>259</v>
      </c>
      <c r="C243" s="277">
        <v>96</v>
      </c>
      <c r="D243" s="278">
        <v>95.983333333333334</v>
      </c>
      <c r="E243" s="278">
        <v>94.566666666666663</v>
      </c>
      <c r="F243" s="278">
        <v>93.133333333333326</v>
      </c>
      <c r="G243" s="278">
        <v>91.716666666666654</v>
      </c>
      <c r="H243" s="278">
        <v>97.416666666666671</v>
      </c>
      <c r="I243" s="278">
        <v>98.833333333333329</v>
      </c>
      <c r="J243" s="278">
        <v>100.26666666666668</v>
      </c>
      <c r="K243" s="276">
        <v>97.4</v>
      </c>
      <c r="L243" s="276">
        <v>94.55</v>
      </c>
      <c r="M243" s="276">
        <v>53.699890000000003</v>
      </c>
    </row>
    <row r="244" spans="1:13">
      <c r="A244" s="267">
        <v>234</v>
      </c>
      <c r="B244" s="276" t="s">
        <v>416</v>
      </c>
      <c r="C244" s="277">
        <v>245.55</v>
      </c>
      <c r="D244" s="278">
        <v>245.20000000000002</v>
      </c>
      <c r="E244" s="278">
        <v>241.90000000000003</v>
      </c>
      <c r="F244" s="278">
        <v>238.25000000000003</v>
      </c>
      <c r="G244" s="278">
        <v>234.95000000000005</v>
      </c>
      <c r="H244" s="278">
        <v>248.85000000000002</v>
      </c>
      <c r="I244" s="278">
        <v>252.15000000000003</v>
      </c>
      <c r="J244" s="278">
        <v>255.8</v>
      </c>
      <c r="K244" s="276">
        <v>248.5</v>
      </c>
      <c r="L244" s="276">
        <v>241.55</v>
      </c>
      <c r="M244" s="276">
        <v>33.235439999999997</v>
      </c>
    </row>
    <row r="245" spans="1:13">
      <c r="A245" s="267">
        <v>235</v>
      </c>
      <c r="B245" s="276" t="s">
        <v>260</v>
      </c>
      <c r="C245" s="277">
        <v>124.45</v>
      </c>
      <c r="D245" s="278">
        <v>124.8</v>
      </c>
      <c r="E245" s="278">
        <v>123.3</v>
      </c>
      <c r="F245" s="278">
        <v>122.15</v>
      </c>
      <c r="G245" s="278">
        <v>120.65</v>
      </c>
      <c r="H245" s="278">
        <v>125.94999999999999</v>
      </c>
      <c r="I245" s="278">
        <v>127.44999999999999</v>
      </c>
      <c r="J245" s="278">
        <v>128.59999999999997</v>
      </c>
      <c r="K245" s="276">
        <v>126.3</v>
      </c>
      <c r="L245" s="276">
        <v>123.65</v>
      </c>
      <c r="M245" s="276">
        <v>11.889189999999999</v>
      </c>
    </row>
    <row r="246" spans="1:13">
      <c r="A246" s="267">
        <v>236</v>
      </c>
      <c r="B246" s="276" t="s">
        <v>127</v>
      </c>
      <c r="C246" s="277">
        <v>98.3</v>
      </c>
      <c r="D246" s="278">
        <v>98.616666666666674</v>
      </c>
      <c r="E246" s="278">
        <v>97.433333333333351</v>
      </c>
      <c r="F246" s="278">
        <v>96.566666666666677</v>
      </c>
      <c r="G246" s="278">
        <v>95.383333333333354</v>
      </c>
      <c r="H246" s="278">
        <v>99.483333333333348</v>
      </c>
      <c r="I246" s="278">
        <v>100.66666666666669</v>
      </c>
      <c r="J246" s="278">
        <v>101.53333333333335</v>
      </c>
      <c r="K246" s="276">
        <v>99.8</v>
      </c>
      <c r="L246" s="276">
        <v>97.75</v>
      </c>
      <c r="M246" s="276">
        <v>189.30531999999999</v>
      </c>
    </row>
    <row r="247" spans="1:13">
      <c r="A247" s="267">
        <v>237</v>
      </c>
      <c r="B247" s="276" t="s">
        <v>417</v>
      </c>
      <c r="C247" s="277">
        <v>11.15</v>
      </c>
      <c r="D247" s="278">
        <v>11.133333333333335</v>
      </c>
      <c r="E247" s="278">
        <v>11.06666666666667</v>
      </c>
      <c r="F247" s="278">
        <v>10.983333333333336</v>
      </c>
      <c r="G247" s="278">
        <v>10.916666666666671</v>
      </c>
      <c r="H247" s="278">
        <v>11.216666666666669</v>
      </c>
      <c r="I247" s="278">
        <v>11.283333333333335</v>
      </c>
      <c r="J247" s="278">
        <v>11.366666666666667</v>
      </c>
      <c r="K247" s="276">
        <v>11.2</v>
      </c>
      <c r="L247" s="276">
        <v>11.05</v>
      </c>
      <c r="M247" s="276">
        <v>25.477060000000002</v>
      </c>
    </row>
    <row r="248" spans="1:13">
      <c r="A248" s="267">
        <v>238</v>
      </c>
      <c r="B248" s="276" t="s">
        <v>2931</v>
      </c>
      <c r="C248" s="277">
        <v>1452.7</v>
      </c>
      <c r="D248" s="278">
        <v>1449.3666666666668</v>
      </c>
      <c r="E248" s="278">
        <v>1440.3333333333335</v>
      </c>
      <c r="F248" s="278">
        <v>1427.9666666666667</v>
      </c>
      <c r="G248" s="278">
        <v>1418.9333333333334</v>
      </c>
      <c r="H248" s="278">
        <v>1461.7333333333336</v>
      </c>
      <c r="I248" s="278">
        <v>1470.7666666666669</v>
      </c>
      <c r="J248" s="278">
        <v>1483.1333333333337</v>
      </c>
      <c r="K248" s="276">
        <v>1458.4</v>
      </c>
      <c r="L248" s="276">
        <v>1437</v>
      </c>
      <c r="M248" s="276">
        <v>5.7411500000000002</v>
      </c>
    </row>
    <row r="249" spans="1:13">
      <c r="A249" s="267">
        <v>239</v>
      </c>
      <c r="B249" s="276" t="s">
        <v>1622</v>
      </c>
      <c r="C249" s="277">
        <v>322.7</v>
      </c>
      <c r="D249" s="278">
        <v>324.63333333333338</v>
      </c>
      <c r="E249" s="278">
        <v>319.26666666666677</v>
      </c>
      <c r="F249" s="278">
        <v>315.83333333333337</v>
      </c>
      <c r="G249" s="278">
        <v>310.46666666666675</v>
      </c>
      <c r="H249" s="278">
        <v>328.06666666666678</v>
      </c>
      <c r="I249" s="278">
        <v>333.43333333333345</v>
      </c>
      <c r="J249" s="278">
        <v>336.86666666666679</v>
      </c>
      <c r="K249" s="276">
        <v>330</v>
      </c>
      <c r="L249" s="276">
        <v>321.2</v>
      </c>
      <c r="M249" s="276">
        <v>1.1816</v>
      </c>
    </row>
    <row r="250" spans="1:13">
      <c r="A250" s="267">
        <v>240</v>
      </c>
      <c r="B250" s="276" t="s">
        <v>122</v>
      </c>
      <c r="C250" s="277">
        <v>561.29999999999995</v>
      </c>
      <c r="D250" s="278">
        <v>559.19999999999993</v>
      </c>
      <c r="E250" s="278">
        <v>555.09999999999991</v>
      </c>
      <c r="F250" s="278">
        <v>548.9</v>
      </c>
      <c r="G250" s="278">
        <v>544.79999999999995</v>
      </c>
      <c r="H250" s="278">
        <v>565.39999999999986</v>
      </c>
      <c r="I250" s="278">
        <v>569.5</v>
      </c>
      <c r="J250" s="278">
        <v>575.69999999999982</v>
      </c>
      <c r="K250" s="276">
        <v>563.29999999999995</v>
      </c>
      <c r="L250" s="276">
        <v>553</v>
      </c>
      <c r="M250" s="276">
        <v>21.737490000000001</v>
      </c>
    </row>
    <row r="251" spans="1:13">
      <c r="A251" s="267">
        <v>241</v>
      </c>
      <c r="B251" s="276" t="s">
        <v>3644</v>
      </c>
      <c r="C251" s="277">
        <v>254.25</v>
      </c>
      <c r="D251" s="278">
        <v>255.88333333333335</v>
      </c>
      <c r="E251" s="278">
        <v>252.06666666666672</v>
      </c>
      <c r="F251" s="278">
        <v>249.88333333333335</v>
      </c>
      <c r="G251" s="278">
        <v>246.06666666666672</v>
      </c>
      <c r="H251" s="278">
        <v>258.06666666666672</v>
      </c>
      <c r="I251" s="278">
        <v>261.88333333333338</v>
      </c>
      <c r="J251" s="278">
        <v>264.06666666666672</v>
      </c>
      <c r="K251" s="276">
        <v>259.7</v>
      </c>
      <c r="L251" s="276">
        <v>253.7</v>
      </c>
      <c r="M251" s="276">
        <v>16.407299999999999</v>
      </c>
    </row>
    <row r="252" spans="1:13">
      <c r="A252" s="267">
        <v>242</v>
      </c>
      <c r="B252" s="276" t="s">
        <v>124</v>
      </c>
      <c r="C252" s="277">
        <v>947.7</v>
      </c>
      <c r="D252" s="278">
        <v>943.26666666666677</v>
      </c>
      <c r="E252" s="278">
        <v>932.68333333333351</v>
      </c>
      <c r="F252" s="278">
        <v>917.66666666666674</v>
      </c>
      <c r="G252" s="278">
        <v>907.08333333333348</v>
      </c>
      <c r="H252" s="278">
        <v>958.28333333333353</v>
      </c>
      <c r="I252" s="278">
        <v>968.86666666666679</v>
      </c>
      <c r="J252" s="278">
        <v>983.88333333333355</v>
      </c>
      <c r="K252" s="276">
        <v>953.85</v>
      </c>
      <c r="L252" s="276">
        <v>928.25</v>
      </c>
      <c r="M252" s="276">
        <v>70.044449999999998</v>
      </c>
    </row>
    <row r="253" spans="1:13">
      <c r="A253" s="267">
        <v>243</v>
      </c>
      <c r="B253" s="276" t="s">
        <v>261</v>
      </c>
      <c r="C253" s="277">
        <v>5169.6000000000004</v>
      </c>
      <c r="D253" s="278">
        <v>5103.8666666666668</v>
      </c>
      <c r="E253" s="278">
        <v>4980.7333333333336</v>
      </c>
      <c r="F253" s="278">
        <v>4791.8666666666668</v>
      </c>
      <c r="G253" s="278">
        <v>4668.7333333333336</v>
      </c>
      <c r="H253" s="278">
        <v>5292.7333333333336</v>
      </c>
      <c r="I253" s="278">
        <v>5415.8666666666668</v>
      </c>
      <c r="J253" s="278">
        <v>5604.7333333333336</v>
      </c>
      <c r="K253" s="276">
        <v>5227</v>
      </c>
      <c r="L253" s="276">
        <v>4915</v>
      </c>
      <c r="M253" s="276">
        <v>14.457100000000001</v>
      </c>
    </row>
    <row r="254" spans="1:13">
      <c r="A254" s="267">
        <v>244</v>
      </c>
      <c r="B254" s="276" t="s">
        <v>126</v>
      </c>
      <c r="C254" s="277">
        <v>1339.45</v>
      </c>
      <c r="D254" s="278">
        <v>1336.1333333333334</v>
      </c>
      <c r="E254" s="278">
        <v>1323.8666666666668</v>
      </c>
      <c r="F254" s="278">
        <v>1308.2833333333333</v>
      </c>
      <c r="G254" s="278">
        <v>1296.0166666666667</v>
      </c>
      <c r="H254" s="278">
        <v>1351.7166666666669</v>
      </c>
      <c r="I254" s="278">
        <v>1363.9833333333338</v>
      </c>
      <c r="J254" s="278">
        <v>1379.5666666666671</v>
      </c>
      <c r="K254" s="276">
        <v>1348.4</v>
      </c>
      <c r="L254" s="276">
        <v>1320.55</v>
      </c>
      <c r="M254" s="276">
        <v>82.258380000000002</v>
      </c>
    </row>
    <row r="255" spans="1:13">
      <c r="A255" s="267">
        <v>245</v>
      </c>
      <c r="B255" s="276" t="s">
        <v>1645</v>
      </c>
      <c r="C255" s="277">
        <v>708.95</v>
      </c>
      <c r="D255" s="278">
        <v>709.41666666666663</v>
      </c>
      <c r="E255" s="278">
        <v>695.83333333333326</v>
      </c>
      <c r="F255" s="278">
        <v>682.71666666666658</v>
      </c>
      <c r="G255" s="278">
        <v>669.13333333333321</v>
      </c>
      <c r="H255" s="278">
        <v>722.5333333333333</v>
      </c>
      <c r="I255" s="278">
        <v>736.11666666666656</v>
      </c>
      <c r="J255" s="278">
        <v>749.23333333333335</v>
      </c>
      <c r="K255" s="276">
        <v>723</v>
      </c>
      <c r="L255" s="276">
        <v>696.3</v>
      </c>
      <c r="M255" s="276">
        <v>0.32732</v>
      </c>
    </row>
    <row r="256" spans="1:13">
      <c r="A256" s="267">
        <v>246</v>
      </c>
      <c r="B256" s="276" t="s">
        <v>420</v>
      </c>
      <c r="C256" s="277">
        <v>322.55</v>
      </c>
      <c r="D256" s="278">
        <v>323.51666666666665</v>
      </c>
      <c r="E256" s="278">
        <v>318.5333333333333</v>
      </c>
      <c r="F256" s="278">
        <v>314.51666666666665</v>
      </c>
      <c r="G256" s="278">
        <v>309.5333333333333</v>
      </c>
      <c r="H256" s="278">
        <v>327.5333333333333</v>
      </c>
      <c r="I256" s="278">
        <v>332.51666666666665</v>
      </c>
      <c r="J256" s="278">
        <v>336.5333333333333</v>
      </c>
      <c r="K256" s="276">
        <v>328.5</v>
      </c>
      <c r="L256" s="276">
        <v>319.5</v>
      </c>
      <c r="M256" s="276">
        <v>10.69017</v>
      </c>
    </row>
    <row r="257" spans="1:13">
      <c r="A257" s="267">
        <v>247</v>
      </c>
      <c r="B257" s="276" t="s">
        <v>123</v>
      </c>
      <c r="C257" s="277">
        <v>1666.4</v>
      </c>
      <c r="D257" s="278">
        <v>1661.1333333333332</v>
      </c>
      <c r="E257" s="278">
        <v>1647.5166666666664</v>
      </c>
      <c r="F257" s="278">
        <v>1628.6333333333332</v>
      </c>
      <c r="G257" s="278">
        <v>1615.0166666666664</v>
      </c>
      <c r="H257" s="278">
        <v>1680.0166666666664</v>
      </c>
      <c r="I257" s="278">
        <v>1693.6333333333332</v>
      </c>
      <c r="J257" s="278">
        <v>1712.5166666666664</v>
      </c>
      <c r="K257" s="276">
        <v>1674.75</v>
      </c>
      <c r="L257" s="276">
        <v>1642.25</v>
      </c>
      <c r="M257" s="276">
        <v>8.8028600000000008</v>
      </c>
    </row>
    <row r="258" spans="1:13">
      <c r="A258" s="267">
        <v>248</v>
      </c>
      <c r="B258" s="276" t="s">
        <v>262</v>
      </c>
      <c r="C258" s="277">
        <v>2102.3000000000002</v>
      </c>
      <c r="D258" s="278">
        <v>2109.2000000000003</v>
      </c>
      <c r="E258" s="278">
        <v>2083.5000000000005</v>
      </c>
      <c r="F258" s="278">
        <v>2064.7000000000003</v>
      </c>
      <c r="G258" s="278">
        <v>2039.0000000000005</v>
      </c>
      <c r="H258" s="278">
        <v>2128.0000000000005</v>
      </c>
      <c r="I258" s="278">
        <v>2153.7000000000003</v>
      </c>
      <c r="J258" s="278">
        <v>2172.5000000000005</v>
      </c>
      <c r="K258" s="276">
        <v>2134.9</v>
      </c>
      <c r="L258" s="276">
        <v>2090.4</v>
      </c>
      <c r="M258" s="276">
        <v>1.4548000000000001</v>
      </c>
    </row>
    <row r="259" spans="1:13">
      <c r="A259" s="267">
        <v>249</v>
      </c>
      <c r="B259" s="276" t="s">
        <v>422</v>
      </c>
      <c r="C259" s="277">
        <v>999</v>
      </c>
      <c r="D259" s="278">
        <v>1007.1666666666666</v>
      </c>
      <c r="E259" s="278">
        <v>984.83333333333326</v>
      </c>
      <c r="F259" s="278">
        <v>970.66666666666663</v>
      </c>
      <c r="G259" s="278">
        <v>948.33333333333326</v>
      </c>
      <c r="H259" s="278">
        <v>1021.3333333333333</v>
      </c>
      <c r="I259" s="278">
        <v>1043.6666666666665</v>
      </c>
      <c r="J259" s="278">
        <v>1057.8333333333333</v>
      </c>
      <c r="K259" s="276">
        <v>1029.5</v>
      </c>
      <c r="L259" s="276">
        <v>993</v>
      </c>
      <c r="M259" s="276">
        <v>0.83065999999999995</v>
      </c>
    </row>
    <row r="260" spans="1:13">
      <c r="A260" s="267">
        <v>250</v>
      </c>
      <c r="B260" s="276" t="s">
        <v>423</v>
      </c>
      <c r="C260" s="277">
        <v>2136.6</v>
      </c>
      <c r="D260" s="278">
        <v>2143.6333333333332</v>
      </c>
      <c r="E260" s="278">
        <v>2113.4166666666665</v>
      </c>
      <c r="F260" s="278">
        <v>2090.2333333333331</v>
      </c>
      <c r="G260" s="278">
        <v>2060.0166666666664</v>
      </c>
      <c r="H260" s="278">
        <v>2166.8166666666666</v>
      </c>
      <c r="I260" s="278">
        <v>2197.0333333333338</v>
      </c>
      <c r="J260" s="278">
        <v>2220.2166666666667</v>
      </c>
      <c r="K260" s="276">
        <v>2173.85</v>
      </c>
      <c r="L260" s="276">
        <v>2120.4499999999998</v>
      </c>
      <c r="M260" s="276">
        <v>0.36419000000000001</v>
      </c>
    </row>
    <row r="261" spans="1:13">
      <c r="A261" s="267">
        <v>251</v>
      </c>
      <c r="B261" s="276" t="s">
        <v>424</v>
      </c>
      <c r="C261" s="277">
        <v>328.35</v>
      </c>
      <c r="D261" s="278">
        <v>330.59999999999997</v>
      </c>
      <c r="E261" s="278">
        <v>324.74999999999994</v>
      </c>
      <c r="F261" s="278">
        <v>321.14999999999998</v>
      </c>
      <c r="G261" s="278">
        <v>315.29999999999995</v>
      </c>
      <c r="H261" s="278">
        <v>334.19999999999993</v>
      </c>
      <c r="I261" s="278">
        <v>340.04999999999995</v>
      </c>
      <c r="J261" s="278">
        <v>343.64999999999992</v>
      </c>
      <c r="K261" s="276">
        <v>336.45</v>
      </c>
      <c r="L261" s="276">
        <v>327</v>
      </c>
      <c r="M261" s="276">
        <v>2.3110400000000002</v>
      </c>
    </row>
    <row r="262" spans="1:13">
      <c r="A262" s="267">
        <v>252</v>
      </c>
      <c r="B262" s="276" t="s">
        <v>425</v>
      </c>
      <c r="C262" s="277">
        <v>126.35</v>
      </c>
      <c r="D262" s="278">
        <v>127.38333333333333</v>
      </c>
      <c r="E262" s="278">
        <v>124.96666666666664</v>
      </c>
      <c r="F262" s="278">
        <v>123.58333333333331</v>
      </c>
      <c r="G262" s="278">
        <v>121.16666666666663</v>
      </c>
      <c r="H262" s="278">
        <v>128.76666666666665</v>
      </c>
      <c r="I262" s="278">
        <v>131.18333333333334</v>
      </c>
      <c r="J262" s="278">
        <v>132.56666666666666</v>
      </c>
      <c r="K262" s="276">
        <v>129.80000000000001</v>
      </c>
      <c r="L262" s="276">
        <v>126</v>
      </c>
      <c r="M262" s="276">
        <v>12.73757</v>
      </c>
    </row>
    <row r="263" spans="1:13">
      <c r="A263" s="267">
        <v>253</v>
      </c>
      <c r="B263" s="276" t="s">
        <v>426</v>
      </c>
      <c r="C263" s="277">
        <v>106.55</v>
      </c>
      <c r="D263" s="278">
        <v>101.91666666666667</v>
      </c>
      <c r="E263" s="278">
        <v>95.483333333333348</v>
      </c>
      <c r="F263" s="278">
        <v>84.416666666666671</v>
      </c>
      <c r="G263" s="278">
        <v>77.983333333333348</v>
      </c>
      <c r="H263" s="278">
        <v>112.98333333333335</v>
      </c>
      <c r="I263" s="278">
        <v>119.41666666666666</v>
      </c>
      <c r="J263" s="278">
        <v>130.48333333333335</v>
      </c>
      <c r="K263" s="276">
        <v>108.35</v>
      </c>
      <c r="L263" s="276">
        <v>90.85</v>
      </c>
      <c r="M263" s="276">
        <v>353.61036999999999</v>
      </c>
    </row>
    <row r="264" spans="1:13">
      <c r="A264" s="267">
        <v>254</v>
      </c>
      <c r="B264" s="276" t="s">
        <v>427</v>
      </c>
      <c r="C264" s="277">
        <v>89.25</v>
      </c>
      <c r="D264" s="278">
        <v>88.266666666666666</v>
      </c>
      <c r="E264" s="278">
        <v>86.683333333333337</v>
      </c>
      <c r="F264" s="278">
        <v>84.116666666666674</v>
      </c>
      <c r="G264" s="278">
        <v>82.533333333333346</v>
      </c>
      <c r="H264" s="278">
        <v>90.833333333333329</v>
      </c>
      <c r="I264" s="278">
        <v>92.416666666666671</v>
      </c>
      <c r="J264" s="278">
        <v>94.98333333333332</v>
      </c>
      <c r="K264" s="276">
        <v>89.85</v>
      </c>
      <c r="L264" s="276">
        <v>85.7</v>
      </c>
      <c r="M264" s="276">
        <v>12.03312</v>
      </c>
    </row>
    <row r="265" spans="1:13">
      <c r="A265" s="267">
        <v>255</v>
      </c>
      <c r="B265" s="276" t="s">
        <v>263</v>
      </c>
      <c r="C265" s="277">
        <v>77.349999999999994</v>
      </c>
      <c r="D265" s="278">
        <v>76.7</v>
      </c>
      <c r="E265" s="278">
        <v>74.300000000000011</v>
      </c>
      <c r="F265" s="278">
        <v>71.250000000000014</v>
      </c>
      <c r="G265" s="278">
        <v>68.850000000000023</v>
      </c>
      <c r="H265" s="278">
        <v>79.75</v>
      </c>
      <c r="I265" s="278">
        <v>82.15</v>
      </c>
      <c r="J265" s="278">
        <v>85.199999999999989</v>
      </c>
      <c r="K265" s="276">
        <v>79.099999999999994</v>
      </c>
      <c r="L265" s="276">
        <v>73.650000000000006</v>
      </c>
      <c r="M265" s="276">
        <v>127.90058000000001</v>
      </c>
    </row>
    <row r="266" spans="1:13">
      <c r="A266" s="267">
        <v>256</v>
      </c>
      <c r="B266" s="276" t="s">
        <v>130</v>
      </c>
      <c r="C266" s="277">
        <v>400.9</v>
      </c>
      <c r="D266" s="278">
        <v>399.08333333333331</v>
      </c>
      <c r="E266" s="278">
        <v>395.26666666666665</v>
      </c>
      <c r="F266" s="278">
        <v>389.63333333333333</v>
      </c>
      <c r="G266" s="278">
        <v>385.81666666666666</v>
      </c>
      <c r="H266" s="278">
        <v>404.71666666666664</v>
      </c>
      <c r="I266" s="278">
        <v>408.53333333333336</v>
      </c>
      <c r="J266" s="278">
        <v>414.16666666666663</v>
      </c>
      <c r="K266" s="276">
        <v>402.9</v>
      </c>
      <c r="L266" s="276">
        <v>393.45</v>
      </c>
      <c r="M266" s="276">
        <v>56.049509999999998</v>
      </c>
    </row>
    <row r="267" spans="1:13">
      <c r="A267" s="267">
        <v>257</v>
      </c>
      <c r="B267" s="276" t="s">
        <v>1741</v>
      </c>
      <c r="C267" s="277">
        <v>93.65</v>
      </c>
      <c r="D267" s="278">
        <v>94.3</v>
      </c>
      <c r="E267" s="278">
        <v>92.75</v>
      </c>
      <c r="F267" s="278">
        <v>91.850000000000009</v>
      </c>
      <c r="G267" s="278">
        <v>90.300000000000011</v>
      </c>
      <c r="H267" s="278">
        <v>95.199999999999989</v>
      </c>
      <c r="I267" s="278">
        <v>96.749999999999972</v>
      </c>
      <c r="J267" s="278">
        <v>97.649999999999977</v>
      </c>
      <c r="K267" s="276">
        <v>95.85</v>
      </c>
      <c r="L267" s="276">
        <v>93.4</v>
      </c>
      <c r="M267" s="276">
        <v>2.6266799999999999</v>
      </c>
    </row>
    <row r="268" spans="1:13">
      <c r="A268" s="267">
        <v>258</v>
      </c>
      <c r="B268" s="276" t="s">
        <v>428</v>
      </c>
      <c r="C268" s="277">
        <v>43.4</v>
      </c>
      <c r="D268" s="278">
        <v>43.5</v>
      </c>
      <c r="E268" s="278">
        <v>42.4</v>
      </c>
      <c r="F268" s="278">
        <v>41.4</v>
      </c>
      <c r="G268" s="278">
        <v>40.299999999999997</v>
      </c>
      <c r="H268" s="278">
        <v>44.5</v>
      </c>
      <c r="I268" s="278">
        <v>45.599999999999994</v>
      </c>
      <c r="J268" s="278">
        <v>46.6</v>
      </c>
      <c r="K268" s="276">
        <v>44.6</v>
      </c>
      <c r="L268" s="276">
        <v>42.5</v>
      </c>
      <c r="M268" s="276">
        <v>2.5062500000000001</v>
      </c>
    </row>
    <row r="269" spans="1:13">
      <c r="A269" s="267">
        <v>259</v>
      </c>
      <c r="B269" s="276" t="s">
        <v>429</v>
      </c>
      <c r="C269" s="277">
        <v>93.15</v>
      </c>
      <c r="D269" s="278">
        <v>93.433333333333337</v>
      </c>
      <c r="E269" s="278">
        <v>92.616666666666674</v>
      </c>
      <c r="F269" s="278">
        <v>92.083333333333343</v>
      </c>
      <c r="G269" s="278">
        <v>91.26666666666668</v>
      </c>
      <c r="H269" s="278">
        <v>93.966666666666669</v>
      </c>
      <c r="I269" s="278">
        <v>94.783333333333331</v>
      </c>
      <c r="J269" s="278">
        <v>95.316666666666663</v>
      </c>
      <c r="K269" s="276">
        <v>94.25</v>
      </c>
      <c r="L269" s="276">
        <v>92.9</v>
      </c>
      <c r="M269" s="276">
        <v>5.2495399999999997</v>
      </c>
    </row>
    <row r="270" spans="1:13">
      <c r="A270" s="267">
        <v>260</v>
      </c>
      <c r="B270" s="276" t="s">
        <v>431</v>
      </c>
      <c r="C270" s="277">
        <v>30.3</v>
      </c>
      <c r="D270" s="278">
        <v>29.766666666666666</v>
      </c>
      <c r="E270" s="278">
        <v>29.233333333333331</v>
      </c>
      <c r="F270" s="278">
        <v>28.166666666666664</v>
      </c>
      <c r="G270" s="278">
        <v>27.633333333333329</v>
      </c>
      <c r="H270" s="278">
        <v>30.833333333333332</v>
      </c>
      <c r="I270" s="278">
        <v>31.366666666666664</v>
      </c>
      <c r="J270" s="278">
        <v>32.433333333333337</v>
      </c>
      <c r="K270" s="276">
        <v>30.3</v>
      </c>
      <c r="L270" s="276">
        <v>28.7</v>
      </c>
      <c r="M270" s="276">
        <v>47.566360000000003</v>
      </c>
    </row>
    <row r="271" spans="1:13">
      <c r="A271" s="267">
        <v>261</v>
      </c>
      <c r="B271" s="276" t="s">
        <v>432</v>
      </c>
      <c r="C271" s="277">
        <v>63.15</v>
      </c>
      <c r="D271" s="278">
        <v>63.666666666666664</v>
      </c>
      <c r="E271" s="278">
        <v>62.383333333333326</v>
      </c>
      <c r="F271" s="278">
        <v>61.61666666666666</v>
      </c>
      <c r="G271" s="278">
        <v>60.333333333333321</v>
      </c>
      <c r="H271" s="278">
        <v>64.433333333333337</v>
      </c>
      <c r="I271" s="278">
        <v>65.716666666666669</v>
      </c>
      <c r="J271" s="278">
        <v>66.483333333333334</v>
      </c>
      <c r="K271" s="276">
        <v>64.95</v>
      </c>
      <c r="L271" s="276">
        <v>62.9</v>
      </c>
      <c r="M271" s="276">
        <v>6.19543</v>
      </c>
    </row>
    <row r="272" spans="1:13">
      <c r="A272" s="267">
        <v>262</v>
      </c>
      <c r="B272" s="276" t="s">
        <v>433</v>
      </c>
      <c r="C272" s="277">
        <v>76.099999999999994</v>
      </c>
      <c r="D272" s="278">
        <v>76.399999999999991</v>
      </c>
      <c r="E272" s="278">
        <v>75.449999999999989</v>
      </c>
      <c r="F272" s="278">
        <v>74.8</v>
      </c>
      <c r="G272" s="278">
        <v>73.849999999999994</v>
      </c>
      <c r="H272" s="278">
        <v>77.049999999999983</v>
      </c>
      <c r="I272" s="278">
        <v>78</v>
      </c>
      <c r="J272" s="278">
        <v>78.649999999999977</v>
      </c>
      <c r="K272" s="276">
        <v>77.349999999999994</v>
      </c>
      <c r="L272" s="276">
        <v>75.75</v>
      </c>
      <c r="M272" s="276">
        <v>8.7109900000000007</v>
      </c>
    </row>
    <row r="273" spans="1:13">
      <c r="A273" s="267">
        <v>263</v>
      </c>
      <c r="B273" s="276" t="s">
        <v>434</v>
      </c>
      <c r="C273" s="277">
        <v>149.44999999999999</v>
      </c>
      <c r="D273" s="278">
        <v>149.70000000000002</v>
      </c>
      <c r="E273" s="278">
        <v>147.50000000000003</v>
      </c>
      <c r="F273" s="278">
        <v>145.55000000000001</v>
      </c>
      <c r="G273" s="278">
        <v>143.35000000000002</v>
      </c>
      <c r="H273" s="278">
        <v>151.65000000000003</v>
      </c>
      <c r="I273" s="278">
        <v>153.85000000000002</v>
      </c>
      <c r="J273" s="278">
        <v>155.80000000000004</v>
      </c>
      <c r="K273" s="276">
        <v>151.9</v>
      </c>
      <c r="L273" s="276">
        <v>147.75</v>
      </c>
      <c r="M273" s="276">
        <v>2.5335100000000002</v>
      </c>
    </row>
    <row r="274" spans="1:13">
      <c r="A274" s="267">
        <v>264</v>
      </c>
      <c r="B274" s="276" t="s">
        <v>435</v>
      </c>
      <c r="C274" s="277">
        <v>89.75</v>
      </c>
      <c r="D274" s="278">
        <v>89.350000000000009</v>
      </c>
      <c r="E274" s="278">
        <v>87.90000000000002</v>
      </c>
      <c r="F274" s="278">
        <v>86.050000000000011</v>
      </c>
      <c r="G274" s="278">
        <v>84.600000000000023</v>
      </c>
      <c r="H274" s="278">
        <v>91.200000000000017</v>
      </c>
      <c r="I274" s="278">
        <v>92.65</v>
      </c>
      <c r="J274" s="278">
        <v>94.500000000000014</v>
      </c>
      <c r="K274" s="276">
        <v>90.8</v>
      </c>
      <c r="L274" s="276">
        <v>87.5</v>
      </c>
      <c r="M274" s="276">
        <v>11.2174</v>
      </c>
    </row>
    <row r="275" spans="1:13">
      <c r="A275" s="267">
        <v>265</v>
      </c>
      <c r="B275" s="276" t="s">
        <v>129</v>
      </c>
      <c r="C275" s="277">
        <v>305.05</v>
      </c>
      <c r="D275" s="278">
        <v>301.95</v>
      </c>
      <c r="E275" s="278">
        <v>297.14999999999998</v>
      </c>
      <c r="F275" s="278">
        <v>289.25</v>
      </c>
      <c r="G275" s="278">
        <v>284.45</v>
      </c>
      <c r="H275" s="278">
        <v>309.84999999999997</v>
      </c>
      <c r="I275" s="278">
        <v>314.65000000000003</v>
      </c>
      <c r="J275" s="278">
        <v>322.54999999999995</v>
      </c>
      <c r="K275" s="276">
        <v>306.75</v>
      </c>
      <c r="L275" s="276">
        <v>294.05</v>
      </c>
      <c r="M275" s="276">
        <v>112.13921999999999</v>
      </c>
    </row>
    <row r="276" spans="1:13">
      <c r="A276" s="267">
        <v>266</v>
      </c>
      <c r="B276" s="276" t="s">
        <v>436</v>
      </c>
      <c r="C276" s="277">
        <v>2490.6999999999998</v>
      </c>
      <c r="D276" s="278">
        <v>2502.25</v>
      </c>
      <c r="E276" s="278">
        <v>2464.4499999999998</v>
      </c>
      <c r="F276" s="278">
        <v>2438.1999999999998</v>
      </c>
      <c r="G276" s="278">
        <v>2400.3999999999996</v>
      </c>
      <c r="H276" s="278">
        <v>2528.5</v>
      </c>
      <c r="I276" s="278">
        <v>2566.3000000000002</v>
      </c>
      <c r="J276" s="278">
        <v>2592.5500000000002</v>
      </c>
      <c r="K276" s="276">
        <v>2540.0500000000002</v>
      </c>
      <c r="L276" s="276">
        <v>2476</v>
      </c>
      <c r="M276" s="276">
        <v>0.12386</v>
      </c>
    </row>
    <row r="277" spans="1:13">
      <c r="A277" s="267">
        <v>267</v>
      </c>
      <c r="B277" s="276" t="s">
        <v>131</v>
      </c>
      <c r="C277" s="277">
        <v>2810.85</v>
      </c>
      <c r="D277" s="278">
        <v>2815.7333333333331</v>
      </c>
      <c r="E277" s="278">
        <v>2778.0166666666664</v>
      </c>
      <c r="F277" s="278">
        <v>2745.1833333333334</v>
      </c>
      <c r="G277" s="278">
        <v>2707.4666666666667</v>
      </c>
      <c r="H277" s="278">
        <v>2848.5666666666662</v>
      </c>
      <c r="I277" s="278">
        <v>2886.2833333333324</v>
      </c>
      <c r="J277" s="278">
        <v>2919.1166666666659</v>
      </c>
      <c r="K277" s="276">
        <v>2853.45</v>
      </c>
      <c r="L277" s="276">
        <v>2782.9</v>
      </c>
      <c r="M277" s="276">
        <v>7.8185399999999996</v>
      </c>
    </row>
    <row r="278" spans="1:13">
      <c r="A278" s="267">
        <v>268</v>
      </c>
      <c r="B278" s="276" t="s">
        <v>132</v>
      </c>
      <c r="C278" s="277">
        <v>697.55</v>
      </c>
      <c r="D278" s="278">
        <v>692.30000000000007</v>
      </c>
      <c r="E278" s="278">
        <v>670.25000000000011</v>
      </c>
      <c r="F278" s="278">
        <v>642.95000000000005</v>
      </c>
      <c r="G278" s="278">
        <v>620.90000000000009</v>
      </c>
      <c r="H278" s="278">
        <v>719.60000000000014</v>
      </c>
      <c r="I278" s="278">
        <v>741.65000000000009</v>
      </c>
      <c r="J278" s="278">
        <v>768.95000000000016</v>
      </c>
      <c r="K278" s="276">
        <v>714.35</v>
      </c>
      <c r="L278" s="276">
        <v>665</v>
      </c>
      <c r="M278" s="276">
        <v>32.973799999999997</v>
      </c>
    </row>
    <row r="279" spans="1:13">
      <c r="A279" s="267">
        <v>269</v>
      </c>
      <c r="B279" s="276" t="s">
        <v>437</v>
      </c>
      <c r="C279" s="277">
        <v>156.05000000000001</v>
      </c>
      <c r="D279" s="278">
        <v>157.43333333333334</v>
      </c>
      <c r="E279" s="278">
        <v>154.11666666666667</v>
      </c>
      <c r="F279" s="278">
        <v>152.18333333333334</v>
      </c>
      <c r="G279" s="278">
        <v>148.86666666666667</v>
      </c>
      <c r="H279" s="278">
        <v>159.36666666666667</v>
      </c>
      <c r="I279" s="278">
        <v>162.68333333333334</v>
      </c>
      <c r="J279" s="278">
        <v>164.61666666666667</v>
      </c>
      <c r="K279" s="276">
        <v>160.75</v>
      </c>
      <c r="L279" s="276">
        <v>155.5</v>
      </c>
      <c r="M279" s="276">
        <v>3.8146599999999999</v>
      </c>
    </row>
    <row r="280" spans="1:13">
      <c r="A280" s="267">
        <v>270</v>
      </c>
      <c r="B280" s="276" t="s">
        <v>439</v>
      </c>
      <c r="C280" s="277">
        <v>498.85</v>
      </c>
      <c r="D280" s="278">
        <v>502.41666666666669</v>
      </c>
      <c r="E280" s="278">
        <v>491.43333333333339</v>
      </c>
      <c r="F280" s="278">
        <v>484.01666666666671</v>
      </c>
      <c r="G280" s="278">
        <v>473.03333333333342</v>
      </c>
      <c r="H280" s="278">
        <v>509.83333333333337</v>
      </c>
      <c r="I280" s="278">
        <v>520.81666666666661</v>
      </c>
      <c r="J280" s="278">
        <v>528.23333333333335</v>
      </c>
      <c r="K280" s="276">
        <v>513.4</v>
      </c>
      <c r="L280" s="276">
        <v>495</v>
      </c>
      <c r="M280" s="276">
        <v>1.5515099999999999</v>
      </c>
    </row>
    <row r="281" spans="1:13">
      <c r="A281" s="267">
        <v>271</v>
      </c>
      <c r="B281" s="276" t="s">
        <v>440</v>
      </c>
      <c r="C281" s="277">
        <v>364.9</v>
      </c>
      <c r="D281" s="278">
        <v>365.7166666666667</v>
      </c>
      <c r="E281" s="278">
        <v>359.43333333333339</v>
      </c>
      <c r="F281" s="278">
        <v>353.9666666666667</v>
      </c>
      <c r="G281" s="278">
        <v>347.68333333333339</v>
      </c>
      <c r="H281" s="278">
        <v>371.18333333333339</v>
      </c>
      <c r="I281" s="278">
        <v>377.4666666666667</v>
      </c>
      <c r="J281" s="278">
        <v>382.93333333333339</v>
      </c>
      <c r="K281" s="276">
        <v>372</v>
      </c>
      <c r="L281" s="276">
        <v>360.25</v>
      </c>
      <c r="M281" s="276">
        <v>1.73508</v>
      </c>
    </row>
    <row r="282" spans="1:13">
      <c r="A282" s="267">
        <v>272</v>
      </c>
      <c r="B282" s="276" t="s">
        <v>442</v>
      </c>
      <c r="C282" s="277">
        <v>233.45</v>
      </c>
      <c r="D282" s="278">
        <v>233.98333333333335</v>
      </c>
      <c r="E282" s="278">
        <v>231.4666666666667</v>
      </c>
      <c r="F282" s="278">
        <v>229.48333333333335</v>
      </c>
      <c r="G282" s="278">
        <v>226.9666666666667</v>
      </c>
      <c r="H282" s="278">
        <v>235.9666666666667</v>
      </c>
      <c r="I282" s="278">
        <v>238.48333333333335</v>
      </c>
      <c r="J282" s="278">
        <v>240.4666666666667</v>
      </c>
      <c r="K282" s="276">
        <v>236.5</v>
      </c>
      <c r="L282" s="276">
        <v>232</v>
      </c>
      <c r="M282" s="276">
        <v>1.36391</v>
      </c>
    </row>
    <row r="283" spans="1:13">
      <c r="A283" s="267">
        <v>273</v>
      </c>
      <c r="B283" s="276" t="s">
        <v>1830</v>
      </c>
      <c r="C283" s="277">
        <v>674.05</v>
      </c>
      <c r="D283" s="278">
        <v>674.59999999999991</v>
      </c>
      <c r="E283" s="278">
        <v>669.54999999999984</v>
      </c>
      <c r="F283" s="278">
        <v>665.05</v>
      </c>
      <c r="G283" s="278">
        <v>659.99999999999989</v>
      </c>
      <c r="H283" s="278">
        <v>679.0999999999998</v>
      </c>
      <c r="I283" s="278">
        <v>684.15</v>
      </c>
      <c r="J283" s="278">
        <v>688.64999999999975</v>
      </c>
      <c r="K283" s="276">
        <v>679.65</v>
      </c>
      <c r="L283" s="276">
        <v>670.1</v>
      </c>
      <c r="M283" s="276">
        <v>0.17846000000000001</v>
      </c>
    </row>
    <row r="284" spans="1:13">
      <c r="A284" s="267">
        <v>274</v>
      </c>
      <c r="B284" s="276" t="s">
        <v>443</v>
      </c>
      <c r="C284" s="277">
        <v>783.2</v>
      </c>
      <c r="D284" s="278">
        <v>780.4</v>
      </c>
      <c r="E284" s="278">
        <v>772.9</v>
      </c>
      <c r="F284" s="278">
        <v>762.6</v>
      </c>
      <c r="G284" s="278">
        <v>755.1</v>
      </c>
      <c r="H284" s="278">
        <v>790.69999999999993</v>
      </c>
      <c r="I284" s="278">
        <v>798.19999999999993</v>
      </c>
      <c r="J284" s="278">
        <v>808.49999999999989</v>
      </c>
      <c r="K284" s="276">
        <v>787.9</v>
      </c>
      <c r="L284" s="276">
        <v>770.1</v>
      </c>
      <c r="M284" s="276">
        <v>5.0256600000000002</v>
      </c>
    </row>
    <row r="285" spans="1:13">
      <c r="A285" s="267">
        <v>275</v>
      </c>
      <c r="B285" s="276" t="s">
        <v>444</v>
      </c>
      <c r="C285" s="277">
        <v>320.55</v>
      </c>
      <c r="D285" s="278">
        <v>322.71666666666664</v>
      </c>
      <c r="E285" s="278">
        <v>317.68333333333328</v>
      </c>
      <c r="F285" s="278">
        <v>314.81666666666666</v>
      </c>
      <c r="G285" s="278">
        <v>309.7833333333333</v>
      </c>
      <c r="H285" s="278">
        <v>325.58333333333326</v>
      </c>
      <c r="I285" s="278">
        <v>330.61666666666667</v>
      </c>
      <c r="J285" s="278">
        <v>333.48333333333323</v>
      </c>
      <c r="K285" s="276">
        <v>327.75</v>
      </c>
      <c r="L285" s="276">
        <v>319.85000000000002</v>
      </c>
      <c r="M285" s="276">
        <v>1.53552</v>
      </c>
    </row>
    <row r="286" spans="1:13">
      <c r="A286" s="267">
        <v>276</v>
      </c>
      <c r="B286" s="276" t="s">
        <v>445</v>
      </c>
      <c r="C286" s="277">
        <v>650</v>
      </c>
      <c r="D286" s="278">
        <v>647.35</v>
      </c>
      <c r="E286" s="278">
        <v>629.70000000000005</v>
      </c>
      <c r="F286" s="278">
        <v>609.4</v>
      </c>
      <c r="G286" s="278">
        <v>591.75</v>
      </c>
      <c r="H286" s="278">
        <v>667.65000000000009</v>
      </c>
      <c r="I286" s="278">
        <v>685.3</v>
      </c>
      <c r="J286" s="278">
        <v>705.60000000000014</v>
      </c>
      <c r="K286" s="276">
        <v>665</v>
      </c>
      <c r="L286" s="276">
        <v>627.04999999999995</v>
      </c>
      <c r="M286" s="276">
        <v>3.3414199999999998</v>
      </c>
    </row>
    <row r="287" spans="1:13">
      <c r="A287" s="267">
        <v>277</v>
      </c>
      <c r="B287" s="276" t="s">
        <v>446</v>
      </c>
      <c r="C287" s="277">
        <v>63.9</v>
      </c>
      <c r="D287" s="278">
        <v>63.766666666666673</v>
      </c>
      <c r="E287" s="278">
        <v>63.183333333333351</v>
      </c>
      <c r="F287" s="278">
        <v>62.466666666666676</v>
      </c>
      <c r="G287" s="278">
        <v>61.883333333333354</v>
      </c>
      <c r="H287" s="278">
        <v>64.483333333333348</v>
      </c>
      <c r="I287" s="278">
        <v>65.066666666666677</v>
      </c>
      <c r="J287" s="278">
        <v>65.783333333333346</v>
      </c>
      <c r="K287" s="276">
        <v>64.349999999999994</v>
      </c>
      <c r="L287" s="276">
        <v>63.05</v>
      </c>
      <c r="M287" s="276">
        <v>19.23903</v>
      </c>
    </row>
    <row r="288" spans="1:13">
      <c r="A288" s="267">
        <v>278</v>
      </c>
      <c r="B288" s="276" t="s">
        <v>447</v>
      </c>
      <c r="C288" s="277">
        <v>46.2</v>
      </c>
      <c r="D288" s="278">
        <v>46.4</v>
      </c>
      <c r="E288" s="278">
        <v>45.9</v>
      </c>
      <c r="F288" s="278">
        <v>45.6</v>
      </c>
      <c r="G288" s="278">
        <v>45.1</v>
      </c>
      <c r="H288" s="278">
        <v>46.699999999999996</v>
      </c>
      <c r="I288" s="278">
        <v>47.199999999999996</v>
      </c>
      <c r="J288" s="278">
        <v>47.499999999999993</v>
      </c>
      <c r="K288" s="276">
        <v>46.9</v>
      </c>
      <c r="L288" s="276">
        <v>46.1</v>
      </c>
      <c r="M288" s="276">
        <v>6.7364800000000002</v>
      </c>
    </row>
    <row r="289" spans="1:13">
      <c r="A289" s="267">
        <v>279</v>
      </c>
      <c r="B289" s="276" t="s">
        <v>448</v>
      </c>
      <c r="C289" s="277">
        <v>548.70000000000005</v>
      </c>
      <c r="D289" s="278">
        <v>549.69999999999993</v>
      </c>
      <c r="E289" s="278">
        <v>542.39999999999986</v>
      </c>
      <c r="F289" s="278">
        <v>536.09999999999991</v>
      </c>
      <c r="G289" s="278">
        <v>528.79999999999984</v>
      </c>
      <c r="H289" s="278">
        <v>555.99999999999989</v>
      </c>
      <c r="I289" s="278">
        <v>563.29999999999984</v>
      </c>
      <c r="J289" s="278">
        <v>569.59999999999991</v>
      </c>
      <c r="K289" s="276">
        <v>557</v>
      </c>
      <c r="L289" s="276">
        <v>543.4</v>
      </c>
      <c r="M289" s="276">
        <v>3.0188199999999998</v>
      </c>
    </row>
    <row r="290" spans="1:13">
      <c r="A290" s="267">
        <v>280</v>
      </c>
      <c r="B290" s="276" t="s">
        <v>449</v>
      </c>
      <c r="C290" s="277">
        <v>353.2</v>
      </c>
      <c r="D290" s="278">
        <v>352.93333333333339</v>
      </c>
      <c r="E290" s="278">
        <v>350.36666666666679</v>
      </c>
      <c r="F290" s="278">
        <v>347.53333333333342</v>
      </c>
      <c r="G290" s="278">
        <v>344.96666666666681</v>
      </c>
      <c r="H290" s="278">
        <v>355.76666666666677</v>
      </c>
      <c r="I290" s="278">
        <v>358.33333333333337</v>
      </c>
      <c r="J290" s="278">
        <v>361.16666666666674</v>
      </c>
      <c r="K290" s="276">
        <v>355.5</v>
      </c>
      <c r="L290" s="276">
        <v>350.1</v>
      </c>
      <c r="M290" s="276">
        <v>1.7328600000000001</v>
      </c>
    </row>
    <row r="291" spans="1:13">
      <c r="A291" s="267">
        <v>281</v>
      </c>
      <c r="B291" s="276" t="s">
        <v>451</v>
      </c>
      <c r="C291" s="277">
        <v>247.75</v>
      </c>
      <c r="D291" s="278">
        <v>247.96666666666667</v>
      </c>
      <c r="E291" s="278">
        <v>245.13333333333333</v>
      </c>
      <c r="F291" s="278">
        <v>242.51666666666665</v>
      </c>
      <c r="G291" s="278">
        <v>239.68333333333331</v>
      </c>
      <c r="H291" s="278">
        <v>250.58333333333334</v>
      </c>
      <c r="I291" s="278">
        <v>253.41666666666666</v>
      </c>
      <c r="J291" s="278">
        <v>256.03333333333336</v>
      </c>
      <c r="K291" s="276">
        <v>250.8</v>
      </c>
      <c r="L291" s="276">
        <v>245.35</v>
      </c>
      <c r="M291" s="276">
        <v>0.80778000000000005</v>
      </c>
    </row>
    <row r="292" spans="1:13">
      <c r="A292" s="267">
        <v>282</v>
      </c>
      <c r="B292" s="276" t="s">
        <v>133</v>
      </c>
      <c r="C292" s="277">
        <v>1883.6</v>
      </c>
      <c r="D292" s="278">
        <v>1881.0166666666667</v>
      </c>
      <c r="E292" s="278">
        <v>1872.0333333333333</v>
      </c>
      <c r="F292" s="278">
        <v>1860.4666666666667</v>
      </c>
      <c r="G292" s="278">
        <v>1851.4833333333333</v>
      </c>
      <c r="H292" s="278">
        <v>1892.5833333333333</v>
      </c>
      <c r="I292" s="278">
        <v>1901.5666666666664</v>
      </c>
      <c r="J292" s="278">
        <v>1913.1333333333332</v>
      </c>
      <c r="K292" s="276">
        <v>1890</v>
      </c>
      <c r="L292" s="276">
        <v>1869.45</v>
      </c>
      <c r="M292" s="276">
        <v>30.414480000000001</v>
      </c>
    </row>
    <row r="293" spans="1:13">
      <c r="A293" s="267">
        <v>283</v>
      </c>
      <c r="B293" s="276" t="s">
        <v>134</v>
      </c>
      <c r="C293" s="277">
        <v>103.85</v>
      </c>
      <c r="D293" s="278">
        <v>104.64999999999999</v>
      </c>
      <c r="E293" s="278">
        <v>101.19999999999999</v>
      </c>
      <c r="F293" s="278">
        <v>98.55</v>
      </c>
      <c r="G293" s="278">
        <v>95.1</v>
      </c>
      <c r="H293" s="278">
        <v>107.29999999999998</v>
      </c>
      <c r="I293" s="278">
        <v>110.75</v>
      </c>
      <c r="J293" s="278">
        <v>113.39999999999998</v>
      </c>
      <c r="K293" s="276">
        <v>108.1</v>
      </c>
      <c r="L293" s="276">
        <v>102</v>
      </c>
      <c r="M293" s="276">
        <v>398.05063000000001</v>
      </c>
    </row>
    <row r="294" spans="1:13">
      <c r="A294" s="267">
        <v>284</v>
      </c>
      <c r="B294" s="276" t="s">
        <v>265</v>
      </c>
      <c r="C294" s="277">
        <v>2658</v>
      </c>
      <c r="D294" s="278">
        <v>2642</v>
      </c>
      <c r="E294" s="278">
        <v>2600</v>
      </c>
      <c r="F294" s="278">
        <v>2542</v>
      </c>
      <c r="G294" s="278">
        <v>2500</v>
      </c>
      <c r="H294" s="278">
        <v>2700</v>
      </c>
      <c r="I294" s="278">
        <v>2742</v>
      </c>
      <c r="J294" s="278">
        <v>2800</v>
      </c>
      <c r="K294" s="276">
        <v>2684</v>
      </c>
      <c r="L294" s="276">
        <v>2584</v>
      </c>
      <c r="M294" s="276">
        <v>4.6098100000000004</v>
      </c>
    </row>
    <row r="295" spans="1:13">
      <c r="A295" s="267">
        <v>285</v>
      </c>
      <c r="B295" s="276" t="s">
        <v>135</v>
      </c>
      <c r="C295" s="277">
        <v>431.4</v>
      </c>
      <c r="D295" s="278">
        <v>427.81666666666661</v>
      </c>
      <c r="E295" s="278">
        <v>422.68333333333322</v>
      </c>
      <c r="F295" s="278">
        <v>413.96666666666664</v>
      </c>
      <c r="G295" s="278">
        <v>408.83333333333326</v>
      </c>
      <c r="H295" s="278">
        <v>436.53333333333319</v>
      </c>
      <c r="I295" s="278">
        <v>441.66666666666663</v>
      </c>
      <c r="J295" s="278">
        <v>450.38333333333316</v>
      </c>
      <c r="K295" s="276">
        <v>432.95</v>
      </c>
      <c r="L295" s="276">
        <v>419.1</v>
      </c>
      <c r="M295" s="276">
        <v>60.013599999999997</v>
      </c>
    </row>
    <row r="296" spans="1:13">
      <c r="A296" s="267">
        <v>286</v>
      </c>
      <c r="B296" s="276" t="s">
        <v>1841</v>
      </c>
      <c r="C296" s="277">
        <v>226.85</v>
      </c>
      <c r="D296" s="278">
        <v>227.48333333333335</v>
      </c>
      <c r="E296" s="278">
        <v>224.8666666666667</v>
      </c>
      <c r="F296" s="278">
        <v>222.88333333333335</v>
      </c>
      <c r="G296" s="278">
        <v>220.26666666666671</v>
      </c>
      <c r="H296" s="278">
        <v>229.4666666666667</v>
      </c>
      <c r="I296" s="278">
        <v>232.08333333333337</v>
      </c>
      <c r="J296" s="278">
        <v>234.06666666666669</v>
      </c>
      <c r="K296" s="276">
        <v>230.1</v>
      </c>
      <c r="L296" s="276">
        <v>225.5</v>
      </c>
      <c r="M296" s="276">
        <v>0.49419000000000002</v>
      </c>
    </row>
    <row r="297" spans="1:13">
      <c r="A297" s="267">
        <v>287</v>
      </c>
      <c r="B297" s="276" t="s">
        <v>452</v>
      </c>
      <c r="C297" s="277">
        <v>5090.8999999999996</v>
      </c>
      <c r="D297" s="278">
        <v>5116.9833333333336</v>
      </c>
      <c r="E297" s="278">
        <v>5043.916666666667</v>
      </c>
      <c r="F297" s="278">
        <v>4996.9333333333334</v>
      </c>
      <c r="G297" s="278">
        <v>4923.8666666666668</v>
      </c>
      <c r="H297" s="278">
        <v>5163.9666666666672</v>
      </c>
      <c r="I297" s="278">
        <v>5237.0333333333328</v>
      </c>
      <c r="J297" s="278">
        <v>5284.0166666666673</v>
      </c>
      <c r="K297" s="276">
        <v>5190.05</v>
      </c>
      <c r="L297" s="276">
        <v>5070</v>
      </c>
      <c r="M297" s="276">
        <v>0.17621000000000001</v>
      </c>
    </row>
    <row r="298" spans="1:13">
      <c r="A298" s="267">
        <v>288</v>
      </c>
      <c r="B298" s="276" t="s">
        <v>266</v>
      </c>
      <c r="C298" s="277">
        <v>4090.95</v>
      </c>
      <c r="D298" s="278">
        <v>4131.0166666666664</v>
      </c>
      <c r="E298" s="278">
        <v>4021.9333333333325</v>
      </c>
      <c r="F298" s="278">
        <v>3952.9166666666661</v>
      </c>
      <c r="G298" s="278">
        <v>3843.8333333333321</v>
      </c>
      <c r="H298" s="278">
        <v>4200.0333333333328</v>
      </c>
      <c r="I298" s="278">
        <v>4309.1166666666668</v>
      </c>
      <c r="J298" s="278">
        <v>4378.1333333333332</v>
      </c>
      <c r="K298" s="276">
        <v>4240.1000000000004</v>
      </c>
      <c r="L298" s="276">
        <v>4062</v>
      </c>
      <c r="M298" s="276">
        <v>2.3340000000000001</v>
      </c>
    </row>
    <row r="299" spans="1:13">
      <c r="A299" s="267">
        <v>289</v>
      </c>
      <c r="B299" s="276" t="s">
        <v>136</v>
      </c>
      <c r="C299" s="277">
        <v>1382.65</v>
      </c>
      <c r="D299" s="278">
        <v>1379.4166666666667</v>
      </c>
      <c r="E299" s="278">
        <v>1365.7833333333335</v>
      </c>
      <c r="F299" s="278">
        <v>1348.9166666666667</v>
      </c>
      <c r="G299" s="278">
        <v>1335.2833333333335</v>
      </c>
      <c r="H299" s="278">
        <v>1396.2833333333335</v>
      </c>
      <c r="I299" s="278">
        <v>1409.9166666666667</v>
      </c>
      <c r="J299" s="278">
        <v>1426.7833333333335</v>
      </c>
      <c r="K299" s="276">
        <v>1393.05</v>
      </c>
      <c r="L299" s="276">
        <v>1362.55</v>
      </c>
      <c r="M299" s="276">
        <v>39.579920000000001</v>
      </c>
    </row>
    <row r="300" spans="1:13">
      <c r="A300" s="267">
        <v>290</v>
      </c>
      <c r="B300" s="276" t="s">
        <v>454</v>
      </c>
      <c r="C300" s="277">
        <v>371.9</v>
      </c>
      <c r="D300" s="278">
        <v>371.58333333333331</v>
      </c>
      <c r="E300" s="278">
        <v>365.91666666666663</v>
      </c>
      <c r="F300" s="278">
        <v>359.93333333333334</v>
      </c>
      <c r="G300" s="278">
        <v>354.26666666666665</v>
      </c>
      <c r="H300" s="278">
        <v>377.56666666666661</v>
      </c>
      <c r="I300" s="278">
        <v>383.23333333333323</v>
      </c>
      <c r="J300" s="278">
        <v>389.21666666666658</v>
      </c>
      <c r="K300" s="276">
        <v>377.25</v>
      </c>
      <c r="L300" s="276">
        <v>365.6</v>
      </c>
      <c r="M300" s="276">
        <v>38.529780000000002</v>
      </c>
    </row>
    <row r="301" spans="1:13">
      <c r="A301" s="267">
        <v>291</v>
      </c>
      <c r="B301" s="276" t="s">
        <v>455</v>
      </c>
      <c r="C301" s="277">
        <v>40.799999999999997</v>
      </c>
      <c r="D301" s="278">
        <v>40.883333333333333</v>
      </c>
      <c r="E301" s="278">
        <v>40.416666666666664</v>
      </c>
      <c r="F301" s="278">
        <v>40.033333333333331</v>
      </c>
      <c r="G301" s="278">
        <v>39.566666666666663</v>
      </c>
      <c r="H301" s="278">
        <v>41.266666666666666</v>
      </c>
      <c r="I301" s="278">
        <v>41.733333333333334</v>
      </c>
      <c r="J301" s="278">
        <v>42.116666666666667</v>
      </c>
      <c r="K301" s="276">
        <v>41.35</v>
      </c>
      <c r="L301" s="276">
        <v>40.5</v>
      </c>
      <c r="M301" s="276">
        <v>6.78756</v>
      </c>
    </row>
    <row r="302" spans="1:13">
      <c r="A302" s="267">
        <v>292</v>
      </c>
      <c r="B302" s="276" t="s">
        <v>456</v>
      </c>
      <c r="C302" s="277">
        <v>936</v>
      </c>
      <c r="D302" s="278">
        <v>933.11666666666667</v>
      </c>
      <c r="E302" s="278">
        <v>922.88333333333333</v>
      </c>
      <c r="F302" s="278">
        <v>909.76666666666665</v>
      </c>
      <c r="G302" s="278">
        <v>899.5333333333333</v>
      </c>
      <c r="H302" s="278">
        <v>946.23333333333335</v>
      </c>
      <c r="I302" s="278">
        <v>956.4666666666667</v>
      </c>
      <c r="J302" s="278">
        <v>969.58333333333337</v>
      </c>
      <c r="K302" s="276">
        <v>943.35</v>
      </c>
      <c r="L302" s="276">
        <v>920</v>
      </c>
      <c r="M302" s="276">
        <v>1.5338000000000001</v>
      </c>
    </row>
    <row r="303" spans="1:13">
      <c r="A303" s="267">
        <v>293</v>
      </c>
      <c r="B303" s="276" t="s">
        <v>137</v>
      </c>
      <c r="C303" s="277">
        <v>1088.5</v>
      </c>
      <c r="D303" s="278">
        <v>1091.1333333333334</v>
      </c>
      <c r="E303" s="278">
        <v>1080.2166666666669</v>
      </c>
      <c r="F303" s="278">
        <v>1071.9333333333334</v>
      </c>
      <c r="G303" s="278">
        <v>1061.0166666666669</v>
      </c>
      <c r="H303" s="278">
        <v>1099.416666666667</v>
      </c>
      <c r="I303" s="278">
        <v>1110.3333333333335</v>
      </c>
      <c r="J303" s="278">
        <v>1118.616666666667</v>
      </c>
      <c r="K303" s="276">
        <v>1102.05</v>
      </c>
      <c r="L303" s="276">
        <v>1082.8499999999999</v>
      </c>
      <c r="M303" s="276">
        <v>20.838200000000001</v>
      </c>
    </row>
    <row r="304" spans="1:13">
      <c r="A304" s="267">
        <v>294</v>
      </c>
      <c r="B304" s="276" t="s">
        <v>457</v>
      </c>
      <c r="C304" s="277">
        <v>1612.6</v>
      </c>
      <c r="D304" s="278">
        <v>1617.5</v>
      </c>
      <c r="E304" s="278">
        <v>1575.1</v>
      </c>
      <c r="F304" s="278">
        <v>1537.6</v>
      </c>
      <c r="G304" s="278">
        <v>1495.1999999999998</v>
      </c>
      <c r="H304" s="278">
        <v>1655</v>
      </c>
      <c r="I304" s="278">
        <v>1697.4</v>
      </c>
      <c r="J304" s="278">
        <v>1734.9</v>
      </c>
      <c r="K304" s="276">
        <v>1659.9</v>
      </c>
      <c r="L304" s="276">
        <v>1580</v>
      </c>
      <c r="M304" s="276">
        <v>0.34189999999999998</v>
      </c>
    </row>
    <row r="305" spans="1:13">
      <c r="A305" s="267">
        <v>295</v>
      </c>
      <c r="B305" s="276" t="s">
        <v>458</v>
      </c>
      <c r="C305" s="277">
        <v>890.65</v>
      </c>
      <c r="D305" s="278">
        <v>893.65</v>
      </c>
      <c r="E305" s="278">
        <v>882.3</v>
      </c>
      <c r="F305" s="278">
        <v>873.94999999999993</v>
      </c>
      <c r="G305" s="278">
        <v>862.59999999999991</v>
      </c>
      <c r="H305" s="278">
        <v>902</v>
      </c>
      <c r="I305" s="278">
        <v>913.35000000000014</v>
      </c>
      <c r="J305" s="278">
        <v>921.7</v>
      </c>
      <c r="K305" s="276">
        <v>905</v>
      </c>
      <c r="L305" s="276">
        <v>885.3</v>
      </c>
      <c r="M305" s="276">
        <v>0.31265999999999999</v>
      </c>
    </row>
    <row r="306" spans="1:13">
      <c r="A306" s="267">
        <v>296</v>
      </c>
      <c r="B306" s="276" t="s">
        <v>459</v>
      </c>
      <c r="C306" s="277">
        <v>30.2</v>
      </c>
      <c r="D306" s="278">
        <v>30.466666666666669</v>
      </c>
      <c r="E306" s="278">
        <v>29.833333333333336</v>
      </c>
      <c r="F306" s="278">
        <v>29.466666666666669</v>
      </c>
      <c r="G306" s="278">
        <v>28.833333333333336</v>
      </c>
      <c r="H306" s="278">
        <v>30.833333333333336</v>
      </c>
      <c r="I306" s="278">
        <v>31.466666666666669</v>
      </c>
      <c r="J306" s="278">
        <v>31.833333333333336</v>
      </c>
      <c r="K306" s="276">
        <v>31.1</v>
      </c>
      <c r="L306" s="276">
        <v>30.1</v>
      </c>
      <c r="M306" s="276">
        <v>17.846340000000001</v>
      </c>
    </row>
    <row r="307" spans="1:13">
      <c r="A307" s="267">
        <v>297</v>
      </c>
      <c r="B307" s="276" t="s">
        <v>460</v>
      </c>
      <c r="C307" s="277">
        <v>145.05000000000001</v>
      </c>
      <c r="D307" s="278">
        <v>144.58333333333334</v>
      </c>
      <c r="E307" s="278">
        <v>142.51666666666668</v>
      </c>
      <c r="F307" s="278">
        <v>139.98333333333335</v>
      </c>
      <c r="G307" s="278">
        <v>137.91666666666669</v>
      </c>
      <c r="H307" s="278">
        <v>147.11666666666667</v>
      </c>
      <c r="I307" s="278">
        <v>149.18333333333334</v>
      </c>
      <c r="J307" s="278">
        <v>151.71666666666667</v>
      </c>
      <c r="K307" s="276">
        <v>146.65</v>
      </c>
      <c r="L307" s="276">
        <v>142.05000000000001</v>
      </c>
      <c r="M307" s="276">
        <v>3.8606600000000002</v>
      </c>
    </row>
    <row r="308" spans="1:13">
      <c r="A308" s="267">
        <v>298</v>
      </c>
      <c r="B308" s="276" t="s">
        <v>148</v>
      </c>
      <c r="C308" s="277">
        <v>93081.5</v>
      </c>
      <c r="D308" s="278">
        <v>91600.75</v>
      </c>
      <c r="E308" s="278">
        <v>89081.35</v>
      </c>
      <c r="F308" s="278">
        <v>85081.200000000012</v>
      </c>
      <c r="G308" s="278">
        <v>82561.800000000017</v>
      </c>
      <c r="H308" s="278">
        <v>95600.9</v>
      </c>
      <c r="I308" s="278">
        <v>98120.299999999988</v>
      </c>
      <c r="J308" s="278">
        <v>102120.44999999998</v>
      </c>
      <c r="K308" s="276">
        <v>94120.15</v>
      </c>
      <c r="L308" s="276">
        <v>87600.6</v>
      </c>
      <c r="M308" s="276">
        <v>0.80493999999999999</v>
      </c>
    </row>
    <row r="309" spans="1:13">
      <c r="A309" s="267">
        <v>299</v>
      </c>
      <c r="B309" s="276" t="s">
        <v>145</v>
      </c>
      <c r="C309" s="277">
        <v>1085.0999999999999</v>
      </c>
      <c r="D309" s="278">
        <v>1083.55</v>
      </c>
      <c r="E309" s="278">
        <v>1072.5999999999999</v>
      </c>
      <c r="F309" s="278">
        <v>1060.0999999999999</v>
      </c>
      <c r="G309" s="278">
        <v>1049.1499999999999</v>
      </c>
      <c r="H309" s="278">
        <v>1096.05</v>
      </c>
      <c r="I309" s="278">
        <v>1107.0000000000002</v>
      </c>
      <c r="J309" s="278">
        <v>1119.5</v>
      </c>
      <c r="K309" s="276">
        <v>1094.5</v>
      </c>
      <c r="L309" s="276">
        <v>1071.05</v>
      </c>
      <c r="M309" s="276">
        <v>4.6859999999999999</v>
      </c>
    </row>
    <row r="310" spans="1:13">
      <c r="A310" s="267">
        <v>300</v>
      </c>
      <c r="B310" s="276" t="s">
        <v>462</v>
      </c>
      <c r="C310" s="277">
        <v>3627.05</v>
      </c>
      <c r="D310" s="278">
        <v>3626.3666666666668</v>
      </c>
      <c r="E310" s="278">
        <v>3565.6833333333334</v>
      </c>
      <c r="F310" s="278">
        <v>3504.3166666666666</v>
      </c>
      <c r="G310" s="278">
        <v>3443.6333333333332</v>
      </c>
      <c r="H310" s="278">
        <v>3687.7333333333336</v>
      </c>
      <c r="I310" s="278">
        <v>3748.416666666667</v>
      </c>
      <c r="J310" s="278">
        <v>3809.7833333333338</v>
      </c>
      <c r="K310" s="276">
        <v>3687.05</v>
      </c>
      <c r="L310" s="276">
        <v>3565</v>
      </c>
      <c r="M310" s="276">
        <v>0.10531</v>
      </c>
    </row>
    <row r="311" spans="1:13">
      <c r="A311" s="267">
        <v>301</v>
      </c>
      <c r="B311" s="276" t="s">
        <v>463</v>
      </c>
      <c r="C311" s="277">
        <v>309.45</v>
      </c>
      <c r="D311" s="278">
        <v>310.15000000000003</v>
      </c>
      <c r="E311" s="278">
        <v>305.80000000000007</v>
      </c>
      <c r="F311" s="278">
        <v>302.15000000000003</v>
      </c>
      <c r="G311" s="278">
        <v>297.80000000000007</v>
      </c>
      <c r="H311" s="278">
        <v>313.80000000000007</v>
      </c>
      <c r="I311" s="278">
        <v>318.15000000000009</v>
      </c>
      <c r="J311" s="278">
        <v>321.80000000000007</v>
      </c>
      <c r="K311" s="276">
        <v>314.5</v>
      </c>
      <c r="L311" s="276">
        <v>306.5</v>
      </c>
      <c r="M311" s="276">
        <v>0.33024999999999999</v>
      </c>
    </row>
    <row r="312" spans="1:13">
      <c r="A312" s="267">
        <v>302</v>
      </c>
      <c r="B312" s="276" t="s">
        <v>139</v>
      </c>
      <c r="C312" s="277">
        <v>184.65</v>
      </c>
      <c r="D312" s="278">
        <v>183.53333333333333</v>
      </c>
      <c r="E312" s="278">
        <v>181.96666666666667</v>
      </c>
      <c r="F312" s="278">
        <v>179.28333333333333</v>
      </c>
      <c r="G312" s="278">
        <v>177.71666666666667</v>
      </c>
      <c r="H312" s="278">
        <v>186.21666666666667</v>
      </c>
      <c r="I312" s="278">
        <v>187.78333333333333</v>
      </c>
      <c r="J312" s="278">
        <v>190.46666666666667</v>
      </c>
      <c r="K312" s="276">
        <v>185.1</v>
      </c>
      <c r="L312" s="276">
        <v>180.85</v>
      </c>
      <c r="M312" s="276">
        <v>66.269649999999999</v>
      </c>
    </row>
    <row r="313" spans="1:13">
      <c r="A313" s="267">
        <v>303</v>
      </c>
      <c r="B313" s="276" t="s">
        <v>138</v>
      </c>
      <c r="C313" s="277">
        <v>824.5</v>
      </c>
      <c r="D313" s="278">
        <v>819.48333333333323</v>
      </c>
      <c r="E313" s="278">
        <v>807.01666666666642</v>
      </c>
      <c r="F313" s="278">
        <v>789.53333333333319</v>
      </c>
      <c r="G313" s="278">
        <v>777.06666666666638</v>
      </c>
      <c r="H313" s="278">
        <v>836.96666666666647</v>
      </c>
      <c r="I313" s="278">
        <v>849.43333333333339</v>
      </c>
      <c r="J313" s="278">
        <v>866.91666666666652</v>
      </c>
      <c r="K313" s="276">
        <v>831.95</v>
      </c>
      <c r="L313" s="276">
        <v>802</v>
      </c>
      <c r="M313" s="276">
        <v>45.022910000000003</v>
      </c>
    </row>
    <row r="314" spans="1:13">
      <c r="A314" s="267">
        <v>304</v>
      </c>
      <c r="B314" s="276" t="s">
        <v>464</v>
      </c>
      <c r="C314" s="277">
        <v>159</v>
      </c>
      <c r="D314" s="278">
        <v>159.25</v>
      </c>
      <c r="E314" s="278">
        <v>155.85</v>
      </c>
      <c r="F314" s="278">
        <v>152.69999999999999</v>
      </c>
      <c r="G314" s="278">
        <v>149.29999999999998</v>
      </c>
      <c r="H314" s="278">
        <v>162.4</v>
      </c>
      <c r="I314" s="278">
        <v>165.79999999999998</v>
      </c>
      <c r="J314" s="278">
        <v>168.95000000000002</v>
      </c>
      <c r="K314" s="276">
        <v>162.65</v>
      </c>
      <c r="L314" s="276">
        <v>156.1</v>
      </c>
      <c r="M314" s="276">
        <v>1.2327699999999999</v>
      </c>
    </row>
    <row r="315" spans="1:13">
      <c r="A315" s="267">
        <v>305</v>
      </c>
      <c r="B315" s="276" t="s">
        <v>465</v>
      </c>
      <c r="C315" s="277">
        <v>215.45</v>
      </c>
      <c r="D315" s="278">
        <v>215.91666666666666</v>
      </c>
      <c r="E315" s="278">
        <v>214.5333333333333</v>
      </c>
      <c r="F315" s="278">
        <v>213.61666666666665</v>
      </c>
      <c r="G315" s="278">
        <v>212.23333333333329</v>
      </c>
      <c r="H315" s="278">
        <v>216.83333333333331</v>
      </c>
      <c r="I315" s="278">
        <v>218.2166666666667</v>
      </c>
      <c r="J315" s="278">
        <v>219.13333333333333</v>
      </c>
      <c r="K315" s="276">
        <v>217.3</v>
      </c>
      <c r="L315" s="276">
        <v>215</v>
      </c>
      <c r="M315" s="276">
        <v>0.34772999999999998</v>
      </c>
    </row>
    <row r="316" spans="1:13">
      <c r="A316" s="267">
        <v>306</v>
      </c>
      <c r="B316" s="276" t="s">
        <v>466</v>
      </c>
      <c r="C316" s="277">
        <v>493.5</v>
      </c>
      <c r="D316" s="278">
        <v>482.06666666666666</v>
      </c>
      <c r="E316" s="278">
        <v>445.43333333333328</v>
      </c>
      <c r="F316" s="278">
        <v>397.36666666666662</v>
      </c>
      <c r="G316" s="278">
        <v>360.73333333333323</v>
      </c>
      <c r="H316" s="278">
        <v>530.13333333333333</v>
      </c>
      <c r="I316" s="278">
        <v>566.76666666666665</v>
      </c>
      <c r="J316" s="278">
        <v>614.83333333333337</v>
      </c>
      <c r="K316" s="276">
        <v>518.70000000000005</v>
      </c>
      <c r="L316" s="276">
        <v>434</v>
      </c>
      <c r="M316" s="276">
        <v>5.9595900000000004</v>
      </c>
    </row>
    <row r="317" spans="1:13">
      <c r="A317" s="267">
        <v>307</v>
      </c>
      <c r="B317" s="276" t="s">
        <v>140</v>
      </c>
      <c r="C317" s="277">
        <v>168.45</v>
      </c>
      <c r="D317" s="278">
        <v>167.51666666666665</v>
      </c>
      <c r="E317" s="278">
        <v>166.0333333333333</v>
      </c>
      <c r="F317" s="278">
        <v>163.61666666666665</v>
      </c>
      <c r="G317" s="278">
        <v>162.1333333333333</v>
      </c>
      <c r="H317" s="278">
        <v>169.93333333333331</v>
      </c>
      <c r="I317" s="278">
        <v>171.41666666666666</v>
      </c>
      <c r="J317" s="278">
        <v>173.83333333333331</v>
      </c>
      <c r="K317" s="276">
        <v>169</v>
      </c>
      <c r="L317" s="276">
        <v>165.1</v>
      </c>
      <c r="M317" s="276">
        <v>38.839269999999999</v>
      </c>
    </row>
    <row r="318" spans="1:13">
      <c r="A318" s="267">
        <v>308</v>
      </c>
      <c r="B318" s="276" t="s">
        <v>267</v>
      </c>
      <c r="C318" s="277">
        <v>39.5</v>
      </c>
      <c r="D318" s="278">
        <v>39.75</v>
      </c>
      <c r="E318" s="278">
        <v>39.049999999999997</v>
      </c>
      <c r="F318" s="278">
        <v>38.599999999999994</v>
      </c>
      <c r="G318" s="278">
        <v>37.899999999999991</v>
      </c>
      <c r="H318" s="278">
        <v>40.200000000000003</v>
      </c>
      <c r="I318" s="278">
        <v>40.900000000000006</v>
      </c>
      <c r="J318" s="278">
        <v>41.350000000000009</v>
      </c>
      <c r="K318" s="276">
        <v>40.450000000000003</v>
      </c>
      <c r="L318" s="276">
        <v>39.299999999999997</v>
      </c>
      <c r="M318" s="276">
        <v>18.45721</v>
      </c>
    </row>
    <row r="319" spans="1:13">
      <c r="A319" s="267">
        <v>309</v>
      </c>
      <c r="B319" s="276" t="s">
        <v>141</v>
      </c>
      <c r="C319" s="277">
        <v>416.85</v>
      </c>
      <c r="D319" s="278">
        <v>417.34999999999997</v>
      </c>
      <c r="E319" s="278">
        <v>412.54999999999995</v>
      </c>
      <c r="F319" s="278">
        <v>408.25</v>
      </c>
      <c r="G319" s="278">
        <v>403.45</v>
      </c>
      <c r="H319" s="278">
        <v>421.64999999999992</v>
      </c>
      <c r="I319" s="278">
        <v>426.45</v>
      </c>
      <c r="J319" s="278">
        <v>430.74999999999989</v>
      </c>
      <c r="K319" s="276">
        <v>422.15</v>
      </c>
      <c r="L319" s="276">
        <v>413.05</v>
      </c>
      <c r="M319" s="276">
        <v>16.13007</v>
      </c>
    </row>
    <row r="320" spans="1:13">
      <c r="A320" s="267">
        <v>310</v>
      </c>
      <c r="B320" s="276" t="s">
        <v>142</v>
      </c>
      <c r="C320" s="277">
        <v>8144.95</v>
      </c>
      <c r="D320" s="278">
        <v>8058.4000000000005</v>
      </c>
      <c r="E320" s="278">
        <v>7946.8000000000011</v>
      </c>
      <c r="F320" s="278">
        <v>7748.6500000000005</v>
      </c>
      <c r="G320" s="278">
        <v>7637.0500000000011</v>
      </c>
      <c r="H320" s="278">
        <v>8256.5500000000011</v>
      </c>
      <c r="I320" s="278">
        <v>8368.1500000000015</v>
      </c>
      <c r="J320" s="278">
        <v>8566.3000000000011</v>
      </c>
      <c r="K320" s="276">
        <v>8170</v>
      </c>
      <c r="L320" s="276">
        <v>7860.25</v>
      </c>
      <c r="M320" s="276">
        <v>9.9922599999999999</v>
      </c>
    </row>
    <row r="321" spans="1:13">
      <c r="A321" s="267">
        <v>311</v>
      </c>
      <c r="B321" s="276" t="s">
        <v>144</v>
      </c>
      <c r="C321" s="277">
        <v>715.2</v>
      </c>
      <c r="D321" s="278">
        <v>716.58333333333337</v>
      </c>
      <c r="E321" s="278">
        <v>707.16666666666674</v>
      </c>
      <c r="F321" s="278">
        <v>699.13333333333333</v>
      </c>
      <c r="G321" s="278">
        <v>689.7166666666667</v>
      </c>
      <c r="H321" s="278">
        <v>724.61666666666679</v>
      </c>
      <c r="I321" s="278">
        <v>734.03333333333353</v>
      </c>
      <c r="J321" s="278">
        <v>742.06666666666683</v>
      </c>
      <c r="K321" s="276">
        <v>726</v>
      </c>
      <c r="L321" s="276">
        <v>708.55</v>
      </c>
      <c r="M321" s="276">
        <v>10.132720000000001</v>
      </c>
    </row>
    <row r="322" spans="1:13">
      <c r="A322" s="267">
        <v>312</v>
      </c>
      <c r="B322" s="276" t="s">
        <v>468</v>
      </c>
      <c r="C322" s="277">
        <v>2244.5</v>
      </c>
      <c r="D322" s="278">
        <v>2231.5</v>
      </c>
      <c r="E322" s="278">
        <v>2213</v>
      </c>
      <c r="F322" s="278">
        <v>2181.5</v>
      </c>
      <c r="G322" s="278">
        <v>2163</v>
      </c>
      <c r="H322" s="278">
        <v>2263</v>
      </c>
      <c r="I322" s="278">
        <v>2281.5</v>
      </c>
      <c r="J322" s="278">
        <v>2313</v>
      </c>
      <c r="K322" s="276">
        <v>2250</v>
      </c>
      <c r="L322" s="276">
        <v>2200</v>
      </c>
      <c r="M322" s="276">
        <v>0.81540000000000001</v>
      </c>
    </row>
    <row r="323" spans="1:13">
      <c r="A323" s="267">
        <v>313</v>
      </c>
      <c r="B323" s="276" t="s">
        <v>146</v>
      </c>
      <c r="C323" s="277">
        <v>1782.85</v>
      </c>
      <c r="D323" s="278">
        <v>1753.2833333333335</v>
      </c>
      <c r="E323" s="278">
        <v>1712.616666666667</v>
      </c>
      <c r="F323" s="278">
        <v>1642.3833333333334</v>
      </c>
      <c r="G323" s="278">
        <v>1601.7166666666669</v>
      </c>
      <c r="H323" s="278">
        <v>1823.5166666666671</v>
      </c>
      <c r="I323" s="278">
        <v>1864.1833333333336</v>
      </c>
      <c r="J323" s="278">
        <v>1934.4166666666672</v>
      </c>
      <c r="K323" s="276">
        <v>1793.95</v>
      </c>
      <c r="L323" s="276">
        <v>1683.05</v>
      </c>
      <c r="M323" s="276">
        <v>33.315890000000003</v>
      </c>
    </row>
    <row r="324" spans="1:13">
      <c r="A324" s="267">
        <v>314</v>
      </c>
      <c r="B324" s="276" t="s">
        <v>469</v>
      </c>
      <c r="C324" s="277">
        <v>88.9</v>
      </c>
      <c r="D324" s="278">
        <v>89.100000000000009</v>
      </c>
      <c r="E324" s="278">
        <v>87.500000000000014</v>
      </c>
      <c r="F324" s="278">
        <v>86.100000000000009</v>
      </c>
      <c r="G324" s="278">
        <v>84.500000000000014</v>
      </c>
      <c r="H324" s="278">
        <v>90.500000000000014</v>
      </c>
      <c r="I324" s="278">
        <v>92.100000000000009</v>
      </c>
      <c r="J324" s="278">
        <v>93.500000000000014</v>
      </c>
      <c r="K324" s="276">
        <v>90.7</v>
      </c>
      <c r="L324" s="276">
        <v>87.7</v>
      </c>
      <c r="M324" s="276">
        <v>6.2535400000000001</v>
      </c>
    </row>
    <row r="325" spans="1:13">
      <c r="A325" s="267">
        <v>315</v>
      </c>
      <c r="B325" s="276" t="s">
        <v>470</v>
      </c>
      <c r="C325" s="277">
        <v>442</v>
      </c>
      <c r="D325" s="278">
        <v>435.84999999999997</v>
      </c>
      <c r="E325" s="278">
        <v>421.69999999999993</v>
      </c>
      <c r="F325" s="278">
        <v>401.4</v>
      </c>
      <c r="G325" s="278">
        <v>387.24999999999994</v>
      </c>
      <c r="H325" s="278">
        <v>456.14999999999992</v>
      </c>
      <c r="I325" s="278">
        <v>470.2999999999999</v>
      </c>
      <c r="J325" s="278">
        <v>490.59999999999991</v>
      </c>
      <c r="K325" s="276">
        <v>450</v>
      </c>
      <c r="L325" s="276">
        <v>415.55</v>
      </c>
      <c r="M325" s="276">
        <v>7.3242500000000001</v>
      </c>
    </row>
    <row r="326" spans="1:13">
      <c r="A326" s="267">
        <v>316</v>
      </c>
      <c r="B326" s="276" t="s">
        <v>1975</v>
      </c>
      <c r="C326" s="277">
        <v>197.3</v>
      </c>
      <c r="D326" s="278">
        <v>198.26666666666665</v>
      </c>
      <c r="E326" s="278">
        <v>195.5333333333333</v>
      </c>
      <c r="F326" s="278">
        <v>193.76666666666665</v>
      </c>
      <c r="G326" s="278">
        <v>191.0333333333333</v>
      </c>
      <c r="H326" s="278">
        <v>200.0333333333333</v>
      </c>
      <c r="I326" s="278">
        <v>202.76666666666665</v>
      </c>
      <c r="J326" s="278">
        <v>204.5333333333333</v>
      </c>
      <c r="K326" s="276">
        <v>201</v>
      </c>
      <c r="L326" s="276">
        <v>196.5</v>
      </c>
      <c r="M326" s="276">
        <v>3.54128</v>
      </c>
    </row>
    <row r="327" spans="1:13">
      <c r="A327" s="267">
        <v>317</v>
      </c>
      <c r="B327" s="276" t="s">
        <v>147</v>
      </c>
      <c r="C327" s="277">
        <v>158.25</v>
      </c>
      <c r="D327" s="278">
        <v>158.26666666666668</v>
      </c>
      <c r="E327" s="278">
        <v>155.53333333333336</v>
      </c>
      <c r="F327" s="278">
        <v>152.81666666666669</v>
      </c>
      <c r="G327" s="278">
        <v>150.08333333333337</v>
      </c>
      <c r="H327" s="278">
        <v>160.98333333333335</v>
      </c>
      <c r="I327" s="278">
        <v>163.71666666666664</v>
      </c>
      <c r="J327" s="278">
        <v>166.43333333333334</v>
      </c>
      <c r="K327" s="276">
        <v>161</v>
      </c>
      <c r="L327" s="276">
        <v>155.55000000000001</v>
      </c>
      <c r="M327" s="276">
        <v>163.54633000000001</v>
      </c>
    </row>
    <row r="328" spans="1:13">
      <c r="A328" s="267">
        <v>318</v>
      </c>
      <c r="B328" s="276" t="s">
        <v>471</v>
      </c>
      <c r="C328" s="277">
        <v>625.29999999999995</v>
      </c>
      <c r="D328" s="278">
        <v>626.43333333333328</v>
      </c>
      <c r="E328" s="278">
        <v>614.86666666666656</v>
      </c>
      <c r="F328" s="278">
        <v>604.43333333333328</v>
      </c>
      <c r="G328" s="278">
        <v>592.86666666666656</v>
      </c>
      <c r="H328" s="278">
        <v>636.86666666666656</v>
      </c>
      <c r="I328" s="278">
        <v>648.43333333333339</v>
      </c>
      <c r="J328" s="278">
        <v>658.86666666666656</v>
      </c>
      <c r="K328" s="276">
        <v>638</v>
      </c>
      <c r="L328" s="276">
        <v>616</v>
      </c>
      <c r="M328" s="276">
        <v>2.6852299999999998</v>
      </c>
    </row>
    <row r="329" spans="1:13">
      <c r="A329" s="267">
        <v>319</v>
      </c>
      <c r="B329" s="276" t="s">
        <v>268</v>
      </c>
      <c r="C329" s="277">
        <v>1647.1</v>
      </c>
      <c r="D329" s="278">
        <v>1648.25</v>
      </c>
      <c r="E329" s="278">
        <v>1620.5</v>
      </c>
      <c r="F329" s="278">
        <v>1593.9</v>
      </c>
      <c r="G329" s="278">
        <v>1566.15</v>
      </c>
      <c r="H329" s="278">
        <v>1674.85</v>
      </c>
      <c r="I329" s="278">
        <v>1702.6</v>
      </c>
      <c r="J329" s="278">
        <v>1729.1999999999998</v>
      </c>
      <c r="K329" s="276">
        <v>1676</v>
      </c>
      <c r="L329" s="276">
        <v>1621.65</v>
      </c>
      <c r="M329" s="276">
        <v>3.0134300000000001</v>
      </c>
    </row>
    <row r="330" spans="1:13">
      <c r="A330" s="267">
        <v>320</v>
      </c>
      <c r="B330" s="276" t="s">
        <v>472</v>
      </c>
      <c r="C330" s="277">
        <v>1673.15</v>
      </c>
      <c r="D330" s="278">
        <v>1671.0333333333335</v>
      </c>
      <c r="E330" s="278">
        <v>1651.8166666666671</v>
      </c>
      <c r="F330" s="278">
        <v>1630.4833333333336</v>
      </c>
      <c r="G330" s="278">
        <v>1611.2666666666671</v>
      </c>
      <c r="H330" s="278">
        <v>1692.366666666667</v>
      </c>
      <c r="I330" s="278">
        <v>1711.5833333333337</v>
      </c>
      <c r="J330" s="278">
        <v>1732.916666666667</v>
      </c>
      <c r="K330" s="276">
        <v>1690.25</v>
      </c>
      <c r="L330" s="276">
        <v>1649.7</v>
      </c>
      <c r="M330" s="276">
        <v>1.1855800000000001</v>
      </c>
    </row>
    <row r="331" spans="1:13">
      <c r="A331" s="267">
        <v>321</v>
      </c>
      <c r="B331" s="276" t="s">
        <v>149</v>
      </c>
      <c r="C331" s="277">
        <v>1210.75</v>
      </c>
      <c r="D331" s="278">
        <v>1207.7666666666667</v>
      </c>
      <c r="E331" s="278">
        <v>1199.6333333333332</v>
      </c>
      <c r="F331" s="278">
        <v>1188.5166666666667</v>
      </c>
      <c r="G331" s="278">
        <v>1180.3833333333332</v>
      </c>
      <c r="H331" s="278">
        <v>1218.8833333333332</v>
      </c>
      <c r="I331" s="278">
        <v>1227.0166666666669</v>
      </c>
      <c r="J331" s="278">
        <v>1238.1333333333332</v>
      </c>
      <c r="K331" s="276">
        <v>1215.9000000000001</v>
      </c>
      <c r="L331" s="276">
        <v>1196.6500000000001</v>
      </c>
      <c r="M331" s="276">
        <v>8.7345199999999998</v>
      </c>
    </row>
    <row r="332" spans="1:13">
      <c r="A332" s="267">
        <v>322</v>
      </c>
      <c r="B332" s="276" t="s">
        <v>269</v>
      </c>
      <c r="C332" s="277">
        <v>906</v>
      </c>
      <c r="D332" s="278">
        <v>909.26666666666677</v>
      </c>
      <c r="E332" s="278">
        <v>899.63333333333355</v>
      </c>
      <c r="F332" s="278">
        <v>893.26666666666677</v>
      </c>
      <c r="G332" s="278">
        <v>883.63333333333355</v>
      </c>
      <c r="H332" s="278">
        <v>915.63333333333355</v>
      </c>
      <c r="I332" s="278">
        <v>925.26666666666677</v>
      </c>
      <c r="J332" s="278">
        <v>931.63333333333355</v>
      </c>
      <c r="K332" s="276">
        <v>918.9</v>
      </c>
      <c r="L332" s="276">
        <v>902.9</v>
      </c>
      <c r="M332" s="276">
        <v>1.3721000000000001</v>
      </c>
    </row>
    <row r="333" spans="1:13">
      <c r="A333" s="267">
        <v>323</v>
      </c>
      <c r="B333" s="276" t="s">
        <v>151</v>
      </c>
      <c r="C333" s="277">
        <v>32.450000000000003</v>
      </c>
      <c r="D333" s="278">
        <v>32.550000000000004</v>
      </c>
      <c r="E333" s="278">
        <v>32.250000000000007</v>
      </c>
      <c r="F333" s="278">
        <v>32.050000000000004</v>
      </c>
      <c r="G333" s="278">
        <v>31.750000000000007</v>
      </c>
      <c r="H333" s="278">
        <v>32.750000000000007</v>
      </c>
      <c r="I333" s="278">
        <v>33.050000000000004</v>
      </c>
      <c r="J333" s="278">
        <v>33.250000000000007</v>
      </c>
      <c r="K333" s="276">
        <v>32.85</v>
      </c>
      <c r="L333" s="276">
        <v>32.35</v>
      </c>
      <c r="M333" s="276">
        <v>56.847110000000001</v>
      </c>
    </row>
    <row r="334" spans="1:13">
      <c r="A334" s="267">
        <v>324</v>
      </c>
      <c r="B334" s="276" t="s">
        <v>152</v>
      </c>
      <c r="C334" s="277">
        <v>60.2</v>
      </c>
      <c r="D334" s="278">
        <v>60.616666666666667</v>
      </c>
      <c r="E334" s="278">
        <v>59.083333333333336</v>
      </c>
      <c r="F334" s="278">
        <v>57.966666666666669</v>
      </c>
      <c r="G334" s="278">
        <v>56.433333333333337</v>
      </c>
      <c r="H334" s="278">
        <v>61.733333333333334</v>
      </c>
      <c r="I334" s="278">
        <v>63.266666666666666</v>
      </c>
      <c r="J334" s="278">
        <v>64.383333333333326</v>
      </c>
      <c r="K334" s="276">
        <v>62.15</v>
      </c>
      <c r="L334" s="276">
        <v>59.5</v>
      </c>
      <c r="M334" s="276">
        <v>71.641090000000005</v>
      </c>
    </row>
    <row r="335" spans="1:13">
      <c r="A335" s="267">
        <v>325</v>
      </c>
      <c r="B335" s="276" t="s">
        <v>473</v>
      </c>
      <c r="C335" s="277">
        <v>592.5</v>
      </c>
      <c r="D335" s="278">
        <v>592.83333333333337</v>
      </c>
      <c r="E335" s="278">
        <v>582.66666666666674</v>
      </c>
      <c r="F335" s="278">
        <v>572.83333333333337</v>
      </c>
      <c r="G335" s="278">
        <v>562.66666666666674</v>
      </c>
      <c r="H335" s="278">
        <v>602.66666666666674</v>
      </c>
      <c r="I335" s="278">
        <v>612.83333333333348</v>
      </c>
      <c r="J335" s="278">
        <v>622.66666666666674</v>
      </c>
      <c r="K335" s="276">
        <v>603</v>
      </c>
      <c r="L335" s="276">
        <v>583</v>
      </c>
      <c r="M335" s="276">
        <v>0.59487999999999996</v>
      </c>
    </row>
    <row r="336" spans="1:13">
      <c r="A336" s="267">
        <v>326</v>
      </c>
      <c r="B336" s="276" t="s">
        <v>270</v>
      </c>
      <c r="C336" s="277">
        <v>24.6</v>
      </c>
      <c r="D336" s="278">
        <v>24.633333333333336</v>
      </c>
      <c r="E336" s="278">
        <v>24.266666666666673</v>
      </c>
      <c r="F336" s="278">
        <v>23.933333333333337</v>
      </c>
      <c r="G336" s="278">
        <v>23.566666666666674</v>
      </c>
      <c r="H336" s="278">
        <v>24.966666666666672</v>
      </c>
      <c r="I336" s="278">
        <v>25.333333333333339</v>
      </c>
      <c r="J336" s="278">
        <v>25.666666666666671</v>
      </c>
      <c r="K336" s="276">
        <v>25</v>
      </c>
      <c r="L336" s="276">
        <v>24.3</v>
      </c>
      <c r="M336" s="276">
        <v>44.302999999999997</v>
      </c>
    </row>
    <row r="337" spans="1:13">
      <c r="A337" s="267">
        <v>327</v>
      </c>
      <c r="B337" s="276" t="s">
        <v>474</v>
      </c>
      <c r="C337" s="277">
        <v>53.9</v>
      </c>
      <c r="D337" s="278">
        <v>54.083333333333336</v>
      </c>
      <c r="E337" s="278">
        <v>53.616666666666674</v>
      </c>
      <c r="F337" s="278">
        <v>53.333333333333336</v>
      </c>
      <c r="G337" s="278">
        <v>52.866666666666674</v>
      </c>
      <c r="H337" s="278">
        <v>54.366666666666674</v>
      </c>
      <c r="I337" s="278">
        <v>54.833333333333329</v>
      </c>
      <c r="J337" s="278">
        <v>55.116666666666674</v>
      </c>
      <c r="K337" s="276">
        <v>54.55</v>
      </c>
      <c r="L337" s="276">
        <v>53.8</v>
      </c>
      <c r="M337" s="276">
        <v>5.57599</v>
      </c>
    </row>
    <row r="338" spans="1:13">
      <c r="A338" s="267">
        <v>328</v>
      </c>
      <c r="B338" s="276" t="s">
        <v>155</v>
      </c>
      <c r="C338" s="277">
        <v>121.25</v>
      </c>
      <c r="D338" s="278">
        <v>121.08333333333333</v>
      </c>
      <c r="E338" s="278">
        <v>119.81666666666666</v>
      </c>
      <c r="F338" s="278">
        <v>118.38333333333334</v>
      </c>
      <c r="G338" s="278">
        <v>117.11666666666667</v>
      </c>
      <c r="H338" s="278">
        <v>122.51666666666665</v>
      </c>
      <c r="I338" s="278">
        <v>123.78333333333333</v>
      </c>
      <c r="J338" s="278">
        <v>125.21666666666664</v>
      </c>
      <c r="K338" s="276">
        <v>122.35</v>
      </c>
      <c r="L338" s="276">
        <v>119.65</v>
      </c>
      <c r="M338" s="276">
        <v>73.941599999999994</v>
      </c>
    </row>
    <row r="339" spans="1:13">
      <c r="A339" s="267">
        <v>329</v>
      </c>
      <c r="B339" s="276" t="s">
        <v>737</v>
      </c>
      <c r="C339" s="277">
        <v>147.6</v>
      </c>
      <c r="D339" s="278">
        <v>146.9</v>
      </c>
      <c r="E339" s="278">
        <v>144.5</v>
      </c>
      <c r="F339" s="278">
        <v>141.4</v>
      </c>
      <c r="G339" s="278">
        <v>139</v>
      </c>
      <c r="H339" s="278">
        <v>150</v>
      </c>
      <c r="I339" s="278">
        <v>152.40000000000003</v>
      </c>
      <c r="J339" s="278">
        <v>155.5</v>
      </c>
      <c r="K339" s="276">
        <v>149.30000000000001</v>
      </c>
      <c r="L339" s="276">
        <v>143.80000000000001</v>
      </c>
      <c r="M339" s="276">
        <v>9.5253899999999998</v>
      </c>
    </row>
    <row r="340" spans="1:13">
      <c r="A340" s="267">
        <v>330</v>
      </c>
      <c r="B340" s="276" t="s">
        <v>156</v>
      </c>
      <c r="C340" s="277">
        <v>98.3</v>
      </c>
      <c r="D340" s="278">
        <v>98.666666666666671</v>
      </c>
      <c r="E340" s="278">
        <v>97.63333333333334</v>
      </c>
      <c r="F340" s="278">
        <v>96.966666666666669</v>
      </c>
      <c r="G340" s="278">
        <v>95.933333333333337</v>
      </c>
      <c r="H340" s="278">
        <v>99.333333333333343</v>
      </c>
      <c r="I340" s="278">
        <v>100.36666666666667</v>
      </c>
      <c r="J340" s="278">
        <v>101.03333333333335</v>
      </c>
      <c r="K340" s="276">
        <v>99.7</v>
      </c>
      <c r="L340" s="276">
        <v>98</v>
      </c>
      <c r="M340" s="276">
        <v>255.99184</v>
      </c>
    </row>
    <row r="341" spans="1:13">
      <c r="A341" s="267">
        <v>331</v>
      </c>
      <c r="B341" s="276" t="s">
        <v>475</v>
      </c>
      <c r="C341" s="277">
        <v>475.55</v>
      </c>
      <c r="D341" s="278">
        <v>476.93333333333334</v>
      </c>
      <c r="E341" s="278">
        <v>470.56666666666666</v>
      </c>
      <c r="F341" s="278">
        <v>465.58333333333331</v>
      </c>
      <c r="G341" s="278">
        <v>459.21666666666664</v>
      </c>
      <c r="H341" s="278">
        <v>481.91666666666669</v>
      </c>
      <c r="I341" s="278">
        <v>488.28333333333336</v>
      </c>
      <c r="J341" s="278">
        <v>493.26666666666671</v>
      </c>
      <c r="K341" s="276">
        <v>483.3</v>
      </c>
      <c r="L341" s="276">
        <v>471.95</v>
      </c>
      <c r="M341" s="276">
        <v>1.2340800000000001</v>
      </c>
    </row>
    <row r="342" spans="1:13">
      <c r="A342" s="267">
        <v>332</v>
      </c>
      <c r="B342" s="276" t="s">
        <v>150</v>
      </c>
      <c r="C342" s="277">
        <v>45.55</v>
      </c>
      <c r="D342" s="278">
        <v>45.633333333333326</v>
      </c>
      <c r="E342" s="278">
        <v>44.866666666666653</v>
      </c>
      <c r="F342" s="278">
        <v>44.18333333333333</v>
      </c>
      <c r="G342" s="278">
        <v>43.416666666666657</v>
      </c>
      <c r="H342" s="278">
        <v>46.316666666666649</v>
      </c>
      <c r="I342" s="278">
        <v>47.083333333333329</v>
      </c>
      <c r="J342" s="278">
        <v>47.766666666666644</v>
      </c>
      <c r="K342" s="276">
        <v>46.4</v>
      </c>
      <c r="L342" s="276">
        <v>44.95</v>
      </c>
      <c r="M342" s="276">
        <v>132.15552</v>
      </c>
    </row>
    <row r="343" spans="1:13">
      <c r="A343" s="267">
        <v>333</v>
      </c>
      <c r="B343" s="276" t="s">
        <v>476</v>
      </c>
      <c r="C343" s="277">
        <v>41.5</v>
      </c>
      <c r="D343" s="278">
        <v>41.666666666666664</v>
      </c>
      <c r="E343" s="278">
        <v>40.883333333333326</v>
      </c>
      <c r="F343" s="278">
        <v>40.266666666666659</v>
      </c>
      <c r="G343" s="278">
        <v>39.48333333333332</v>
      </c>
      <c r="H343" s="278">
        <v>42.283333333333331</v>
      </c>
      <c r="I343" s="278">
        <v>43.066666666666677</v>
      </c>
      <c r="J343" s="278">
        <v>43.683333333333337</v>
      </c>
      <c r="K343" s="276">
        <v>42.45</v>
      </c>
      <c r="L343" s="276">
        <v>41.05</v>
      </c>
      <c r="M343" s="276">
        <v>6.8736199999999998</v>
      </c>
    </row>
    <row r="344" spans="1:13">
      <c r="A344" s="267">
        <v>334</v>
      </c>
      <c r="B344" s="276" t="s">
        <v>478</v>
      </c>
      <c r="C344" s="277">
        <v>2528.65</v>
      </c>
      <c r="D344" s="278">
        <v>2530.9</v>
      </c>
      <c r="E344" s="278">
        <v>2502.8000000000002</v>
      </c>
      <c r="F344" s="278">
        <v>2476.9500000000003</v>
      </c>
      <c r="G344" s="278">
        <v>2448.8500000000004</v>
      </c>
      <c r="H344" s="278">
        <v>2556.75</v>
      </c>
      <c r="I344" s="278">
        <v>2584.8499999999995</v>
      </c>
      <c r="J344" s="278">
        <v>2610.6999999999998</v>
      </c>
      <c r="K344" s="276">
        <v>2559</v>
      </c>
      <c r="L344" s="276">
        <v>2505.0500000000002</v>
      </c>
      <c r="M344" s="276">
        <v>0.89951000000000003</v>
      </c>
    </row>
    <row r="345" spans="1:13">
      <c r="A345" s="267">
        <v>335</v>
      </c>
      <c r="B345" s="276" t="s">
        <v>2049</v>
      </c>
      <c r="C345" s="277">
        <v>84.8</v>
      </c>
      <c r="D345" s="278">
        <v>85.283333333333331</v>
      </c>
      <c r="E345" s="278">
        <v>84.166666666666657</v>
      </c>
      <c r="F345" s="278">
        <v>83.533333333333331</v>
      </c>
      <c r="G345" s="278">
        <v>82.416666666666657</v>
      </c>
      <c r="H345" s="278">
        <v>85.916666666666657</v>
      </c>
      <c r="I345" s="278">
        <v>87.033333333333331</v>
      </c>
      <c r="J345" s="278">
        <v>87.666666666666657</v>
      </c>
      <c r="K345" s="276">
        <v>86.4</v>
      </c>
      <c r="L345" s="276">
        <v>84.65</v>
      </c>
      <c r="M345" s="276">
        <v>0.67749999999999999</v>
      </c>
    </row>
    <row r="346" spans="1:13">
      <c r="A346" s="267">
        <v>336</v>
      </c>
      <c r="B346" s="276" t="s">
        <v>153</v>
      </c>
      <c r="C346" s="277">
        <v>17681.3</v>
      </c>
      <c r="D346" s="278">
        <v>17748.116666666669</v>
      </c>
      <c r="E346" s="278">
        <v>17556.233333333337</v>
      </c>
      <c r="F346" s="278">
        <v>17431.166666666668</v>
      </c>
      <c r="G346" s="278">
        <v>17239.283333333336</v>
      </c>
      <c r="H346" s="278">
        <v>17873.183333333338</v>
      </c>
      <c r="I346" s="278">
        <v>18065.066666666669</v>
      </c>
      <c r="J346" s="278">
        <v>18190.133333333339</v>
      </c>
      <c r="K346" s="276">
        <v>17940</v>
      </c>
      <c r="L346" s="276">
        <v>17623.05</v>
      </c>
      <c r="M346" s="276">
        <v>0.73831000000000002</v>
      </c>
    </row>
    <row r="347" spans="1:13">
      <c r="A347" s="267">
        <v>337</v>
      </c>
      <c r="B347" s="276" t="s">
        <v>3181</v>
      </c>
      <c r="C347" s="277">
        <v>38.6</v>
      </c>
      <c r="D347" s="278">
        <v>38.866666666666667</v>
      </c>
      <c r="E347" s="278">
        <v>37.783333333333331</v>
      </c>
      <c r="F347" s="278">
        <v>36.966666666666661</v>
      </c>
      <c r="G347" s="278">
        <v>35.883333333333326</v>
      </c>
      <c r="H347" s="278">
        <v>39.683333333333337</v>
      </c>
      <c r="I347" s="278">
        <v>40.766666666666666</v>
      </c>
      <c r="J347" s="278">
        <v>41.583333333333343</v>
      </c>
      <c r="K347" s="276">
        <v>39.950000000000003</v>
      </c>
      <c r="L347" s="276">
        <v>38.049999999999997</v>
      </c>
      <c r="M347" s="276">
        <v>57.962290000000003</v>
      </c>
    </row>
    <row r="348" spans="1:13">
      <c r="A348" s="267">
        <v>338</v>
      </c>
      <c r="B348" s="276" t="s">
        <v>479</v>
      </c>
      <c r="C348" s="277">
        <v>1487.4</v>
      </c>
      <c r="D348" s="278">
        <v>1487.2166666666665</v>
      </c>
      <c r="E348" s="278">
        <v>1470.4333333333329</v>
      </c>
      <c r="F348" s="278">
        <v>1453.4666666666665</v>
      </c>
      <c r="G348" s="278">
        <v>1436.6833333333329</v>
      </c>
      <c r="H348" s="278">
        <v>1504.1833333333329</v>
      </c>
      <c r="I348" s="278">
        <v>1520.9666666666662</v>
      </c>
      <c r="J348" s="278">
        <v>1537.9333333333329</v>
      </c>
      <c r="K348" s="276">
        <v>1504</v>
      </c>
      <c r="L348" s="276">
        <v>1470.25</v>
      </c>
      <c r="M348" s="276">
        <v>0.12499</v>
      </c>
    </row>
    <row r="349" spans="1:13">
      <c r="A349" s="267">
        <v>339</v>
      </c>
      <c r="B349" s="276" t="s">
        <v>3161</v>
      </c>
      <c r="C349" s="277">
        <v>334.9</v>
      </c>
      <c r="D349" s="278">
        <v>336.98333333333335</v>
      </c>
      <c r="E349" s="278">
        <v>330.41666666666669</v>
      </c>
      <c r="F349" s="278">
        <v>325.93333333333334</v>
      </c>
      <c r="G349" s="278">
        <v>319.36666666666667</v>
      </c>
      <c r="H349" s="278">
        <v>341.4666666666667</v>
      </c>
      <c r="I349" s="278">
        <v>348.0333333333333</v>
      </c>
      <c r="J349" s="278">
        <v>352.51666666666671</v>
      </c>
      <c r="K349" s="276">
        <v>343.55</v>
      </c>
      <c r="L349" s="276">
        <v>332.5</v>
      </c>
      <c r="M349" s="276">
        <v>14.74663</v>
      </c>
    </row>
    <row r="350" spans="1:13">
      <c r="A350" s="267">
        <v>340</v>
      </c>
      <c r="B350" s="276" t="s">
        <v>271</v>
      </c>
      <c r="C350" s="277">
        <v>582.35</v>
      </c>
      <c r="D350" s="278">
        <v>580.4666666666667</v>
      </c>
      <c r="E350" s="278">
        <v>573.58333333333337</v>
      </c>
      <c r="F350" s="278">
        <v>564.81666666666672</v>
      </c>
      <c r="G350" s="278">
        <v>557.93333333333339</v>
      </c>
      <c r="H350" s="278">
        <v>589.23333333333335</v>
      </c>
      <c r="I350" s="278">
        <v>596.11666666666656</v>
      </c>
      <c r="J350" s="278">
        <v>604.88333333333333</v>
      </c>
      <c r="K350" s="276">
        <v>587.35</v>
      </c>
      <c r="L350" s="276">
        <v>571.70000000000005</v>
      </c>
      <c r="M350" s="276">
        <v>2.85148</v>
      </c>
    </row>
    <row r="351" spans="1:13">
      <c r="A351" s="267">
        <v>341</v>
      </c>
      <c r="B351" s="276" t="s">
        <v>158</v>
      </c>
      <c r="C351" s="277">
        <v>98.85</v>
      </c>
      <c r="D351" s="278">
        <v>98.833333333333329</v>
      </c>
      <c r="E351" s="278">
        <v>97.86666666666666</v>
      </c>
      <c r="F351" s="278">
        <v>96.883333333333326</v>
      </c>
      <c r="G351" s="278">
        <v>95.916666666666657</v>
      </c>
      <c r="H351" s="278">
        <v>99.816666666666663</v>
      </c>
      <c r="I351" s="278">
        <v>100.78333333333333</v>
      </c>
      <c r="J351" s="278">
        <v>101.76666666666667</v>
      </c>
      <c r="K351" s="276">
        <v>99.8</v>
      </c>
      <c r="L351" s="276">
        <v>97.85</v>
      </c>
      <c r="M351" s="276">
        <v>184.86565999999999</v>
      </c>
    </row>
    <row r="352" spans="1:13">
      <c r="A352" s="267">
        <v>342</v>
      </c>
      <c r="B352" s="276" t="s">
        <v>157</v>
      </c>
      <c r="C352" s="277">
        <v>116.2</v>
      </c>
      <c r="D352" s="278">
        <v>116.18333333333332</v>
      </c>
      <c r="E352" s="278">
        <v>115.36666666666665</v>
      </c>
      <c r="F352" s="278">
        <v>114.53333333333332</v>
      </c>
      <c r="G352" s="278">
        <v>113.71666666666664</v>
      </c>
      <c r="H352" s="278">
        <v>117.01666666666665</v>
      </c>
      <c r="I352" s="278">
        <v>117.83333333333334</v>
      </c>
      <c r="J352" s="278">
        <v>118.66666666666666</v>
      </c>
      <c r="K352" s="276">
        <v>117</v>
      </c>
      <c r="L352" s="276">
        <v>115.35</v>
      </c>
      <c r="M352" s="276">
        <v>5.2377799999999999</v>
      </c>
    </row>
    <row r="353" spans="1:13">
      <c r="A353" s="267">
        <v>343</v>
      </c>
      <c r="B353" s="276" t="s">
        <v>480</v>
      </c>
      <c r="C353" s="277">
        <v>78.3</v>
      </c>
      <c r="D353" s="278">
        <v>78.949999999999989</v>
      </c>
      <c r="E353" s="278">
        <v>77.049999999999983</v>
      </c>
      <c r="F353" s="278">
        <v>75.8</v>
      </c>
      <c r="G353" s="278">
        <v>73.899999999999991</v>
      </c>
      <c r="H353" s="278">
        <v>80.199999999999974</v>
      </c>
      <c r="I353" s="278">
        <v>82.09999999999998</v>
      </c>
      <c r="J353" s="278">
        <v>83.349999999999966</v>
      </c>
      <c r="K353" s="276">
        <v>80.849999999999994</v>
      </c>
      <c r="L353" s="276">
        <v>77.7</v>
      </c>
      <c r="M353" s="276">
        <v>0.62056999999999995</v>
      </c>
    </row>
    <row r="354" spans="1:13">
      <c r="A354" s="267">
        <v>344</v>
      </c>
      <c r="B354" s="276" t="s">
        <v>272</v>
      </c>
      <c r="C354" s="277">
        <v>3345.05</v>
      </c>
      <c r="D354" s="278">
        <v>3357.7666666666669</v>
      </c>
      <c r="E354" s="278">
        <v>3300.1333333333337</v>
      </c>
      <c r="F354" s="278">
        <v>3255.2166666666667</v>
      </c>
      <c r="G354" s="278">
        <v>3197.5833333333335</v>
      </c>
      <c r="H354" s="278">
        <v>3402.6833333333338</v>
      </c>
      <c r="I354" s="278">
        <v>3460.3166666666671</v>
      </c>
      <c r="J354" s="278">
        <v>3505.233333333334</v>
      </c>
      <c r="K354" s="276">
        <v>3415.4</v>
      </c>
      <c r="L354" s="276">
        <v>3312.85</v>
      </c>
      <c r="M354" s="276">
        <v>0.55327999999999999</v>
      </c>
    </row>
    <row r="355" spans="1:13">
      <c r="A355" s="267">
        <v>345</v>
      </c>
      <c r="B355" s="276" t="s">
        <v>481</v>
      </c>
      <c r="C355" s="277">
        <v>83.35</v>
      </c>
      <c r="D355" s="278">
        <v>83.383333333333326</v>
      </c>
      <c r="E355" s="278">
        <v>82.266666666666652</v>
      </c>
      <c r="F355" s="278">
        <v>81.183333333333323</v>
      </c>
      <c r="G355" s="278">
        <v>80.066666666666649</v>
      </c>
      <c r="H355" s="278">
        <v>84.466666666666654</v>
      </c>
      <c r="I355" s="278">
        <v>85.583333333333329</v>
      </c>
      <c r="J355" s="278">
        <v>86.666666666666657</v>
      </c>
      <c r="K355" s="276">
        <v>84.5</v>
      </c>
      <c r="L355" s="276">
        <v>82.3</v>
      </c>
      <c r="M355" s="276">
        <v>3.4537399999999998</v>
      </c>
    </row>
    <row r="356" spans="1:13">
      <c r="A356" s="267">
        <v>346</v>
      </c>
      <c r="B356" s="276" t="s">
        <v>482</v>
      </c>
      <c r="C356" s="277">
        <v>229.7</v>
      </c>
      <c r="D356" s="278">
        <v>230.6</v>
      </c>
      <c r="E356" s="278">
        <v>227.35</v>
      </c>
      <c r="F356" s="278">
        <v>225</v>
      </c>
      <c r="G356" s="278">
        <v>221.75</v>
      </c>
      <c r="H356" s="278">
        <v>232.95</v>
      </c>
      <c r="I356" s="278">
        <v>236.2</v>
      </c>
      <c r="J356" s="278">
        <v>238.54999999999998</v>
      </c>
      <c r="K356" s="276">
        <v>233.85</v>
      </c>
      <c r="L356" s="276">
        <v>228.25</v>
      </c>
      <c r="M356" s="276">
        <v>2.6571899999999999</v>
      </c>
    </row>
    <row r="357" spans="1:13">
      <c r="A357" s="267">
        <v>347</v>
      </c>
      <c r="B357" s="276" t="s">
        <v>483</v>
      </c>
      <c r="C357" s="277">
        <v>244.5</v>
      </c>
      <c r="D357" s="278">
        <v>243.51666666666665</v>
      </c>
      <c r="E357" s="278">
        <v>229.38333333333333</v>
      </c>
      <c r="F357" s="278">
        <v>214.26666666666668</v>
      </c>
      <c r="G357" s="278">
        <v>200.13333333333335</v>
      </c>
      <c r="H357" s="278">
        <v>258.63333333333333</v>
      </c>
      <c r="I357" s="278">
        <v>272.76666666666665</v>
      </c>
      <c r="J357" s="278">
        <v>287.88333333333327</v>
      </c>
      <c r="K357" s="276">
        <v>257.64999999999998</v>
      </c>
      <c r="L357" s="276">
        <v>228.4</v>
      </c>
      <c r="M357" s="276">
        <v>7.2677199999999997</v>
      </c>
    </row>
    <row r="358" spans="1:13">
      <c r="A358" s="267">
        <v>348</v>
      </c>
      <c r="B358" s="276" t="s">
        <v>273</v>
      </c>
      <c r="C358" s="277">
        <v>2218.65</v>
      </c>
      <c r="D358" s="278">
        <v>2222.2666666666664</v>
      </c>
      <c r="E358" s="278">
        <v>2199.5333333333328</v>
      </c>
      <c r="F358" s="278">
        <v>2180.4166666666665</v>
      </c>
      <c r="G358" s="278">
        <v>2157.6833333333329</v>
      </c>
      <c r="H358" s="278">
        <v>2241.3833333333328</v>
      </c>
      <c r="I358" s="278">
        <v>2264.1166666666663</v>
      </c>
      <c r="J358" s="278">
        <v>2283.2333333333327</v>
      </c>
      <c r="K358" s="276">
        <v>2245</v>
      </c>
      <c r="L358" s="276">
        <v>2203.15</v>
      </c>
      <c r="M358" s="276">
        <v>2.4452799999999999</v>
      </c>
    </row>
    <row r="359" spans="1:13">
      <c r="A359" s="267">
        <v>349</v>
      </c>
      <c r="B359" s="276" t="s">
        <v>274</v>
      </c>
      <c r="C359" s="277">
        <v>372.45</v>
      </c>
      <c r="D359" s="278">
        <v>369.95</v>
      </c>
      <c r="E359" s="278">
        <v>363.45</v>
      </c>
      <c r="F359" s="278">
        <v>354.45</v>
      </c>
      <c r="G359" s="278">
        <v>347.95</v>
      </c>
      <c r="H359" s="278">
        <v>378.95</v>
      </c>
      <c r="I359" s="278">
        <v>385.45</v>
      </c>
      <c r="J359" s="278">
        <v>394.45</v>
      </c>
      <c r="K359" s="276">
        <v>376.45</v>
      </c>
      <c r="L359" s="276">
        <v>360.95</v>
      </c>
      <c r="M359" s="276">
        <v>7.2133700000000003</v>
      </c>
    </row>
    <row r="360" spans="1:13">
      <c r="A360" s="267">
        <v>350</v>
      </c>
      <c r="B360" s="276" t="s">
        <v>485</v>
      </c>
      <c r="C360" s="277">
        <v>187.85</v>
      </c>
      <c r="D360" s="278">
        <v>187.85</v>
      </c>
      <c r="E360" s="278">
        <v>185.7</v>
      </c>
      <c r="F360" s="278">
        <v>183.54999999999998</v>
      </c>
      <c r="G360" s="278">
        <v>181.39999999999998</v>
      </c>
      <c r="H360" s="278">
        <v>190</v>
      </c>
      <c r="I360" s="278">
        <v>192.15000000000003</v>
      </c>
      <c r="J360" s="278">
        <v>194.3</v>
      </c>
      <c r="K360" s="276">
        <v>190</v>
      </c>
      <c r="L360" s="276">
        <v>185.7</v>
      </c>
      <c r="M360" s="276">
        <v>5.4801500000000001</v>
      </c>
    </row>
    <row r="361" spans="1:13">
      <c r="A361" s="267">
        <v>351</v>
      </c>
      <c r="B361" s="276" t="s">
        <v>2253</v>
      </c>
      <c r="C361" s="277">
        <v>405.4</v>
      </c>
      <c r="D361" s="278">
        <v>407.26666666666665</v>
      </c>
      <c r="E361" s="278">
        <v>399.93333333333328</v>
      </c>
      <c r="F361" s="278">
        <v>394.46666666666664</v>
      </c>
      <c r="G361" s="278">
        <v>387.13333333333327</v>
      </c>
      <c r="H361" s="278">
        <v>412.73333333333329</v>
      </c>
      <c r="I361" s="278">
        <v>420.06666666666666</v>
      </c>
      <c r="J361" s="278">
        <v>425.5333333333333</v>
      </c>
      <c r="K361" s="276">
        <v>414.6</v>
      </c>
      <c r="L361" s="276">
        <v>401.8</v>
      </c>
      <c r="M361" s="276">
        <v>2.1858599999999999</v>
      </c>
    </row>
    <row r="362" spans="1:13">
      <c r="A362" s="267">
        <v>352</v>
      </c>
      <c r="B362" s="276" t="s">
        <v>486</v>
      </c>
      <c r="C362" s="277">
        <v>57.85</v>
      </c>
      <c r="D362" s="278">
        <v>58.166666666666664</v>
      </c>
      <c r="E362" s="278">
        <v>57.333333333333329</v>
      </c>
      <c r="F362" s="278">
        <v>56.816666666666663</v>
      </c>
      <c r="G362" s="278">
        <v>55.983333333333327</v>
      </c>
      <c r="H362" s="278">
        <v>58.68333333333333</v>
      </c>
      <c r="I362" s="278">
        <v>59.516666666666659</v>
      </c>
      <c r="J362" s="278">
        <v>60.033333333333331</v>
      </c>
      <c r="K362" s="276">
        <v>59</v>
      </c>
      <c r="L362" s="276">
        <v>57.65</v>
      </c>
      <c r="M362" s="276">
        <v>8.3827400000000001</v>
      </c>
    </row>
    <row r="363" spans="1:13">
      <c r="A363" s="267">
        <v>353</v>
      </c>
      <c r="B363" s="276" t="s">
        <v>166</v>
      </c>
      <c r="C363" s="277">
        <v>1564.95</v>
      </c>
      <c r="D363" s="278">
        <v>1553.3166666666666</v>
      </c>
      <c r="E363" s="278">
        <v>1533.6333333333332</v>
      </c>
      <c r="F363" s="278">
        <v>1502.3166666666666</v>
      </c>
      <c r="G363" s="278">
        <v>1482.6333333333332</v>
      </c>
      <c r="H363" s="278">
        <v>1584.6333333333332</v>
      </c>
      <c r="I363" s="278">
        <v>1604.3166666666666</v>
      </c>
      <c r="J363" s="278">
        <v>1635.6333333333332</v>
      </c>
      <c r="K363" s="276">
        <v>1573</v>
      </c>
      <c r="L363" s="276">
        <v>1522</v>
      </c>
      <c r="M363" s="276">
        <v>20.15212</v>
      </c>
    </row>
    <row r="364" spans="1:13">
      <c r="A364" s="267">
        <v>354</v>
      </c>
      <c r="B364" s="276" t="s">
        <v>159</v>
      </c>
      <c r="C364" s="277">
        <v>28368.55</v>
      </c>
      <c r="D364" s="278">
        <v>28581.516666666666</v>
      </c>
      <c r="E364" s="278">
        <v>28043.033333333333</v>
      </c>
      <c r="F364" s="278">
        <v>27717.516666666666</v>
      </c>
      <c r="G364" s="278">
        <v>27179.033333333333</v>
      </c>
      <c r="H364" s="278">
        <v>28907.033333333333</v>
      </c>
      <c r="I364" s="278">
        <v>29445.516666666663</v>
      </c>
      <c r="J364" s="278">
        <v>29771.033333333333</v>
      </c>
      <c r="K364" s="276">
        <v>29120</v>
      </c>
      <c r="L364" s="276">
        <v>28256</v>
      </c>
      <c r="M364" s="276">
        <v>0.43274000000000001</v>
      </c>
    </row>
    <row r="365" spans="1:13">
      <c r="A365" s="267">
        <v>355</v>
      </c>
      <c r="B365" s="276" t="s">
        <v>488</v>
      </c>
      <c r="C365" s="277">
        <v>1633.5</v>
      </c>
      <c r="D365" s="278">
        <v>1624.4833333333333</v>
      </c>
      <c r="E365" s="278">
        <v>1590.9666666666667</v>
      </c>
      <c r="F365" s="278">
        <v>1548.4333333333334</v>
      </c>
      <c r="G365" s="278">
        <v>1514.9166666666667</v>
      </c>
      <c r="H365" s="278">
        <v>1667.0166666666667</v>
      </c>
      <c r="I365" s="278">
        <v>1700.5333333333335</v>
      </c>
      <c r="J365" s="278">
        <v>1743.0666666666666</v>
      </c>
      <c r="K365" s="276">
        <v>1658</v>
      </c>
      <c r="L365" s="276">
        <v>1581.95</v>
      </c>
      <c r="M365" s="276">
        <v>1.5287599999999999</v>
      </c>
    </row>
    <row r="366" spans="1:13">
      <c r="A366" s="267">
        <v>356</v>
      </c>
      <c r="B366" s="276" t="s">
        <v>161</v>
      </c>
      <c r="C366" s="277">
        <v>249.5</v>
      </c>
      <c r="D366" s="278">
        <v>250.01666666666665</v>
      </c>
      <c r="E366" s="278">
        <v>248.2833333333333</v>
      </c>
      <c r="F366" s="278">
        <v>247.06666666666666</v>
      </c>
      <c r="G366" s="278">
        <v>245.33333333333331</v>
      </c>
      <c r="H366" s="278">
        <v>251.23333333333329</v>
      </c>
      <c r="I366" s="278">
        <v>252.96666666666664</v>
      </c>
      <c r="J366" s="278">
        <v>254.18333333333328</v>
      </c>
      <c r="K366" s="276">
        <v>251.75</v>
      </c>
      <c r="L366" s="276">
        <v>248.8</v>
      </c>
      <c r="M366" s="276">
        <v>25.573049999999999</v>
      </c>
    </row>
    <row r="367" spans="1:13">
      <c r="A367" s="267">
        <v>357</v>
      </c>
      <c r="B367" s="276" t="s">
        <v>275</v>
      </c>
      <c r="C367" s="277">
        <v>4930</v>
      </c>
      <c r="D367" s="278">
        <v>4940.666666666667</v>
      </c>
      <c r="E367" s="278">
        <v>4891.3833333333341</v>
      </c>
      <c r="F367" s="278">
        <v>4852.7666666666673</v>
      </c>
      <c r="G367" s="278">
        <v>4803.4833333333345</v>
      </c>
      <c r="H367" s="278">
        <v>4979.2833333333338</v>
      </c>
      <c r="I367" s="278">
        <v>5028.5666666666666</v>
      </c>
      <c r="J367" s="278">
        <v>5067.1833333333334</v>
      </c>
      <c r="K367" s="276">
        <v>4989.95</v>
      </c>
      <c r="L367" s="276">
        <v>4902.05</v>
      </c>
      <c r="M367" s="276">
        <v>0.72794000000000003</v>
      </c>
    </row>
    <row r="368" spans="1:13">
      <c r="A368" s="267">
        <v>358</v>
      </c>
      <c r="B368" s="276" t="s">
        <v>489</v>
      </c>
      <c r="C368" s="277">
        <v>190.6</v>
      </c>
      <c r="D368" s="278">
        <v>190.20000000000002</v>
      </c>
      <c r="E368" s="278">
        <v>186.00000000000003</v>
      </c>
      <c r="F368" s="278">
        <v>181.4</v>
      </c>
      <c r="G368" s="278">
        <v>177.20000000000002</v>
      </c>
      <c r="H368" s="278">
        <v>194.80000000000004</v>
      </c>
      <c r="I368" s="278">
        <v>199.00000000000003</v>
      </c>
      <c r="J368" s="278">
        <v>203.60000000000005</v>
      </c>
      <c r="K368" s="276">
        <v>194.4</v>
      </c>
      <c r="L368" s="276">
        <v>185.6</v>
      </c>
      <c r="M368" s="276">
        <v>29.682739999999999</v>
      </c>
    </row>
    <row r="369" spans="1:13">
      <c r="A369" s="267">
        <v>359</v>
      </c>
      <c r="B369" s="276" t="s">
        <v>490</v>
      </c>
      <c r="C369" s="277">
        <v>780.35</v>
      </c>
      <c r="D369" s="278">
        <v>782.5333333333333</v>
      </c>
      <c r="E369" s="278">
        <v>772.81666666666661</v>
      </c>
      <c r="F369" s="278">
        <v>765.2833333333333</v>
      </c>
      <c r="G369" s="278">
        <v>755.56666666666661</v>
      </c>
      <c r="H369" s="278">
        <v>790.06666666666661</v>
      </c>
      <c r="I369" s="278">
        <v>799.7833333333333</v>
      </c>
      <c r="J369" s="278">
        <v>807.31666666666661</v>
      </c>
      <c r="K369" s="276">
        <v>792.25</v>
      </c>
      <c r="L369" s="276">
        <v>775</v>
      </c>
      <c r="M369" s="276">
        <v>1.05972</v>
      </c>
    </row>
    <row r="370" spans="1:13">
      <c r="A370" s="267">
        <v>360</v>
      </c>
      <c r="B370" s="276" t="s">
        <v>163</v>
      </c>
      <c r="C370" s="277">
        <v>1758.65</v>
      </c>
      <c r="D370" s="278">
        <v>1764.4666666666669</v>
      </c>
      <c r="E370" s="278">
        <v>1732.2333333333338</v>
      </c>
      <c r="F370" s="278">
        <v>1705.8166666666668</v>
      </c>
      <c r="G370" s="278">
        <v>1673.5833333333337</v>
      </c>
      <c r="H370" s="278">
        <v>1790.8833333333339</v>
      </c>
      <c r="I370" s="278">
        <v>1823.116666666667</v>
      </c>
      <c r="J370" s="278">
        <v>1849.533333333334</v>
      </c>
      <c r="K370" s="276">
        <v>1796.7</v>
      </c>
      <c r="L370" s="276">
        <v>1738.05</v>
      </c>
      <c r="M370" s="276">
        <v>8.8451699999999995</v>
      </c>
    </row>
    <row r="371" spans="1:13">
      <c r="A371" s="267">
        <v>361</v>
      </c>
      <c r="B371" s="276" t="s">
        <v>160</v>
      </c>
      <c r="C371" s="277">
        <v>1596.25</v>
      </c>
      <c r="D371" s="278">
        <v>1594.0333333333335</v>
      </c>
      <c r="E371" s="278">
        <v>1578.2166666666672</v>
      </c>
      <c r="F371" s="278">
        <v>1560.1833333333336</v>
      </c>
      <c r="G371" s="278">
        <v>1544.3666666666672</v>
      </c>
      <c r="H371" s="278">
        <v>1612.0666666666671</v>
      </c>
      <c r="I371" s="278">
        <v>1627.8833333333332</v>
      </c>
      <c r="J371" s="278">
        <v>1645.916666666667</v>
      </c>
      <c r="K371" s="276">
        <v>1609.85</v>
      </c>
      <c r="L371" s="276">
        <v>1576</v>
      </c>
      <c r="M371" s="276">
        <v>12.70073</v>
      </c>
    </row>
    <row r="372" spans="1:13">
      <c r="A372" s="267">
        <v>362</v>
      </c>
      <c r="B372" s="276" t="s">
        <v>2223</v>
      </c>
      <c r="C372" s="277">
        <v>522.04999999999995</v>
      </c>
      <c r="D372" s="278">
        <v>523.11666666666667</v>
      </c>
      <c r="E372" s="278">
        <v>516.93333333333339</v>
      </c>
      <c r="F372" s="278">
        <v>511.81666666666672</v>
      </c>
      <c r="G372" s="278">
        <v>505.63333333333344</v>
      </c>
      <c r="H372" s="278">
        <v>528.23333333333335</v>
      </c>
      <c r="I372" s="278">
        <v>534.41666666666652</v>
      </c>
      <c r="J372" s="278">
        <v>539.5333333333333</v>
      </c>
      <c r="K372" s="276">
        <v>529.29999999999995</v>
      </c>
      <c r="L372" s="276">
        <v>518</v>
      </c>
      <c r="M372" s="276">
        <v>0.29991000000000001</v>
      </c>
    </row>
    <row r="373" spans="1:13">
      <c r="A373" s="267">
        <v>363</v>
      </c>
      <c r="B373" s="276" t="s">
        <v>491</v>
      </c>
      <c r="C373" s="277">
        <v>1216.5999999999999</v>
      </c>
      <c r="D373" s="278">
        <v>1217.6000000000001</v>
      </c>
      <c r="E373" s="278">
        <v>1195.2000000000003</v>
      </c>
      <c r="F373" s="278">
        <v>1173.8000000000002</v>
      </c>
      <c r="G373" s="278">
        <v>1151.4000000000003</v>
      </c>
      <c r="H373" s="278">
        <v>1239.0000000000002</v>
      </c>
      <c r="I373" s="278">
        <v>1261.4000000000003</v>
      </c>
      <c r="J373" s="278">
        <v>1282.8000000000002</v>
      </c>
      <c r="K373" s="276">
        <v>1240</v>
      </c>
      <c r="L373" s="276">
        <v>1196.2</v>
      </c>
      <c r="M373" s="276">
        <v>3.9933700000000001</v>
      </c>
    </row>
    <row r="374" spans="1:13">
      <c r="A374" s="267">
        <v>364</v>
      </c>
      <c r="B374" s="276" t="s">
        <v>2225</v>
      </c>
      <c r="C374" s="277">
        <v>704.5</v>
      </c>
      <c r="D374" s="278">
        <v>708.15</v>
      </c>
      <c r="E374" s="278">
        <v>698.5</v>
      </c>
      <c r="F374" s="278">
        <v>692.5</v>
      </c>
      <c r="G374" s="278">
        <v>682.85</v>
      </c>
      <c r="H374" s="278">
        <v>714.15</v>
      </c>
      <c r="I374" s="278">
        <v>723.79999999999984</v>
      </c>
      <c r="J374" s="278">
        <v>729.8</v>
      </c>
      <c r="K374" s="276">
        <v>717.8</v>
      </c>
      <c r="L374" s="276">
        <v>702.15</v>
      </c>
      <c r="M374" s="276">
        <v>0.30756</v>
      </c>
    </row>
    <row r="375" spans="1:13">
      <c r="A375" s="267">
        <v>365</v>
      </c>
      <c r="B375" s="276" t="s">
        <v>162</v>
      </c>
      <c r="C375" s="277">
        <v>121.45</v>
      </c>
      <c r="D375" s="278">
        <v>121.56666666666668</v>
      </c>
      <c r="E375" s="278">
        <v>120.28333333333336</v>
      </c>
      <c r="F375" s="278">
        <v>119.11666666666669</v>
      </c>
      <c r="G375" s="278">
        <v>117.83333333333337</v>
      </c>
      <c r="H375" s="278">
        <v>122.73333333333335</v>
      </c>
      <c r="I375" s="278">
        <v>124.01666666666668</v>
      </c>
      <c r="J375" s="278">
        <v>125.18333333333334</v>
      </c>
      <c r="K375" s="276">
        <v>122.85</v>
      </c>
      <c r="L375" s="276">
        <v>120.4</v>
      </c>
      <c r="M375" s="276">
        <v>42.722630000000002</v>
      </c>
    </row>
    <row r="376" spans="1:13">
      <c r="A376" s="267">
        <v>366</v>
      </c>
      <c r="B376" s="276" t="s">
        <v>165</v>
      </c>
      <c r="C376" s="277">
        <v>196.15</v>
      </c>
      <c r="D376" s="278">
        <v>197.29999999999998</v>
      </c>
      <c r="E376" s="278">
        <v>193.99999999999997</v>
      </c>
      <c r="F376" s="278">
        <v>191.85</v>
      </c>
      <c r="G376" s="278">
        <v>188.54999999999998</v>
      </c>
      <c r="H376" s="278">
        <v>199.44999999999996</v>
      </c>
      <c r="I376" s="278">
        <v>202.74999999999997</v>
      </c>
      <c r="J376" s="278">
        <v>204.89999999999995</v>
      </c>
      <c r="K376" s="276">
        <v>200.6</v>
      </c>
      <c r="L376" s="276">
        <v>195.15</v>
      </c>
      <c r="M376" s="276">
        <v>119.01479</v>
      </c>
    </row>
    <row r="377" spans="1:13">
      <c r="A377" s="267">
        <v>367</v>
      </c>
      <c r="B377" s="276" t="s">
        <v>492</v>
      </c>
      <c r="C377" s="277">
        <v>123.25</v>
      </c>
      <c r="D377" s="278">
        <v>123.71666666666665</v>
      </c>
      <c r="E377" s="278">
        <v>121.08333333333331</v>
      </c>
      <c r="F377" s="278">
        <v>118.91666666666666</v>
      </c>
      <c r="G377" s="278">
        <v>116.28333333333332</v>
      </c>
      <c r="H377" s="278">
        <v>125.88333333333331</v>
      </c>
      <c r="I377" s="278">
        <v>128.51666666666665</v>
      </c>
      <c r="J377" s="278">
        <v>130.68333333333331</v>
      </c>
      <c r="K377" s="276">
        <v>126.35</v>
      </c>
      <c r="L377" s="276">
        <v>121.55</v>
      </c>
      <c r="M377" s="276">
        <v>9.9928799999999995</v>
      </c>
    </row>
    <row r="378" spans="1:13">
      <c r="A378" s="267">
        <v>368</v>
      </c>
      <c r="B378" s="276" t="s">
        <v>276</v>
      </c>
      <c r="C378" s="277">
        <v>290.5</v>
      </c>
      <c r="D378" s="278">
        <v>289.16666666666669</v>
      </c>
      <c r="E378" s="278">
        <v>286.33333333333337</v>
      </c>
      <c r="F378" s="278">
        <v>282.16666666666669</v>
      </c>
      <c r="G378" s="278">
        <v>279.33333333333337</v>
      </c>
      <c r="H378" s="278">
        <v>293.33333333333337</v>
      </c>
      <c r="I378" s="278">
        <v>296.16666666666674</v>
      </c>
      <c r="J378" s="278">
        <v>300.33333333333337</v>
      </c>
      <c r="K378" s="276">
        <v>292</v>
      </c>
      <c r="L378" s="276">
        <v>285</v>
      </c>
      <c r="M378" s="276">
        <v>2.7239900000000001</v>
      </c>
    </row>
    <row r="379" spans="1:13">
      <c r="A379" s="267">
        <v>369</v>
      </c>
      <c r="B379" s="276" t="s">
        <v>493</v>
      </c>
      <c r="C379" s="277">
        <v>85.9</v>
      </c>
      <c r="D379" s="278">
        <v>86.666666666666671</v>
      </c>
      <c r="E379" s="278">
        <v>84.833333333333343</v>
      </c>
      <c r="F379" s="278">
        <v>83.766666666666666</v>
      </c>
      <c r="G379" s="278">
        <v>81.933333333333337</v>
      </c>
      <c r="H379" s="278">
        <v>87.733333333333348</v>
      </c>
      <c r="I379" s="278">
        <v>89.566666666666691</v>
      </c>
      <c r="J379" s="278">
        <v>90.633333333333354</v>
      </c>
      <c r="K379" s="276">
        <v>88.5</v>
      </c>
      <c r="L379" s="276">
        <v>85.6</v>
      </c>
      <c r="M379" s="276">
        <v>1.4965200000000001</v>
      </c>
    </row>
    <row r="380" spans="1:13">
      <c r="A380" s="267">
        <v>370</v>
      </c>
      <c r="B380" s="276" t="s">
        <v>494</v>
      </c>
      <c r="C380" s="277">
        <v>6927</v>
      </c>
      <c r="D380" s="278">
        <v>6907.3499999999995</v>
      </c>
      <c r="E380" s="278">
        <v>6823.6999999999989</v>
      </c>
      <c r="F380" s="278">
        <v>6720.4</v>
      </c>
      <c r="G380" s="278">
        <v>6636.7499999999991</v>
      </c>
      <c r="H380" s="278">
        <v>7010.6499999999987</v>
      </c>
      <c r="I380" s="278">
        <v>7094.2999999999984</v>
      </c>
      <c r="J380" s="278">
        <v>7197.5999999999985</v>
      </c>
      <c r="K380" s="276">
        <v>6991</v>
      </c>
      <c r="L380" s="276">
        <v>6804.05</v>
      </c>
      <c r="M380" s="276">
        <v>9.8210000000000006E-2</v>
      </c>
    </row>
    <row r="381" spans="1:13">
      <c r="A381" s="267">
        <v>371</v>
      </c>
      <c r="B381" s="276" t="s">
        <v>277</v>
      </c>
      <c r="C381" s="277">
        <v>11350</v>
      </c>
      <c r="D381" s="278">
        <v>11348.816666666666</v>
      </c>
      <c r="E381" s="278">
        <v>11263.183333333331</v>
      </c>
      <c r="F381" s="278">
        <v>11176.366666666665</v>
      </c>
      <c r="G381" s="278">
        <v>11090.73333333333</v>
      </c>
      <c r="H381" s="278">
        <v>11435.633333333331</v>
      </c>
      <c r="I381" s="278">
        <v>11521.266666666666</v>
      </c>
      <c r="J381" s="278">
        <v>11608.083333333332</v>
      </c>
      <c r="K381" s="276">
        <v>11434.45</v>
      </c>
      <c r="L381" s="276">
        <v>11262</v>
      </c>
      <c r="M381" s="276">
        <v>4.1919999999999999E-2</v>
      </c>
    </row>
    <row r="382" spans="1:13">
      <c r="A382" s="267">
        <v>372</v>
      </c>
      <c r="B382" s="276" t="s">
        <v>164</v>
      </c>
      <c r="C382" s="277">
        <v>36.950000000000003</v>
      </c>
      <c r="D382" s="278">
        <v>36.85</v>
      </c>
      <c r="E382" s="278">
        <v>36.400000000000006</v>
      </c>
      <c r="F382" s="278">
        <v>35.85</v>
      </c>
      <c r="G382" s="278">
        <v>35.400000000000006</v>
      </c>
      <c r="H382" s="278">
        <v>37.400000000000006</v>
      </c>
      <c r="I382" s="278">
        <v>37.850000000000009</v>
      </c>
      <c r="J382" s="278">
        <v>38.400000000000006</v>
      </c>
      <c r="K382" s="276">
        <v>37.299999999999997</v>
      </c>
      <c r="L382" s="276">
        <v>36.299999999999997</v>
      </c>
      <c r="M382" s="276">
        <v>1322.27405</v>
      </c>
    </row>
    <row r="383" spans="1:13">
      <c r="A383" s="267">
        <v>373</v>
      </c>
      <c r="B383" s="276" t="s">
        <v>278</v>
      </c>
      <c r="C383" s="277">
        <v>563.45000000000005</v>
      </c>
      <c r="D383" s="278">
        <v>566.58333333333337</v>
      </c>
      <c r="E383" s="278">
        <v>553.86666666666679</v>
      </c>
      <c r="F383" s="278">
        <v>544.28333333333342</v>
      </c>
      <c r="G383" s="278">
        <v>531.56666666666683</v>
      </c>
      <c r="H383" s="278">
        <v>576.16666666666674</v>
      </c>
      <c r="I383" s="278">
        <v>588.88333333333321</v>
      </c>
      <c r="J383" s="278">
        <v>598.4666666666667</v>
      </c>
      <c r="K383" s="276">
        <v>579.29999999999995</v>
      </c>
      <c r="L383" s="276">
        <v>557</v>
      </c>
      <c r="M383" s="276">
        <v>3.2648100000000002</v>
      </c>
    </row>
    <row r="384" spans="1:13">
      <c r="A384" s="267">
        <v>374</v>
      </c>
      <c r="B384" s="276" t="s">
        <v>168</v>
      </c>
      <c r="C384" s="277">
        <v>253.75</v>
      </c>
      <c r="D384" s="278">
        <v>254.53333333333333</v>
      </c>
      <c r="E384" s="278">
        <v>251.21666666666664</v>
      </c>
      <c r="F384" s="278">
        <v>248.68333333333331</v>
      </c>
      <c r="G384" s="278">
        <v>245.36666666666662</v>
      </c>
      <c r="H384" s="278">
        <v>257.06666666666666</v>
      </c>
      <c r="I384" s="278">
        <v>260.38333333333333</v>
      </c>
      <c r="J384" s="278">
        <v>262.91666666666669</v>
      </c>
      <c r="K384" s="276">
        <v>257.85000000000002</v>
      </c>
      <c r="L384" s="276">
        <v>252</v>
      </c>
      <c r="M384" s="276">
        <v>90.688059999999993</v>
      </c>
    </row>
    <row r="385" spans="1:13">
      <c r="A385" s="267">
        <v>375</v>
      </c>
      <c r="B385" s="276" t="s">
        <v>169</v>
      </c>
      <c r="C385" s="277">
        <v>146</v>
      </c>
      <c r="D385" s="278">
        <v>145.79999999999998</v>
      </c>
      <c r="E385" s="278">
        <v>144.19999999999996</v>
      </c>
      <c r="F385" s="278">
        <v>142.39999999999998</v>
      </c>
      <c r="G385" s="278">
        <v>140.79999999999995</v>
      </c>
      <c r="H385" s="278">
        <v>147.59999999999997</v>
      </c>
      <c r="I385" s="278">
        <v>149.19999999999999</v>
      </c>
      <c r="J385" s="278">
        <v>150.99999999999997</v>
      </c>
      <c r="K385" s="276">
        <v>147.4</v>
      </c>
      <c r="L385" s="276">
        <v>144</v>
      </c>
      <c r="M385" s="276">
        <v>41.892220000000002</v>
      </c>
    </row>
    <row r="386" spans="1:13">
      <c r="A386" s="267">
        <v>376</v>
      </c>
      <c r="B386" s="276" t="s">
        <v>495</v>
      </c>
      <c r="C386" s="277">
        <v>261.05</v>
      </c>
      <c r="D386" s="278">
        <v>261.28333333333336</v>
      </c>
      <c r="E386" s="278">
        <v>259.76666666666671</v>
      </c>
      <c r="F386" s="278">
        <v>258.48333333333335</v>
      </c>
      <c r="G386" s="278">
        <v>256.9666666666667</v>
      </c>
      <c r="H386" s="278">
        <v>262.56666666666672</v>
      </c>
      <c r="I386" s="278">
        <v>264.08333333333337</v>
      </c>
      <c r="J386" s="278">
        <v>265.36666666666673</v>
      </c>
      <c r="K386" s="276">
        <v>262.8</v>
      </c>
      <c r="L386" s="276">
        <v>260</v>
      </c>
      <c r="M386" s="276">
        <v>1.1489199999999999</v>
      </c>
    </row>
    <row r="387" spans="1:13">
      <c r="A387" s="267">
        <v>377</v>
      </c>
      <c r="B387" s="276" t="s">
        <v>496</v>
      </c>
      <c r="C387" s="277">
        <v>509.35</v>
      </c>
      <c r="D387" s="278">
        <v>514.41666666666663</v>
      </c>
      <c r="E387" s="278">
        <v>498.98333333333323</v>
      </c>
      <c r="F387" s="278">
        <v>488.61666666666662</v>
      </c>
      <c r="G387" s="278">
        <v>473.18333333333322</v>
      </c>
      <c r="H387" s="278">
        <v>524.7833333333333</v>
      </c>
      <c r="I387" s="278">
        <v>540.2166666666667</v>
      </c>
      <c r="J387" s="278">
        <v>550.58333333333326</v>
      </c>
      <c r="K387" s="276">
        <v>529.85</v>
      </c>
      <c r="L387" s="276">
        <v>504.05</v>
      </c>
      <c r="M387" s="276">
        <v>5.3860000000000001</v>
      </c>
    </row>
    <row r="388" spans="1:13">
      <c r="A388" s="267">
        <v>378</v>
      </c>
      <c r="B388" s="276" t="s">
        <v>497</v>
      </c>
      <c r="C388" s="277">
        <v>30.9</v>
      </c>
      <c r="D388" s="278">
        <v>31.166666666666668</v>
      </c>
      <c r="E388" s="278">
        <v>30.333333333333336</v>
      </c>
      <c r="F388" s="278">
        <v>29.766666666666669</v>
      </c>
      <c r="G388" s="278">
        <v>28.933333333333337</v>
      </c>
      <c r="H388" s="278">
        <v>31.733333333333334</v>
      </c>
      <c r="I388" s="278">
        <v>32.56666666666667</v>
      </c>
      <c r="J388" s="278">
        <v>33.133333333333333</v>
      </c>
      <c r="K388" s="276">
        <v>32</v>
      </c>
      <c r="L388" s="276">
        <v>30.6</v>
      </c>
      <c r="M388" s="276">
        <v>82.541659999999993</v>
      </c>
    </row>
    <row r="389" spans="1:13">
      <c r="A389" s="267">
        <v>379</v>
      </c>
      <c r="B389" s="276" t="s">
        <v>498</v>
      </c>
      <c r="C389" s="277">
        <v>135.6</v>
      </c>
      <c r="D389" s="278">
        <v>136.63333333333333</v>
      </c>
      <c r="E389" s="278">
        <v>134.11666666666665</v>
      </c>
      <c r="F389" s="278">
        <v>132.63333333333333</v>
      </c>
      <c r="G389" s="278">
        <v>130.11666666666665</v>
      </c>
      <c r="H389" s="278">
        <v>138.11666666666665</v>
      </c>
      <c r="I389" s="278">
        <v>140.6333333333333</v>
      </c>
      <c r="J389" s="278">
        <v>142.11666666666665</v>
      </c>
      <c r="K389" s="276">
        <v>139.15</v>
      </c>
      <c r="L389" s="276">
        <v>135.15</v>
      </c>
      <c r="M389" s="276">
        <v>15.31291</v>
      </c>
    </row>
    <row r="390" spans="1:13">
      <c r="A390" s="267">
        <v>380</v>
      </c>
      <c r="B390" s="276" t="s">
        <v>279</v>
      </c>
      <c r="C390" s="277">
        <v>485.2</v>
      </c>
      <c r="D390" s="278">
        <v>485.3</v>
      </c>
      <c r="E390" s="278">
        <v>482.40000000000003</v>
      </c>
      <c r="F390" s="278">
        <v>479.6</v>
      </c>
      <c r="G390" s="278">
        <v>476.70000000000005</v>
      </c>
      <c r="H390" s="278">
        <v>488.1</v>
      </c>
      <c r="I390" s="278">
        <v>491</v>
      </c>
      <c r="J390" s="278">
        <v>493.8</v>
      </c>
      <c r="K390" s="276">
        <v>488.2</v>
      </c>
      <c r="L390" s="276">
        <v>482.5</v>
      </c>
      <c r="M390" s="276">
        <v>3.75813</v>
      </c>
    </row>
    <row r="391" spans="1:13">
      <c r="A391" s="267">
        <v>381</v>
      </c>
      <c r="B391" s="276" t="s">
        <v>499</v>
      </c>
      <c r="C391" s="277">
        <v>289.75</v>
      </c>
      <c r="D391" s="278">
        <v>290.2</v>
      </c>
      <c r="E391" s="278">
        <v>285.7</v>
      </c>
      <c r="F391" s="278">
        <v>281.64999999999998</v>
      </c>
      <c r="G391" s="278">
        <v>277.14999999999998</v>
      </c>
      <c r="H391" s="278">
        <v>294.25</v>
      </c>
      <c r="I391" s="278">
        <v>298.75</v>
      </c>
      <c r="J391" s="278">
        <v>302.8</v>
      </c>
      <c r="K391" s="276">
        <v>294.7</v>
      </c>
      <c r="L391" s="276">
        <v>286.14999999999998</v>
      </c>
      <c r="M391" s="276">
        <v>6.5533599999999996</v>
      </c>
    </row>
    <row r="392" spans="1:13">
      <c r="A392" s="267">
        <v>382</v>
      </c>
      <c r="B392" s="276" t="s">
        <v>500</v>
      </c>
      <c r="C392" s="277">
        <v>52.9</v>
      </c>
      <c r="D392" s="278">
        <v>53.316666666666663</v>
      </c>
      <c r="E392" s="278">
        <v>52.383333333333326</v>
      </c>
      <c r="F392" s="278">
        <v>51.86666666666666</v>
      </c>
      <c r="G392" s="278">
        <v>50.933333333333323</v>
      </c>
      <c r="H392" s="278">
        <v>53.833333333333329</v>
      </c>
      <c r="I392" s="278">
        <v>54.766666666666666</v>
      </c>
      <c r="J392" s="278">
        <v>55.283333333333331</v>
      </c>
      <c r="K392" s="276">
        <v>54.25</v>
      </c>
      <c r="L392" s="276">
        <v>52.8</v>
      </c>
      <c r="M392" s="276">
        <v>12.895210000000001</v>
      </c>
    </row>
    <row r="393" spans="1:13">
      <c r="A393" s="267">
        <v>383</v>
      </c>
      <c r="B393" s="276" t="s">
        <v>501</v>
      </c>
      <c r="C393" s="277">
        <v>1611.4</v>
      </c>
      <c r="D393" s="278">
        <v>1612.7666666666667</v>
      </c>
      <c r="E393" s="278">
        <v>1593.6333333333332</v>
      </c>
      <c r="F393" s="278">
        <v>1575.8666666666666</v>
      </c>
      <c r="G393" s="278">
        <v>1556.7333333333331</v>
      </c>
      <c r="H393" s="278">
        <v>1630.5333333333333</v>
      </c>
      <c r="I393" s="278">
        <v>1649.666666666667</v>
      </c>
      <c r="J393" s="278">
        <v>1667.4333333333334</v>
      </c>
      <c r="K393" s="276">
        <v>1631.9</v>
      </c>
      <c r="L393" s="276">
        <v>1595</v>
      </c>
      <c r="M393" s="276">
        <v>0.14721000000000001</v>
      </c>
    </row>
    <row r="394" spans="1:13">
      <c r="A394" s="267">
        <v>384</v>
      </c>
      <c r="B394" s="276" t="s">
        <v>502</v>
      </c>
      <c r="C394" s="277">
        <v>338.25</v>
      </c>
      <c r="D394" s="278">
        <v>337.83333333333331</v>
      </c>
      <c r="E394" s="278">
        <v>334.71666666666664</v>
      </c>
      <c r="F394" s="278">
        <v>331.18333333333334</v>
      </c>
      <c r="G394" s="278">
        <v>328.06666666666666</v>
      </c>
      <c r="H394" s="278">
        <v>341.36666666666662</v>
      </c>
      <c r="I394" s="278">
        <v>344.48333333333329</v>
      </c>
      <c r="J394" s="278">
        <v>348.01666666666659</v>
      </c>
      <c r="K394" s="276">
        <v>340.95</v>
      </c>
      <c r="L394" s="276">
        <v>334.3</v>
      </c>
      <c r="M394" s="276">
        <v>3.2973300000000001</v>
      </c>
    </row>
    <row r="395" spans="1:13">
      <c r="A395" s="267">
        <v>385</v>
      </c>
      <c r="B395" s="276" t="s">
        <v>503</v>
      </c>
      <c r="C395" s="277">
        <v>135.19999999999999</v>
      </c>
      <c r="D395" s="278">
        <v>135.68333333333331</v>
      </c>
      <c r="E395" s="278">
        <v>133.91666666666663</v>
      </c>
      <c r="F395" s="278">
        <v>132.63333333333333</v>
      </c>
      <c r="G395" s="278">
        <v>130.86666666666665</v>
      </c>
      <c r="H395" s="278">
        <v>136.96666666666661</v>
      </c>
      <c r="I395" s="278">
        <v>138.73333333333332</v>
      </c>
      <c r="J395" s="278">
        <v>140.01666666666659</v>
      </c>
      <c r="K395" s="276">
        <v>137.44999999999999</v>
      </c>
      <c r="L395" s="276">
        <v>134.4</v>
      </c>
      <c r="M395" s="276">
        <v>6.8405199999999997</v>
      </c>
    </row>
    <row r="396" spans="1:13">
      <c r="A396" s="267">
        <v>386</v>
      </c>
      <c r="B396" s="276" t="s">
        <v>504</v>
      </c>
      <c r="C396" s="277">
        <v>839.2</v>
      </c>
      <c r="D396" s="278">
        <v>845.68333333333339</v>
      </c>
      <c r="E396" s="278">
        <v>828.51666666666677</v>
      </c>
      <c r="F396" s="278">
        <v>817.83333333333337</v>
      </c>
      <c r="G396" s="278">
        <v>800.66666666666674</v>
      </c>
      <c r="H396" s="278">
        <v>856.36666666666679</v>
      </c>
      <c r="I396" s="278">
        <v>873.5333333333333</v>
      </c>
      <c r="J396" s="278">
        <v>884.21666666666681</v>
      </c>
      <c r="K396" s="276">
        <v>862.85</v>
      </c>
      <c r="L396" s="276">
        <v>835</v>
      </c>
      <c r="M396" s="276">
        <v>2.0044499999999998</v>
      </c>
    </row>
    <row r="397" spans="1:13">
      <c r="A397" s="267">
        <v>387</v>
      </c>
      <c r="B397" s="276" t="s">
        <v>170</v>
      </c>
      <c r="C397" s="277">
        <v>2054.6999999999998</v>
      </c>
      <c r="D397" s="278">
        <v>2038.0333333333335</v>
      </c>
      <c r="E397" s="278">
        <v>2018.0666666666671</v>
      </c>
      <c r="F397" s="278">
        <v>1981.4333333333336</v>
      </c>
      <c r="G397" s="278">
        <v>1961.4666666666672</v>
      </c>
      <c r="H397" s="278">
        <v>2074.666666666667</v>
      </c>
      <c r="I397" s="278">
        <v>2094.6333333333337</v>
      </c>
      <c r="J397" s="278">
        <v>2131.2666666666669</v>
      </c>
      <c r="K397" s="276">
        <v>2058</v>
      </c>
      <c r="L397" s="276">
        <v>2001.4</v>
      </c>
      <c r="M397" s="276">
        <v>142.71669</v>
      </c>
    </row>
    <row r="398" spans="1:13">
      <c r="A398" s="267">
        <v>388</v>
      </c>
      <c r="B398" s="276" t="s">
        <v>3523</v>
      </c>
      <c r="C398" s="277">
        <v>998.65</v>
      </c>
      <c r="D398" s="278">
        <v>989.01666666666677</v>
      </c>
      <c r="E398" s="278">
        <v>972.03333333333353</v>
      </c>
      <c r="F398" s="278">
        <v>945.41666666666674</v>
      </c>
      <c r="G398" s="278">
        <v>928.43333333333351</v>
      </c>
      <c r="H398" s="278">
        <v>1015.6333333333336</v>
      </c>
      <c r="I398" s="278">
        <v>1032.6166666666668</v>
      </c>
      <c r="J398" s="278">
        <v>1059.2333333333336</v>
      </c>
      <c r="K398" s="276">
        <v>1006</v>
      </c>
      <c r="L398" s="276">
        <v>962.4</v>
      </c>
      <c r="M398" s="276">
        <v>31.301680000000001</v>
      </c>
    </row>
    <row r="399" spans="1:13">
      <c r="A399" s="267">
        <v>389</v>
      </c>
      <c r="B399" s="276" t="s">
        <v>280</v>
      </c>
      <c r="C399" s="277">
        <v>896.75</v>
      </c>
      <c r="D399" s="278">
        <v>900.88333333333333</v>
      </c>
      <c r="E399" s="278">
        <v>890.86666666666667</v>
      </c>
      <c r="F399" s="278">
        <v>884.98333333333335</v>
      </c>
      <c r="G399" s="278">
        <v>874.9666666666667</v>
      </c>
      <c r="H399" s="278">
        <v>906.76666666666665</v>
      </c>
      <c r="I399" s="278">
        <v>916.7833333333333</v>
      </c>
      <c r="J399" s="278">
        <v>922.66666666666663</v>
      </c>
      <c r="K399" s="276">
        <v>910.9</v>
      </c>
      <c r="L399" s="276">
        <v>895</v>
      </c>
      <c r="M399" s="276">
        <v>11.471869999999999</v>
      </c>
    </row>
    <row r="400" spans="1:13">
      <c r="A400" s="267">
        <v>390</v>
      </c>
      <c r="B400" s="276" t="s">
        <v>510</v>
      </c>
      <c r="C400" s="277">
        <v>24.95</v>
      </c>
      <c r="D400" s="278">
        <v>25</v>
      </c>
      <c r="E400" s="278">
        <v>24.85</v>
      </c>
      <c r="F400" s="278">
        <v>24.75</v>
      </c>
      <c r="G400" s="278">
        <v>24.6</v>
      </c>
      <c r="H400" s="278">
        <v>25.1</v>
      </c>
      <c r="I400" s="278">
        <v>25.25</v>
      </c>
      <c r="J400" s="278">
        <v>25.35</v>
      </c>
      <c r="K400" s="276">
        <v>25.15</v>
      </c>
      <c r="L400" s="276">
        <v>24.9</v>
      </c>
      <c r="M400" s="276">
        <v>21.567299999999999</v>
      </c>
    </row>
    <row r="401" spans="1:13">
      <c r="A401" s="267">
        <v>391</v>
      </c>
      <c r="B401" s="276" t="s">
        <v>511</v>
      </c>
      <c r="C401" s="277">
        <v>1804.1</v>
      </c>
      <c r="D401" s="278">
        <v>1807.3166666666666</v>
      </c>
      <c r="E401" s="278">
        <v>1790.3833333333332</v>
      </c>
      <c r="F401" s="278">
        <v>1776.6666666666665</v>
      </c>
      <c r="G401" s="278">
        <v>1759.7333333333331</v>
      </c>
      <c r="H401" s="278">
        <v>1821.0333333333333</v>
      </c>
      <c r="I401" s="278">
        <v>1837.9666666666667</v>
      </c>
      <c r="J401" s="278">
        <v>1851.6833333333334</v>
      </c>
      <c r="K401" s="276">
        <v>1824.25</v>
      </c>
      <c r="L401" s="276">
        <v>1793.6</v>
      </c>
      <c r="M401" s="276">
        <v>3.6414800000000001</v>
      </c>
    </row>
    <row r="402" spans="1:13">
      <c r="A402" s="267">
        <v>392</v>
      </c>
      <c r="B402" s="276" t="s">
        <v>175</v>
      </c>
      <c r="C402" s="277">
        <v>5865.95</v>
      </c>
      <c r="D402" s="278">
        <v>5857.6500000000005</v>
      </c>
      <c r="E402" s="278">
        <v>5789.3000000000011</v>
      </c>
      <c r="F402" s="278">
        <v>5712.6500000000005</v>
      </c>
      <c r="G402" s="278">
        <v>5644.3000000000011</v>
      </c>
      <c r="H402" s="278">
        <v>5934.3000000000011</v>
      </c>
      <c r="I402" s="278">
        <v>6002.6500000000015</v>
      </c>
      <c r="J402" s="278">
        <v>6079.3000000000011</v>
      </c>
      <c r="K402" s="276">
        <v>5926</v>
      </c>
      <c r="L402" s="276">
        <v>5781</v>
      </c>
      <c r="M402" s="276">
        <v>1.62852</v>
      </c>
    </row>
    <row r="403" spans="1:13">
      <c r="A403" s="267">
        <v>393</v>
      </c>
      <c r="B403" s="276" t="s">
        <v>513</v>
      </c>
      <c r="C403" s="277">
        <v>8312.5499999999993</v>
      </c>
      <c r="D403" s="278">
        <v>8316.5166666666664</v>
      </c>
      <c r="E403" s="278">
        <v>8281.0333333333328</v>
      </c>
      <c r="F403" s="278">
        <v>8249.5166666666664</v>
      </c>
      <c r="G403" s="278">
        <v>8214.0333333333328</v>
      </c>
      <c r="H403" s="278">
        <v>8348.0333333333328</v>
      </c>
      <c r="I403" s="278">
        <v>8383.5166666666664</v>
      </c>
      <c r="J403" s="278">
        <v>8415.0333333333328</v>
      </c>
      <c r="K403" s="276">
        <v>8352</v>
      </c>
      <c r="L403" s="276">
        <v>8285</v>
      </c>
      <c r="M403" s="276">
        <v>0.18984999999999999</v>
      </c>
    </row>
    <row r="404" spans="1:13">
      <c r="A404" s="267">
        <v>394</v>
      </c>
      <c r="B404" s="276" t="s">
        <v>514</v>
      </c>
      <c r="C404" s="277">
        <v>4590.8500000000004</v>
      </c>
      <c r="D404" s="278">
        <v>4584.7666666666664</v>
      </c>
      <c r="E404" s="278">
        <v>4521.5333333333328</v>
      </c>
      <c r="F404" s="278">
        <v>4452.2166666666662</v>
      </c>
      <c r="G404" s="278">
        <v>4388.9833333333327</v>
      </c>
      <c r="H404" s="278">
        <v>4654.083333333333</v>
      </c>
      <c r="I404" s="278">
        <v>4717.3166666666666</v>
      </c>
      <c r="J404" s="278">
        <v>4786.6333333333332</v>
      </c>
      <c r="K404" s="276">
        <v>4648</v>
      </c>
      <c r="L404" s="276">
        <v>4515.45</v>
      </c>
      <c r="M404" s="276">
        <v>0.81194999999999995</v>
      </c>
    </row>
    <row r="405" spans="1:13">
      <c r="A405" s="267">
        <v>395</v>
      </c>
      <c r="B405" s="276" t="s">
        <v>2402</v>
      </c>
      <c r="C405" s="277">
        <v>104</v>
      </c>
      <c r="D405" s="278">
        <v>101.33333333333333</v>
      </c>
      <c r="E405" s="278">
        <v>95.766666666666652</v>
      </c>
      <c r="F405" s="278">
        <v>87.533333333333317</v>
      </c>
      <c r="G405" s="278">
        <v>81.96666666666664</v>
      </c>
      <c r="H405" s="278">
        <v>109.56666666666666</v>
      </c>
      <c r="I405" s="278">
        <v>115.13333333333335</v>
      </c>
      <c r="J405" s="278">
        <v>123.36666666666667</v>
      </c>
      <c r="K405" s="276">
        <v>106.9</v>
      </c>
      <c r="L405" s="276">
        <v>93.1</v>
      </c>
      <c r="M405" s="276">
        <v>145.15672000000001</v>
      </c>
    </row>
    <row r="406" spans="1:13">
      <c r="A406" s="267">
        <v>396</v>
      </c>
      <c r="B406" s="276" t="s">
        <v>515</v>
      </c>
      <c r="C406" s="277">
        <v>409.85</v>
      </c>
      <c r="D406" s="278">
        <v>411.36666666666662</v>
      </c>
      <c r="E406" s="278">
        <v>407.73333333333323</v>
      </c>
      <c r="F406" s="278">
        <v>405.61666666666662</v>
      </c>
      <c r="G406" s="278">
        <v>401.98333333333323</v>
      </c>
      <c r="H406" s="278">
        <v>413.48333333333323</v>
      </c>
      <c r="I406" s="278">
        <v>417.11666666666656</v>
      </c>
      <c r="J406" s="278">
        <v>419.23333333333323</v>
      </c>
      <c r="K406" s="276">
        <v>415</v>
      </c>
      <c r="L406" s="276">
        <v>409.25</v>
      </c>
      <c r="M406" s="276">
        <v>0.58972000000000002</v>
      </c>
    </row>
    <row r="407" spans="1:13">
      <c r="A407" s="267">
        <v>397</v>
      </c>
      <c r="B407" s="276" t="s">
        <v>2412</v>
      </c>
      <c r="C407" s="277">
        <v>220.45</v>
      </c>
      <c r="D407" s="278">
        <v>220.03333333333333</v>
      </c>
      <c r="E407" s="278">
        <v>215.56666666666666</v>
      </c>
      <c r="F407" s="278">
        <v>210.68333333333334</v>
      </c>
      <c r="G407" s="278">
        <v>206.21666666666667</v>
      </c>
      <c r="H407" s="278">
        <v>224.91666666666666</v>
      </c>
      <c r="I407" s="278">
        <v>229.3833333333333</v>
      </c>
      <c r="J407" s="278">
        <v>234.26666666666665</v>
      </c>
      <c r="K407" s="276">
        <v>224.5</v>
      </c>
      <c r="L407" s="276">
        <v>215.15</v>
      </c>
      <c r="M407" s="276">
        <v>17.515229999999999</v>
      </c>
    </row>
    <row r="408" spans="1:13">
      <c r="A408" s="267">
        <v>398</v>
      </c>
      <c r="B408" s="276" t="s">
        <v>516</v>
      </c>
      <c r="C408" s="277">
        <v>2075.4499999999998</v>
      </c>
      <c r="D408" s="278">
        <v>2066.1</v>
      </c>
      <c r="E408" s="278">
        <v>2037.1999999999998</v>
      </c>
      <c r="F408" s="278">
        <v>1998.9499999999998</v>
      </c>
      <c r="G408" s="278">
        <v>1970.0499999999997</v>
      </c>
      <c r="H408" s="278">
        <v>2104.35</v>
      </c>
      <c r="I408" s="278">
        <v>2133.2500000000005</v>
      </c>
      <c r="J408" s="278">
        <v>2171.5</v>
      </c>
      <c r="K408" s="276">
        <v>2095</v>
      </c>
      <c r="L408" s="276">
        <v>2027.85</v>
      </c>
      <c r="M408" s="276">
        <v>0.33762999999999999</v>
      </c>
    </row>
    <row r="409" spans="1:13">
      <c r="A409" s="267">
        <v>399</v>
      </c>
      <c r="B409" s="276" t="s">
        <v>517</v>
      </c>
      <c r="C409" s="277">
        <v>441.1</v>
      </c>
      <c r="D409" s="278">
        <v>438.13333333333338</v>
      </c>
      <c r="E409" s="278">
        <v>433.01666666666677</v>
      </c>
      <c r="F409" s="278">
        <v>424.93333333333339</v>
      </c>
      <c r="G409" s="278">
        <v>419.81666666666678</v>
      </c>
      <c r="H409" s="278">
        <v>446.21666666666675</v>
      </c>
      <c r="I409" s="278">
        <v>451.33333333333343</v>
      </c>
      <c r="J409" s="278">
        <v>459.41666666666674</v>
      </c>
      <c r="K409" s="276">
        <v>443.25</v>
      </c>
      <c r="L409" s="276">
        <v>430.05</v>
      </c>
      <c r="M409" s="276">
        <v>2.4117600000000001</v>
      </c>
    </row>
    <row r="410" spans="1:13">
      <c r="A410" s="267">
        <v>400</v>
      </c>
      <c r="B410" s="276" t="s">
        <v>2404</v>
      </c>
      <c r="C410" s="277">
        <v>86.55</v>
      </c>
      <c r="D410" s="278">
        <v>86.366666666666674</v>
      </c>
      <c r="E410" s="278">
        <v>85.333333333333343</v>
      </c>
      <c r="F410" s="278">
        <v>84.116666666666674</v>
      </c>
      <c r="G410" s="278">
        <v>83.083333333333343</v>
      </c>
      <c r="H410" s="278">
        <v>87.583333333333343</v>
      </c>
      <c r="I410" s="278">
        <v>88.616666666666674</v>
      </c>
      <c r="J410" s="278">
        <v>89.833333333333343</v>
      </c>
      <c r="K410" s="276">
        <v>87.4</v>
      </c>
      <c r="L410" s="276">
        <v>85.15</v>
      </c>
      <c r="M410" s="276">
        <v>8.7116000000000007</v>
      </c>
    </row>
    <row r="411" spans="1:13">
      <c r="A411" s="267">
        <v>401</v>
      </c>
      <c r="B411" s="276" t="s">
        <v>518</v>
      </c>
      <c r="C411" s="277">
        <v>207</v>
      </c>
      <c r="D411" s="278">
        <v>206.13333333333333</v>
      </c>
      <c r="E411" s="278">
        <v>201.86666666666665</v>
      </c>
      <c r="F411" s="278">
        <v>196.73333333333332</v>
      </c>
      <c r="G411" s="278">
        <v>192.46666666666664</v>
      </c>
      <c r="H411" s="278">
        <v>211.26666666666665</v>
      </c>
      <c r="I411" s="278">
        <v>215.5333333333333</v>
      </c>
      <c r="J411" s="278">
        <v>220.66666666666666</v>
      </c>
      <c r="K411" s="276">
        <v>210.4</v>
      </c>
      <c r="L411" s="276">
        <v>201</v>
      </c>
      <c r="M411" s="276">
        <v>2.36612</v>
      </c>
    </row>
    <row r="412" spans="1:13">
      <c r="A412" s="267">
        <v>402</v>
      </c>
      <c r="B412" s="276" t="s">
        <v>173</v>
      </c>
      <c r="C412" s="277">
        <v>23979.95</v>
      </c>
      <c r="D412" s="278">
        <v>24095.200000000001</v>
      </c>
      <c r="E412" s="278">
        <v>23720.400000000001</v>
      </c>
      <c r="F412" s="278">
        <v>23460.850000000002</v>
      </c>
      <c r="G412" s="278">
        <v>23086.050000000003</v>
      </c>
      <c r="H412" s="278">
        <v>24354.75</v>
      </c>
      <c r="I412" s="278">
        <v>24729.549999999996</v>
      </c>
      <c r="J412" s="278">
        <v>24989.1</v>
      </c>
      <c r="K412" s="276">
        <v>24470</v>
      </c>
      <c r="L412" s="276">
        <v>23835.65</v>
      </c>
      <c r="M412" s="276">
        <v>0.48476999999999998</v>
      </c>
    </row>
    <row r="413" spans="1:13">
      <c r="A413" s="267">
        <v>403</v>
      </c>
      <c r="B413" s="276" t="s">
        <v>520</v>
      </c>
      <c r="C413" s="277">
        <v>1074.45</v>
      </c>
      <c r="D413" s="278">
        <v>1071.1833333333332</v>
      </c>
      <c r="E413" s="278">
        <v>1060.3666666666663</v>
      </c>
      <c r="F413" s="278">
        <v>1046.2833333333331</v>
      </c>
      <c r="G413" s="278">
        <v>1035.4666666666662</v>
      </c>
      <c r="H413" s="278">
        <v>1085.2666666666664</v>
      </c>
      <c r="I413" s="278">
        <v>1096.0833333333335</v>
      </c>
      <c r="J413" s="278">
        <v>1110.1666666666665</v>
      </c>
      <c r="K413" s="276">
        <v>1082</v>
      </c>
      <c r="L413" s="276">
        <v>1057.0999999999999</v>
      </c>
      <c r="M413" s="276">
        <v>0.21692</v>
      </c>
    </row>
    <row r="414" spans="1:13">
      <c r="A414" s="267">
        <v>404</v>
      </c>
      <c r="B414" s="276" t="s">
        <v>176</v>
      </c>
      <c r="C414" s="277">
        <v>1247.7</v>
      </c>
      <c r="D414" s="278">
        <v>1243.4166666666667</v>
      </c>
      <c r="E414" s="278">
        <v>1224.8333333333335</v>
      </c>
      <c r="F414" s="278">
        <v>1201.9666666666667</v>
      </c>
      <c r="G414" s="278">
        <v>1183.3833333333334</v>
      </c>
      <c r="H414" s="278">
        <v>1266.2833333333335</v>
      </c>
      <c r="I414" s="278">
        <v>1284.866666666667</v>
      </c>
      <c r="J414" s="278">
        <v>1307.7333333333336</v>
      </c>
      <c r="K414" s="276">
        <v>1262</v>
      </c>
      <c r="L414" s="276">
        <v>1220.55</v>
      </c>
      <c r="M414" s="276">
        <v>34.08446</v>
      </c>
    </row>
    <row r="415" spans="1:13">
      <c r="A415" s="267">
        <v>405</v>
      </c>
      <c r="B415" s="276" t="s">
        <v>174</v>
      </c>
      <c r="C415" s="277">
        <v>1682.25</v>
      </c>
      <c r="D415" s="278">
        <v>1683.7833333333335</v>
      </c>
      <c r="E415" s="278">
        <v>1670.5666666666671</v>
      </c>
      <c r="F415" s="278">
        <v>1658.8833333333334</v>
      </c>
      <c r="G415" s="278">
        <v>1645.666666666667</v>
      </c>
      <c r="H415" s="278">
        <v>1695.4666666666672</v>
      </c>
      <c r="I415" s="278">
        <v>1708.6833333333338</v>
      </c>
      <c r="J415" s="278">
        <v>1720.3666666666672</v>
      </c>
      <c r="K415" s="276">
        <v>1697</v>
      </c>
      <c r="L415" s="276">
        <v>1672.1</v>
      </c>
      <c r="M415" s="276">
        <v>3.2526099999999998</v>
      </c>
    </row>
    <row r="416" spans="1:13">
      <c r="A416" s="267">
        <v>406</v>
      </c>
      <c r="B416" s="276" t="s">
        <v>521</v>
      </c>
      <c r="C416" s="277">
        <v>485.45</v>
      </c>
      <c r="D416" s="278">
        <v>482.91666666666669</v>
      </c>
      <c r="E416" s="278">
        <v>478.13333333333338</v>
      </c>
      <c r="F416" s="278">
        <v>470.81666666666672</v>
      </c>
      <c r="G416" s="278">
        <v>466.03333333333342</v>
      </c>
      <c r="H416" s="278">
        <v>490.23333333333335</v>
      </c>
      <c r="I416" s="278">
        <v>495.01666666666665</v>
      </c>
      <c r="J416" s="278">
        <v>502.33333333333331</v>
      </c>
      <c r="K416" s="276">
        <v>487.7</v>
      </c>
      <c r="L416" s="276">
        <v>475.6</v>
      </c>
      <c r="M416" s="276">
        <v>1.4624299999999999</v>
      </c>
    </row>
    <row r="417" spans="1:13">
      <c r="A417" s="267">
        <v>407</v>
      </c>
      <c r="B417" s="276" t="s">
        <v>522</v>
      </c>
      <c r="C417" s="277">
        <v>1187.25</v>
      </c>
      <c r="D417" s="278">
        <v>1181.6833333333334</v>
      </c>
      <c r="E417" s="278">
        <v>1173.3666666666668</v>
      </c>
      <c r="F417" s="278">
        <v>1159.4833333333333</v>
      </c>
      <c r="G417" s="278">
        <v>1151.1666666666667</v>
      </c>
      <c r="H417" s="278">
        <v>1195.5666666666668</v>
      </c>
      <c r="I417" s="278">
        <v>1203.8833333333334</v>
      </c>
      <c r="J417" s="278">
        <v>1217.7666666666669</v>
      </c>
      <c r="K417" s="276">
        <v>1190</v>
      </c>
      <c r="L417" s="276">
        <v>1167.8</v>
      </c>
      <c r="M417" s="276">
        <v>9.672E-2</v>
      </c>
    </row>
    <row r="418" spans="1:13">
      <c r="A418" s="267">
        <v>408</v>
      </c>
      <c r="B418" s="276" t="s">
        <v>2499</v>
      </c>
      <c r="C418" s="277">
        <v>1247.0999999999999</v>
      </c>
      <c r="D418" s="278">
        <v>1237.6499999999999</v>
      </c>
      <c r="E418" s="278">
        <v>1216.2999999999997</v>
      </c>
      <c r="F418" s="278">
        <v>1185.4999999999998</v>
      </c>
      <c r="G418" s="278">
        <v>1164.1499999999996</v>
      </c>
      <c r="H418" s="278">
        <v>1268.4499999999998</v>
      </c>
      <c r="I418" s="278">
        <v>1289.7999999999997</v>
      </c>
      <c r="J418" s="278">
        <v>1320.6</v>
      </c>
      <c r="K418" s="276">
        <v>1259</v>
      </c>
      <c r="L418" s="276">
        <v>1206.8499999999999</v>
      </c>
      <c r="M418" s="276">
        <v>0.64546999999999999</v>
      </c>
    </row>
    <row r="419" spans="1:13">
      <c r="A419" s="267">
        <v>409</v>
      </c>
      <c r="B419" s="276" t="s">
        <v>523</v>
      </c>
      <c r="C419" s="277">
        <v>399.6</v>
      </c>
      <c r="D419" s="278">
        <v>401.0333333333333</v>
      </c>
      <c r="E419" s="278">
        <v>394.16666666666663</v>
      </c>
      <c r="F419" s="278">
        <v>388.73333333333335</v>
      </c>
      <c r="G419" s="278">
        <v>381.86666666666667</v>
      </c>
      <c r="H419" s="278">
        <v>406.46666666666658</v>
      </c>
      <c r="I419" s="278">
        <v>413.33333333333326</v>
      </c>
      <c r="J419" s="278">
        <v>418.76666666666654</v>
      </c>
      <c r="K419" s="276">
        <v>407.9</v>
      </c>
      <c r="L419" s="276">
        <v>395.6</v>
      </c>
      <c r="M419" s="276">
        <v>1.2902800000000001</v>
      </c>
    </row>
    <row r="420" spans="1:13">
      <c r="A420" s="267">
        <v>410</v>
      </c>
      <c r="B420" s="276" t="s">
        <v>524</v>
      </c>
      <c r="C420" s="277">
        <v>9.35</v>
      </c>
      <c r="D420" s="278">
        <v>9.35</v>
      </c>
      <c r="E420" s="278">
        <v>9.25</v>
      </c>
      <c r="F420" s="278">
        <v>9.15</v>
      </c>
      <c r="G420" s="278">
        <v>9.0500000000000007</v>
      </c>
      <c r="H420" s="278">
        <v>9.4499999999999993</v>
      </c>
      <c r="I420" s="278">
        <v>9.5499999999999972</v>
      </c>
      <c r="J420" s="278">
        <v>9.6499999999999986</v>
      </c>
      <c r="K420" s="276">
        <v>9.4499999999999993</v>
      </c>
      <c r="L420" s="276">
        <v>9.25</v>
      </c>
      <c r="M420" s="276">
        <v>103.71883</v>
      </c>
    </row>
    <row r="421" spans="1:13">
      <c r="A421" s="267">
        <v>411</v>
      </c>
      <c r="B421" s="276" t="s">
        <v>2525</v>
      </c>
      <c r="C421" s="277">
        <v>90.75</v>
      </c>
      <c r="D421" s="278">
        <v>91.149999999999991</v>
      </c>
      <c r="E421" s="278">
        <v>88.59999999999998</v>
      </c>
      <c r="F421" s="278">
        <v>86.449999999999989</v>
      </c>
      <c r="G421" s="278">
        <v>83.899999999999977</v>
      </c>
      <c r="H421" s="278">
        <v>93.299999999999983</v>
      </c>
      <c r="I421" s="278">
        <v>95.85</v>
      </c>
      <c r="J421" s="278">
        <v>97.999999999999986</v>
      </c>
      <c r="K421" s="276">
        <v>93.7</v>
      </c>
      <c r="L421" s="276">
        <v>89</v>
      </c>
      <c r="M421" s="276">
        <v>37.684620000000002</v>
      </c>
    </row>
    <row r="422" spans="1:13">
      <c r="A422" s="267">
        <v>412</v>
      </c>
      <c r="B422" s="276" t="s">
        <v>525</v>
      </c>
      <c r="C422" s="277">
        <v>101.4</v>
      </c>
      <c r="D422" s="278">
        <v>101.86666666666667</v>
      </c>
      <c r="E422" s="278">
        <v>100.23333333333335</v>
      </c>
      <c r="F422" s="278">
        <v>99.066666666666677</v>
      </c>
      <c r="G422" s="278">
        <v>97.433333333333351</v>
      </c>
      <c r="H422" s="278">
        <v>103.03333333333335</v>
      </c>
      <c r="I422" s="278">
        <v>104.66666666666667</v>
      </c>
      <c r="J422" s="278">
        <v>105.83333333333334</v>
      </c>
      <c r="K422" s="276">
        <v>103.5</v>
      </c>
      <c r="L422" s="276">
        <v>100.7</v>
      </c>
      <c r="M422" s="276">
        <v>2.4647899999999998</v>
      </c>
    </row>
    <row r="423" spans="1:13">
      <c r="A423" s="267">
        <v>413</v>
      </c>
      <c r="B423" s="276" t="s">
        <v>172</v>
      </c>
      <c r="C423" s="277">
        <v>302.55</v>
      </c>
      <c r="D423" s="278">
        <v>301.36666666666667</v>
      </c>
      <c r="E423" s="278">
        <v>298.03333333333336</v>
      </c>
      <c r="F423" s="278">
        <v>293.51666666666671</v>
      </c>
      <c r="G423" s="278">
        <v>290.18333333333339</v>
      </c>
      <c r="H423" s="278">
        <v>305.88333333333333</v>
      </c>
      <c r="I423" s="278">
        <v>309.21666666666658</v>
      </c>
      <c r="J423" s="278">
        <v>313.73333333333329</v>
      </c>
      <c r="K423" s="276">
        <v>304.7</v>
      </c>
      <c r="L423" s="276">
        <v>296.85000000000002</v>
      </c>
      <c r="M423" s="276">
        <v>337.59303999999997</v>
      </c>
    </row>
    <row r="424" spans="1:13">
      <c r="A424" s="267">
        <v>414</v>
      </c>
      <c r="B424" s="276" t="s">
        <v>171</v>
      </c>
      <c r="C424" s="285">
        <v>66.75</v>
      </c>
      <c r="D424" s="286">
        <v>66.733333333333334</v>
      </c>
      <c r="E424" s="286">
        <v>66.016666666666666</v>
      </c>
      <c r="F424" s="286">
        <v>65.283333333333331</v>
      </c>
      <c r="G424" s="286">
        <v>64.566666666666663</v>
      </c>
      <c r="H424" s="286">
        <v>67.466666666666669</v>
      </c>
      <c r="I424" s="286">
        <v>68.183333333333337</v>
      </c>
      <c r="J424" s="286">
        <v>68.916666666666671</v>
      </c>
      <c r="K424" s="287">
        <v>67.45</v>
      </c>
      <c r="L424" s="287">
        <v>66</v>
      </c>
      <c r="M424" s="287">
        <v>306.15185000000002</v>
      </c>
    </row>
    <row r="425" spans="1:13">
      <c r="A425" s="267">
        <v>415</v>
      </c>
      <c r="B425" s="276" t="s">
        <v>2593</v>
      </c>
      <c r="C425" s="276">
        <v>261.39999999999998</v>
      </c>
      <c r="D425" s="278">
        <v>262.48333333333335</v>
      </c>
      <c r="E425" s="278">
        <v>256.9666666666667</v>
      </c>
      <c r="F425" s="278">
        <v>252.53333333333336</v>
      </c>
      <c r="G425" s="278">
        <v>247.01666666666671</v>
      </c>
      <c r="H425" s="278">
        <v>266.91666666666669</v>
      </c>
      <c r="I425" s="278">
        <v>272.43333333333334</v>
      </c>
      <c r="J425" s="278">
        <v>276.86666666666667</v>
      </c>
      <c r="K425" s="276">
        <v>268</v>
      </c>
      <c r="L425" s="276">
        <v>258.05</v>
      </c>
      <c r="M425" s="276">
        <v>5.2156000000000002</v>
      </c>
    </row>
    <row r="426" spans="1:13">
      <c r="A426" s="267">
        <v>416</v>
      </c>
      <c r="B426" s="276" t="s">
        <v>3761</v>
      </c>
      <c r="C426" s="276">
        <v>193.25</v>
      </c>
      <c r="D426" s="278">
        <v>194.29999999999998</v>
      </c>
      <c r="E426" s="278">
        <v>190.19999999999996</v>
      </c>
      <c r="F426" s="278">
        <v>187.14999999999998</v>
      </c>
      <c r="G426" s="278">
        <v>183.04999999999995</v>
      </c>
      <c r="H426" s="278">
        <v>197.34999999999997</v>
      </c>
      <c r="I426" s="278">
        <v>201.45</v>
      </c>
      <c r="J426" s="278">
        <v>204.49999999999997</v>
      </c>
      <c r="K426" s="276">
        <v>198.4</v>
      </c>
      <c r="L426" s="276">
        <v>191.25</v>
      </c>
      <c r="M426" s="276">
        <v>26.32037</v>
      </c>
    </row>
    <row r="427" spans="1:13">
      <c r="A427" s="267">
        <v>417</v>
      </c>
      <c r="B427" s="276" t="s">
        <v>177</v>
      </c>
      <c r="C427" s="276">
        <v>892.55</v>
      </c>
      <c r="D427" s="278">
        <v>898.85</v>
      </c>
      <c r="E427" s="278">
        <v>883.7</v>
      </c>
      <c r="F427" s="278">
        <v>874.85</v>
      </c>
      <c r="G427" s="278">
        <v>859.7</v>
      </c>
      <c r="H427" s="278">
        <v>907.7</v>
      </c>
      <c r="I427" s="278">
        <v>922.84999999999991</v>
      </c>
      <c r="J427" s="278">
        <v>931.7</v>
      </c>
      <c r="K427" s="276">
        <v>914</v>
      </c>
      <c r="L427" s="276">
        <v>890</v>
      </c>
      <c r="M427" s="276">
        <v>2.9639700000000002</v>
      </c>
    </row>
    <row r="428" spans="1:13">
      <c r="A428" s="267">
        <v>418</v>
      </c>
      <c r="B428" s="276" t="s">
        <v>526</v>
      </c>
      <c r="C428" s="276">
        <v>505.1</v>
      </c>
      <c r="D428" s="278">
        <v>505.84999999999997</v>
      </c>
      <c r="E428" s="278">
        <v>502.74999999999994</v>
      </c>
      <c r="F428" s="278">
        <v>500.4</v>
      </c>
      <c r="G428" s="278">
        <v>497.29999999999995</v>
      </c>
      <c r="H428" s="278">
        <v>508.19999999999993</v>
      </c>
      <c r="I428" s="278">
        <v>511.29999999999995</v>
      </c>
      <c r="J428" s="278">
        <v>513.64999999999986</v>
      </c>
      <c r="K428" s="276">
        <v>508.95</v>
      </c>
      <c r="L428" s="276">
        <v>503.5</v>
      </c>
      <c r="M428" s="276">
        <v>0.84748000000000001</v>
      </c>
    </row>
    <row r="429" spans="1:13">
      <c r="A429" s="267">
        <v>419</v>
      </c>
      <c r="B429" s="276" t="s">
        <v>3387</v>
      </c>
      <c r="C429" s="276">
        <v>326.3</v>
      </c>
      <c r="D429" s="278">
        <v>325.45</v>
      </c>
      <c r="E429" s="278">
        <v>318.95</v>
      </c>
      <c r="F429" s="278">
        <v>311.60000000000002</v>
      </c>
      <c r="G429" s="278">
        <v>305.10000000000002</v>
      </c>
      <c r="H429" s="278">
        <v>332.79999999999995</v>
      </c>
      <c r="I429" s="278">
        <v>339.29999999999995</v>
      </c>
      <c r="J429" s="278">
        <v>346.64999999999992</v>
      </c>
      <c r="K429" s="276">
        <v>331.95</v>
      </c>
      <c r="L429" s="276">
        <v>318.10000000000002</v>
      </c>
      <c r="M429" s="276">
        <v>9.7568599999999996</v>
      </c>
    </row>
    <row r="430" spans="1:13">
      <c r="A430" s="267">
        <v>420</v>
      </c>
      <c r="B430" s="276" t="s">
        <v>527</v>
      </c>
      <c r="C430" s="276">
        <v>190.05</v>
      </c>
      <c r="D430" s="278">
        <v>190.61666666666667</v>
      </c>
      <c r="E430" s="278">
        <v>188.83333333333334</v>
      </c>
      <c r="F430" s="278">
        <v>187.61666666666667</v>
      </c>
      <c r="G430" s="278">
        <v>185.83333333333334</v>
      </c>
      <c r="H430" s="278">
        <v>191.83333333333334</v>
      </c>
      <c r="I430" s="278">
        <v>193.61666666666665</v>
      </c>
      <c r="J430" s="278">
        <v>194.83333333333334</v>
      </c>
      <c r="K430" s="276">
        <v>192.4</v>
      </c>
      <c r="L430" s="276">
        <v>189.4</v>
      </c>
      <c r="M430" s="276">
        <v>3.2260399999999998</v>
      </c>
    </row>
    <row r="431" spans="1:13">
      <c r="A431" s="267">
        <v>421</v>
      </c>
      <c r="B431" s="276" t="s">
        <v>178</v>
      </c>
      <c r="C431" s="276">
        <v>594.70000000000005</v>
      </c>
      <c r="D431" s="278">
        <v>597.08333333333337</v>
      </c>
      <c r="E431" s="278">
        <v>590.56666666666672</v>
      </c>
      <c r="F431" s="278">
        <v>586.43333333333339</v>
      </c>
      <c r="G431" s="278">
        <v>579.91666666666674</v>
      </c>
      <c r="H431" s="278">
        <v>601.2166666666667</v>
      </c>
      <c r="I431" s="278">
        <v>607.73333333333335</v>
      </c>
      <c r="J431" s="278">
        <v>611.86666666666667</v>
      </c>
      <c r="K431" s="276">
        <v>603.6</v>
      </c>
      <c r="L431" s="276">
        <v>592.95000000000005</v>
      </c>
      <c r="M431" s="276">
        <v>51.829720000000002</v>
      </c>
    </row>
    <row r="432" spans="1:13">
      <c r="A432" s="267">
        <v>422</v>
      </c>
      <c r="B432" s="276" t="s">
        <v>179</v>
      </c>
      <c r="C432" s="276">
        <v>525.29999999999995</v>
      </c>
      <c r="D432" s="278">
        <v>521.2833333333333</v>
      </c>
      <c r="E432" s="278">
        <v>515.06666666666661</v>
      </c>
      <c r="F432" s="278">
        <v>504.83333333333331</v>
      </c>
      <c r="G432" s="278">
        <v>498.61666666666662</v>
      </c>
      <c r="H432" s="278">
        <v>531.51666666666665</v>
      </c>
      <c r="I432" s="278">
        <v>537.73333333333335</v>
      </c>
      <c r="J432" s="278">
        <v>547.96666666666658</v>
      </c>
      <c r="K432" s="276">
        <v>527.5</v>
      </c>
      <c r="L432" s="276">
        <v>511.05</v>
      </c>
      <c r="M432" s="276">
        <v>33.859319999999997</v>
      </c>
    </row>
    <row r="433" spans="1:13">
      <c r="A433" s="267">
        <v>423</v>
      </c>
      <c r="B433" s="276" t="s">
        <v>529</v>
      </c>
      <c r="C433" s="276">
        <v>1821.65</v>
      </c>
      <c r="D433" s="278">
        <v>1817.5</v>
      </c>
      <c r="E433" s="278">
        <v>1800.55</v>
      </c>
      <c r="F433" s="278">
        <v>1779.45</v>
      </c>
      <c r="G433" s="278">
        <v>1762.5</v>
      </c>
      <c r="H433" s="278">
        <v>1838.6</v>
      </c>
      <c r="I433" s="278">
        <v>1855.5499999999997</v>
      </c>
      <c r="J433" s="278">
        <v>1876.6499999999999</v>
      </c>
      <c r="K433" s="276">
        <v>1834.45</v>
      </c>
      <c r="L433" s="276">
        <v>1796.4</v>
      </c>
      <c r="M433" s="276">
        <v>0.18518999999999999</v>
      </c>
    </row>
    <row r="434" spans="1:13">
      <c r="A434" s="267">
        <v>424</v>
      </c>
      <c r="B434" s="276" t="s">
        <v>530</v>
      </c>
      <c r="C434" s="276">
        <v>549.79999999999995</v>
      </c>
      <c r="D434" s="278">
        <v>551.15</v>
      </c>
      <c r="E434" s="278">
        <v>542.25</v>
      </c>
      <c r="F434" s="278">
        <v>534.70000000000005</v>
      </c>
      <c r="G434" s="278">
        <v>525.80000000000007</v>
      </c>
      <c r="H434" s="278">
        <v>558.69999999999993</v>
      </c>
      <c r="I434" s="278">
        <v>567.5999999999998</v>
      </c>
      <c r="J434" s="278">
        <v>575.14999999999986</v>
      </c>
      <c r="K434" s="276">
        <v>560.04999999999995</v>
      </c>
      <c r="L434" s="276">
        <v>543.6</v>
      </c>
      <c r="M434" s="276">
        <v>3.9326300000000001</v>
      </c>
    </row>
    <row r="435" spans="1:13">
      <c r="A435" s="267">
        <v>425</v>
      </c>
      <c r="B435" s="276" t="s">
        <v>531</v>
      </c>
      <c r="C435" s="276">
        <v>371.65</v>
      </c>
      <c r="D435" s="278">
        <v>372.73333333333335</v>
      </c>
      <c r="E435" s="278">
        <v>366.91666666666669</v>
      </c>
      <c r="F435" s="278">
        <v>362.18333333333334</v>
      </c>
      <c r="G435" s="278">
        <v>356.36666666666667</v>
      </c>
      <c r="H435" s="278">
        <v>377.4666666666667</v>
      </c>
      <c r="I435" s="278">
        <v>383.2833333333333</v>
      </c>
      <c r="J435" s="278">
        <v>388.01666666666671</v>
      </c>
      <c r="K435" s="276">
        <v>378.55</v>
      </c>
      <c r="L435" s="276">
        <v>368</v>
      </c>
      <c r="M435" s="276">
        <v>2.0140199999999999</v>
      </c>
    </row>
    <row r="436" spans="1:13">
      <c r="A436" s="267">
        <v>426</v>
      </c>
      <c r="B436" s="276" t="s">
        <v>532</v>
      </c>
      <c r="C436" s="276">
        <v>214.1</v>
      </c>
      <c r="D436" s="278">
        <v>212.51666666666665</v>
      </c>
      <c r="E436" s="278">
        <v>208.0333333333333</v>
      </c>
      <c r="F436" s="278">
        <v>201.96666666666664</v>
      </c>
      <c r="G436" s="278">
        <v>197.48333333333329</v>
      </c>
      <c r="H436" s="278">
        <v>218.58333333333331</v>
      </c>
      <c r="I436" s="278">
        <v>223.06666666666666</v>
      </c>
      <c r="J436" s="278">
        <v>229.13333333333333</v>
      </c>
      <c r="K436" s="276">
        <v>217</v>
      </c>
      <c r="L436" s="276">
        <v>206.45</v>
      </c>
      <c r="M436" s="276">
        <v>1.5609200000000001</v>
      </c>
    </row>
    <row r="437" spans="1:13">
      <c r="A437" s="267">
        <v>427</v>
      </c>
      <c r="B437" s="276" t="s">
        <v>533</v>
      </c>
      <c r="C437" s="276">
        <v>1693.55</v>
      </c>
      <c r="D437" s="278">
        <v>1695.0833333333333</v>
      </c>
      <c r="E437" s="278">
        <v>1666.4666666666665</v>
      </c>
      <c r="F437" s="278">
        <v>1639.3833333333332</v>
      </c>
      <c r="G437" s="278">
        <v>1610.7666666666664</v>
      </c>
      <c r="H437" s="278">
        <v>1722.1666666666665</v>
      </c>
      <c r="I437" s="278">
        <v>1750.7833333333333</v>
      </c>
      <c r="J437" s="278">
        <v>1777.8666666666666</v>
      </c>
      <c r="K437" s="276">
        <v>1723.7</v>
      </c>
      <c r="L437" s="276">
        <v>1668</v>
      </c>
      <c r="M437" s="276">
        <v>0.58370999999999995</v>
      </c>
    </row>
    <row r="438" spans="1:13">
      <c r="A438" s="267">
        <v>428</v>
      </c>
      <c r="B438" s="276" t="s">
        <v>2575</v>
      </c>
      <c r="C438" s="276">
        <v>400.9</v>
      </c>
      <c r="D438" s="278">
        <v>403</v>
      </c>
      <c r="E438" s="278">
        <v>396</v>
      </c>
      <c r="F438" s="278">
        <v>391.1</v>
      </c>
      <c r="G438" s="278">
        <v>384.1</v>
      </c>
      <c r="H438" s="278">
        <v>407.9</v>
      </c>
      <c r="I438" s="278">
        <v>414.9</v>
      </c>
      <c r="J438" s="278">
        <v>419.79999999999995</v>
      </c>
      <c r="K438" s="276">
        <v>410</v>
      </c>
      <c r="L438" s="276">
        <v>398.1</v>
      </c>
      <c r="M438" s="276">
        <v>1.18255</v>
      </c>
    </row>
    <row r="439" spans="1:13">
      <c r="A439" s="267">
        <v>429</v>
      </c>
      <c r="B439" s="276" t="s">
        <v>3501</v>
      </c>
      <c r="C439" s="276">
        <v>483.9</v>
      </c>
      <c r="D439" s="278">
        <v>489.31666666666666</v>
      </c>
      <c r="E439" s="278">
        <v>477.63333333333333</v>
      </c>
      <c r="F439" s="278">
        <v>471.36666666666667</v>
      </c>
      <c r="G439" s="278">
        <v>459.68333333333334</v>
      </c>
      <c r="H439" s="278">
        <v>495.58333333333331</v>
      </c>
      <c r="I439" s="278">
        <v>507.26666666666659</v>
      </c>
      <c r="J439" s="278">
        <v>513.5333333333333</v>
      </c>
      <c r="K439" s="276">
        <v>501</v>
      </c>
      <c r="L439" s="276">
        <v>483.05</v>
      </c>
      <c r="M439" s="276">
        <v>2.9199799999999998</v>
      </c>
    </row>
    <row r="440" spans="1:13">
      <c r="A440" s="267">
        <v>430</v>
      </c>
      <c r="B440" s="276" t="s">
        <v>534</v>
      </c>
      <c r="C440" s="276">
        <v>6.55</v>
      </c>
      <c r="D440" s="278">
        <v>6.583333333333333</v>
      </c>
      <c r="E440" s="278">
        <v>6.4666666666666659</v>
      </c>
      <c r="F440" s="278">
        <v>6.3833333333333329</v>
      </c>
      <c r="G440" s="278">
        <v>6.2666666666666657</v>
      </c>
      <c r="H440" s="278">
        <v>6.6666666666666661</v>
      </c>
      <c r="I440" s="278">
        <v>6.7833333333333332</v>
      </c>
      <c r="J440" s="278">
        <v>6.8666666666666663</v>
      </c>
      <c r="K440" s="276">
        <v>6.7</v>
      </c>
      <c r="L440" s="276">
        <v>6.5</v>
      </c>
      <c r="M440" s="276">
        <v>209.67944</v>
      </c>
    </row>
    <row r="441" spans="1:13">
      <c r="A441" s="267">
        <v>431</v>
      </c>
      <c r="B441" s="276" t="s">
        <v>535</v>
      </c>
      <c r="C441" s="276">
        <v>128.85</v>
      </c>
      <c r="D441" s="278">
        <v>128.9</v>
      </c>
      <c r="E441" s="278">
        <v>126.30000000000001</v>
      </c>
      <c r="F441" s="278">
        <v>123.75</v>
      </c>
      <c r="G441" s="278">
        <v>121.15</v>
      </c>
      <c r="H441" s="278">
        <v>131.45000000000002</v>
      </c>
      <c r="I441" s="278">
        <v>134.04999999999998</v>
      </c>
      <c r="J441" s="278">
        <v>136.60000000000002</v>
      </c>
      <c r="K441" s="276">
        <v>131.5</v>
      </c>
      <c r="L441" s="276">
        <v>126.35</v>
      </c>
      <c r="M441" s="276">
        <v>1.53009</v>
      </c>
    </row>
    <row r="442" spans="1:13">
      <c r="A442" s="267">
        <v>432</v>
      </c>
      <c r="B442" s="276" t="s">
        <v>2589</v>
      </c>
      <c r="C442" s="276">
        <v>1359.9</v>
      </c>
      <c r="D442" s="278">
        <v>1365.9333333333334</v>
      </c>
      <c r="E442" s="278">
        <v>1351.1166666666668</v>
      </c>
      <c r="F442" s="278">
        <v>1342.3333333333335</v>
      </c>
      <c r="G442" s="278">
        <v>1327.5166666666669</v>
      </c>
      <c r="H442" s="278">
        <v>1374.7166666666667</v>
      </c>
      <c r="I442" s="278">
        <v>1389.5333333333333</v>
      </c>
      <c r="J442" s="278">
        <v>1398.3166666666666</v>
      </c>
      <c r="K442" s="276">
        <v>1380.75</v>
      </c>
      <c r="L442" s="276">
        <v>1357.15</v>
      </c>
      <c r="M442" s="276">
        <v>0.23744999999999999</v>
      </c>
    </row>
    <row r="443" spans="1:13">
      <c r="A443" s="267">
        <v>433</v>
      </c>
      <c r="B443" s="276" t="s">
        <v>536</v>
      </c>
      <c r="C443" s="276">
        <v>1033.95</v>
      </c>
      <c r="D443" s="278">
        <v>1038.6499999999999</v>
      </c>
      <c r="E443" s="278">
        <v>1024.2999999999997</v>
      </c>
      <c r="F443" s="278">
        <v>1014.6499999999999</v>
      </c>
      <c r="G443" s="278">
        <v>1000.2999999999997</v>
      </c>
      <c r="H443" s="278">
        <v>1048.2999999999997</v>
      </c>
      <c r="I443" s="278">
        <v>1062.6499999999996</v>
      </c>
      <c r="J443" s="278">
        <v>1072.2999999999997</v>
      </c>
      <c r="K443" s="276">
        <v>1053</v>
      </c>
      <c r="L443" s="276">
        <v>1029</v>
      </c>
      <c r="M443" s="276">
        <v>0.23250999999999999</v>
      </c>
    </row>
    <row r="444" spans="1:13">
      <c r="A444" s="267">
        <v>434</v>
      </c>
      <c r="B444" s="276" t="s">
        <v>282</v>
      </c>
      <c r="C444" s="276">
        <v>611.79999999999995</v>
      </c>
      <c r="D444" s="278">
        <v>610.7833333333333</v>
      </c>
      <c r="E444" s="278">
        <v>602.61666666666656</v>
      </c>
      <c r="F444" s="278">
        <v>593.43333333333328</v>
      </c>
      <c r="G444" s="278">
        <v>585.26666666666654</v>
      </c>
      <c r="H444" s="278">
        <v>619.96666666666658</v>
      </c>
      <c r="I444" s="278">
        <v>628.13333333333333</v>
      </c>
      <c r="J444" s="278">
        <v>637.31666666666661</v>
      </c>
      <c r="K444" s="276">
        <v>618.95000000000005</v>
      </c>
      <c r="L444" s="276">
        <v>601.6</v>
      </c>
      <c r="M444" s="276">
        <v>4.4488399999999997</v>
      </c>
    </row>
    <row r="445" spans="1:13">
      <c r="A445" s="267">
        <v>435</v>
      </c>
      <c r="B445" s="276" t="s">
        <v>537</v>
      </c>
      <c r="C445" s="276">
        <v>926.05</v>
      </c>
      <c r="D445" s="278">
        <v>926.25</v>
      </c>
      <c r="E445" s="278">
        <v>915.5</v>
      </c>
      <c r="F445" s="278">
        <v>904.95</v>
      </c>
      <c r="G445" s="278">
        <v>894.2</v>
      </c>
      <c r="H445" s="278">
        <v>936.8</v>
      </c>
      <c r="I445" s="278">
        <v>947.55</v>
      </c>
      <c r="J445" s="278">
        <v>958.09999999999991</v>
      </c>
      <c r="K445" s="276">
        <v>937</v>
      </c>
      <c r="L445" s="276">
        <v>915.7</v>
      </c>
      <c r="M445" s="276">
        <v>9.3340000000000006E-2</v>
      </c>
    </row>
    <row r="446" spans="1:13">
      <c r="A446" s="267">
        <v>436</v>
      </c>
      <c r="B446" s="276" t="s">
        <v>538</v>
      </c>
      <c r="C446" s="276">
        <v>413.9</v>
      </c>
      <c r="D446" s="278">
        <v>415</v>
      </c>
      <c r="E446" s="278">
        <v>410</v>
      </c>
      <c r="F446" s="278">
        <v>406.1</v>
      </c>
      <c r="G446" s="278">
        <v>401.1</v>
      </c>
      <c r="H446" s="278">
        <v>418.9</v>
      </c>
      <c r="I446" s="278">
        <v>423.9</v>
      </c>
      <c r="J446" s="278">
        <v>427.79999999999995</v>
      </c>
      <c r="K446" s="276">
        <v>420</v>
      </c>
      <c r="L446" s="276">
        <v>411.1</v>
      </c>
      <c r="M446" s="276">
        <v>0.18884000000000001</v>
      </c>
    </row>
    <row r="447" spans="1:13">
      <c r="A447" s="267">
        <v>437</v>
      </c>
      <c r="B447" s="276" t="s">
        <v>539</v>
      </c>
      <c r="C447" s="276">
        <v>6083.3</v>
      </c>
      <c r="D447" s="278">
        <v>6086.5999999999995</v>
      </c>
      <c r="E447" s="278">
        <v>6004.6999999999989</v>
      </c>
      <c r="F447" s="278">
        <v>5926.0999999999995</v>
      </c>
      <c r="G447" s="278">
        <v>5844.1999999999989</v>
      </c>
      <c r="H447" s="278">
        <v>6165.1999999999989</v>
      </c>
      <c r="I447" s="278">
        <v>6247.0999999999985</v>
      </c>
      <c r="J447" s="278">
        <v>6325.6999999999989</v>
      </c>
      <c r="K447" s="276">
        <v>6168.5</v>
      </c>
      <c r="L447" s="276">
        <v>6008</v>
      </c>
      <c r="M447" s="276">
        <v>5.3679999999999999E-2</v>
      </c>
    </row>
    <row r="448" spans="1:13">
      <c r="A448" s="267">
        <v>438</v>
      </c>
      <c r="B448" s="276" t="s">
        <v>540</v>
      </c>
      <c r="C448" s="276">
        <v>245.25</v>
      </c>
      <c r="D448" s="278">
        <v>247.35</v>
      </c>
      <c r="E448" s="278">
        <v>240.75</v>
      </c>
      <c r="F448" s="278">
        <v>236.25</v>
      </c>
      <c r="G448" s="278">
        <v>229.65</v>
      </c>
      <c r="H448" s="278">
        <v>251.85</v>
      </c>
      <c r="I448" s="278">
        <v>258.44999999999993</v>
      </c>
      <c r="J448" s="278">
        <v>262.95</v>
      </c>
      <c r="K448" s="276">
        <v>253.95</v>
      </c>
      <c r="L448" s="276">
        <v>242.85</v>
      </c>
      <c r="M448" s="276">
        <v>0.52515999999999996</v>
      </c>
    </row>
    <row r="449" spans="1:13">
      <c r="A449" s="267">
        <v>439</v>
      </c>
      <c r="B449" s="276" t="s">
        <v>541</v>
      </c>
      <c r="C449" s="276">
        <v>31.15</v>
      </c>
      <c r="D449" s="278">
        <v>31.716666666666669</v>
      </c>
      <c r="E449" s="278">
        <v>30.433333333333337</v>
      </c>
      <c r="F449" s="278">
        <v>29.716666666666669</v>
      </c>
      <c r="G449" s="278">
        <v>28.433333333333337</v>
      </c>
      <c r="H449" s="278">
        <v>32.433333333333337</v>
      </c>
      <c r="I449" s="278">
        <v>33.716666666666669</v>
      </c>
      <c r="J449" s="278">
        <v>34.433333333333337</v>
      </c>
      <c r="K449" s="276">
        <v>33</v>
      </c>
      <c r="L449" s="276">
        <v>31</v>
      </c>
      <c r="M449" s="276">
        <v>146.12529000000001</v>
      </c>
    </row>
    <row r="450" spans="1:13">
      <c r="A450" s="267">
        <v>440</v>
      </c>
      <c r="B450" s="276" t="s">
        <v>192</v>
      </c>
      <c r="C450" s="276">
        <v>509.35</v>
      </c>
      <c r="D450" s="278">
        <v>512.75</v>
      </c>
      <c r="E450" s="278">
        <v>503.6</v>
      </c>
      <c r="F450" s="278">
        <v>497.85</v>
      </c>
      <c r="G450" s="278">
        <v>488.70000000000005</v>
      </c>
      <c r="H450" s="278">
        <v>518.5</v>
      </c>
      <c r="I450" s="278">
        <v>527.65000000000009</v>
      </c>
      <c r="J450" s="278">
        <v>533.4</v>
      </c>
      <c r="K450" s="276">
        <v>521.9</v>
      </c>
      <c r="L450" s="276">
        <v>507</v>
      </c>
      <c r="M450" s="276">
        <v>30.38458</v>
      </c>
    </row>
    <row r="451" spans="1:13">
      <c r="A451" s="267">
        <v>441</v>
      </c>
      <c r="B451" s="276" t="s">
        <v>2608</v>
      </c>
      <c r="C451" s="276">
        <v>11907.4</v>
      </c>
      <c r="D451" s="278">
        <v>11925.383333333333</v>
      </c>
      <c r="E451" s="278">
        <v>11832.016666666666</v>
      </c>
      <c r="F451" s="278">
        <v>11756.633333333333</v>
      </c>
      <c r="G451" s="278">
        <v>11663.266666666666</v>
      </c>
      <c r="H451" s="278">
        <v>12000.766666666666</v>
      </c>
      <c r="I451" s="278">
        <v>12094.133333333331</v>
      </c>
      <c r="J451" s="278">
        <v>12169.516666666666</v>
      </c>
      <c r="K451" s="276">
        <v>12018.75</v>
      </c>
      <c r="L451" s="276">
        <v>11850</v>
      </c>
      <c r="M451" s="276">
        <v>7.5100000000000002E-3</v>
      </c>
    </row>
    <row r="452" spans="1:13">
      <c r="A452" s="267">
        <v>442</v>
      </c>
      <c r="B452" s="276" t="s">
        <v>181</v>
      </c>
      <c r="C452" s="276">
        <v>536</v>
      </c>
      <c r="D452" s="278">
        <v>535.06666666666672</v>
      </c>
      <c r="E452" s="278">
        <v>527.13333333333344</v>
      </c>
      <c r="F452" s="278">
        <v>518.26666666666677</v>
      </c>
      <c r="G452" s="278">
        <v>510.33333333333348</v>
      </c>
      <c r="H452" s="278">
        <v>543.93333333333339</v>
      </c>
      <c r="I452" s="278">
        <v>551.86666666666656</v>
      </c>
      <c r="J452" s="278">
        <v>560.73333333333335</v>
      </c>
      <c r="K452" s="276">
        <v>543</v>
      </c>
      <c r="L452" s="276">
        <v>526.20000000000005</v>
      </c>
      <c r="M452" s="276">
        <v>60.824280000000002</v>
      </c>
    </row>
    <row r="453" spans="1:13">
      <c r="A453" s="267">
        <v>443</v>
      </c>
      <c r="B453" s="276" t="s">
        <v>2611</v>
      </c>
      <c r="C453" s="276">
        <v>112.65</v>
      </c>
      <c r="D453" s="278">
        <v>112.91666666666667</v>
      </c>
      <c r="E453" s="278">
        <v>111.18333333333334</v>
      </c>
      <c r="F453" s="278">
        <v>109.71666666666667</v>
      </c>
      <c r="G453" s="278">
        <v>107.98333333333333</v>
      </c>
      <c r="H453" s="278">
        <v>114.38333333333334</v>
      </c>
      <c r="I453" s="278">
        <v>116.11666666666666</v>
      </c>
      <c r="J453" s="278">
        <v>117.58333333333334</v>
      </c>
      <c r="K453" s="276">
        <v>114.65</v>
      </c>
      <c r="L453" s="276">
        <v>111.45</v>
      </c>
      <c r="M453" s="276">
        <v>16.131740000000001</v>
      </c>
    </row>
    <row r="454" spans="1:13">
      <c r="A454" s="267">
        <v>444</v>
      </c>
      <c r="B454" s="276" t="s">
        <v>2613</v>
      </c>
      <c r="C454" s="276">
        <v>1051.3499999999999</v>
      </c>
      <c r="D454" s="278">
        <v>1063.2833333333333</v>
      </c>
      <c r="E454" s="278">
        <v>1028.0666666666666</v>
      </c>
      <c r="F454" s="278">
        <v>1004.7833333333333</v>
      </c>
      <c r="G454" s="278">
        <v>969.56666666666661</v>
      </c>
      <c r="H454" s="278">
        <v>1086.5666666666666</v>
      </c>
      <c r="I454" s="278">
        <v>1121.7833333333333</v>
      </c>
      <c r="J454" s="278">
        <v>1145.0666666666666</v>
      </c>
      <c r="K454" s="276">
        <v>1098.5</v>
      </c>
      <c r="L454" s="276">
        <v>1040</v>
      </c>
      <c r="M454" s="276">
        <v>15.81986</v>
      </c>
    </row>
    <row r="455" spans="1:13">
      <c r="A455" s="267">
        <v>445</v>
      </c>
      <c r="B455" s="276" t="s">
        <v>187</v>
      </c>
      <c r="C455" s="276">
        <v>3308.8</v>
      </c>
      <c r="D455" s="278">
        <v>3301.2833333333333</v>
      </c>
      <c r="E455" s="278">
        <v>3274.6166666666668</v>
      </c>
      <c r="F455" s="278">
        <v>3240.4333333333334</v>
      </c>
      <c r="G455" s="278">
        <v>3213.7666666666669</v>
      </c>
      <c r="H455" s="278">
        <v>3335.4666666666667</v>
      </c>
      <c r="I455" s="278">
        <v>3362.1333333333337</v>
      </c>
      <c r="J455" s="278">
        <v>3396.3166666666666</v>
      </c>
      <c r="K455" s="276">
        <v>3327.95</v>
      </c>
      <c r="L455" s="276">
        <v>3267.1</v>
      </c>
      <c r="M455" s="276">
        <v>34.534460000000003</v>
      </c>
    </row>
    <row r="456" spans="1:13">
      <c r="A456" s="267">
        <v>446</v>
      </c>
      <c r="B456" s="276" t="s">
        <v>3464</v>
      </c>
      <c r="C456" s="276">
        <v>596.65</v>
      </c>
      <c r="D456" s="278">
        <v>594.31666666666661</v>
      </c>
      <c r="E456" s="278">
        <v>585.93333333333317</v>
      </c>
      <c r="F456" s="278">
        <v>575.21666666666658</v>
      </c>
      <c r="G456" s="278">
        <v>566.83333333333314</v>
      </c>
      <c r="H456" s="278">
        <v>605.03333333333319</v>
      </c>
      <c r="I456" s="278">
        <v>613.41666666666663</v>
      </c>
      <c r="J456" s="278">
        <v>624.13333333333321</v>
      </c>
      <c r="K456" s="276">
        <v>602.70000000000005</v>
      </c>
      <c r="L456" s="276">
        <v>583.6</v>
      </c>
      <c r="M456" s="276">
        <v>61.568649999999998</v>
      </c>
    </row>
    <row r="457" spans="1:13">
      <c r="A457" s="267">
        <v>447</v>
      </c>
      <c r="B457" s="276" t="s">
        <v>182</v>
      </c>
      <c r="C457" s="276">
        <v>2787.5</v>
      </c>
      <c r="D457" s="278">
        <v>2768.3333333333335</v>
      </c>
      <c r="E457" s="278">
        <v>2711.666666666667</v>
      </c>
      <c r="F457" s="278">
        <v>2635.8333333333335</v>
      </c>
      <c r="G457" s="278">
        <v>2579.166666666667</v>
      </c>
      <c r="H457" s="278">
        <v>2844.166666666667</v>
      </c>
      <c r="I457" s="278">
        <v>2900.8333333333339</v>
      </c>
      <c r="J457" s="278">
        <v>2976.666666666667</v>
      </c>
      <c r="K457" s="276">
        <v>2825</v>
      </c>
      <c r="L457" s="276">
        <v>2692.5</v>
      </c>
      <c r="M457" s="276">
        <v>21.82038</v>
      </c>
    </row>
    <row r="458" spans="1:13">
      <c r="A458" s="267">
        <v>448</v>
      </c>
      <c r="B458" s="276" t="s">
        <v>543</v>
      </c>
      <c r="C458" s="276">
        <v>1082.45</v>
      </c>
      <c r="D458" s="278">
        <v>1082.8166666666666</v>
      </c>
      <c r="E458" s="278">
        <v>1072.6333333333332</v>
      </c>
      <c r="F458" s="278">
        <v>1062.8166666666666</v>
      </c>
      <c r="G458" s="278">
        <v>1052.6333333333332</v>
      </c>
      <c r="H458" s="278">
        <v>1092.6333333333332</v>
      </c>
      <c r="I458" s="278">
        <v>1102.8166666666666</v>
      </c>
      <c r="J458" s="278">
        <v>1112.6333333333332</v>
      </c>
      <c r="K458" s="276">
        <v>1093</v>
      </c>
      <c r="L458" s="276">
        <v>1073</v>
      </c>
      <c r="M458" s="276">
        <v>0.27095999999999998</v>
      </c>
    </row>
    <row r="459" spans="1:13">
      <c r="A459" s="267">
        <v>449</v>
      </c>
      <c r="B459" s="276" t="s">
        <v>184</v>
      </c>
      <c r="C459" s="276">
        <v>105.8</v>
      </c>
      <c r="D459" s="278">
        <v>104.51666666666667</v>
      </c>
      <c r="E459" s="278">
        <v>101.83333333333333</v>
      </c>
      <c r="F459" s="278">
        <v>97.86666666666666</v>
      </c>
      <c r="G459" s="278">
        <v>95.183333333333323</v>
      </c>
      <c r="H459" s="278">
        <v>108.48333333333333</v>
      </c>
      <c r="I459" s="278">
        <v>111.16666666666667</v>
      </c>
      <c r="J459" s="278">
        <v>115.13333333333334</v>
      </c>
      <c r="K459" s="276">
        <v>107.2</v>
      </c>
      <c r="L459" s="276">
        <v>100.55</v>
      </c>
      <c r="M459" s="276">
        <v>308.19241</v>
      </c>
    </row>
    <row r="460" spans="1:13">
      <c r="A460" s="267">
        <v>450</v>
      </c>
      <c r="B460" s="276" t="s">
        <v>183</v>
      </c>
      <c r="C460" s="276">
        <v>274.89999999999998</v>
      </c>
      <c r="D460" s="278">
        <v>270.41666666666669</v>
      </c>
      <c r="E460" s="278">
        <v>263.33333333333337</v>
      </c>
      <c r="F460" s="278">
        <v>251.76666666666671</v>
      </c>
      <c r="G460" s="278">
        <v>244.68333333333339</v>
      </c>
      <c r="H460" s="278">
        <v>281.98333333333335</v>
      </c>
      <c r="I460" s="278">
        <v>289.06666666666672</v>
      </c>
      <c r="J460" s="278">
        <v>300.63333333333333</v>
      </c>
      <c r="K460" s="276">
        <v>277.5</v>
      </c>
      <c r="L460" s="276">
        <v>258.85000000000002</v>
      </c>
      <c r="M460" s="276">
        <v>2051.4515099999999</v>
      </c>
    </row>
    <row r="461" spans="1:13">
      <c r="A461" s="267">
        <v>451</v>
      </c>
      <c r="B461" s="276" t="s">
        <v>185</v>
      </c>
      <c r="C461" s="276">
        <v>84.8</v>
      </c>
      <c r="D461" s="278">
        <v>85.13333333333334</v>
      </c>
      <c r="E461" s="278">
        <v>83.816666666666677</v>
      </c>
      <c r="F461" s="278">
        <v>82.833333333333343</v>
      </c>
      <c r="G461" s="278">
        <v>81.51666666666668</v>
      </c>
      <c r="H461" s="278">
        <v>86.116666666666674</v>
      </c>
      <c r="I461" s="278">
        <v>87.433333333333337</v>
      </c>
      <c r="J461" s="278">
        <v>88.416666666666671</v>
      </c>
      <c r="K461" s="276">
        <v>86.45</v>
      </c>
      <c r="L461" s="276">
        <v>84.15</v>
      </c>
      <c r="M461" s="276">
        <v>194.76831000000001</v>
      </c>
    </row>
    <row r="462" spans="1:13">
      <c r="A462" s="267">
        <v>452</v>
      </c>
      <c r="B462" s="276" t="s">
        <v>2624</v>
      </c>
      <c r="C462" s="276">
        <v>44.05</v>
      </c>
      <c r="D462" s="278">
        <v>44.4</v>
      </c>
      <c r="E462" s="278">
        <v>43.599999999999994</v>
      </c>
      <c r="F462" s="278">
        <v>43.15</v>
      </c>
      <c r="G462" s="278">
        <v>42.349999999999994</v>
      </c>
      <c r="H462" s="278">
        <v>44.849999999999994</v>
      </c>
      <c r="I462" s="278">
        <v>45.649999999999991</v>
      </c>
      <c r="J462" s="278">
        <v>46.099999999999994</v>
      </c>
      <c r="K462" s="276">
        <v>45.2</v>
      </c>
      <c r="L462" s="276">
        <v>43.95</v>
      </c>
      <c r="M462" s="276">
        <v>249.14017999999999</v>
      </c>
    </row>
    <row r="463" spans="1:13">
      <c r="A463" s="267">
        <v>453</v>
      </c>
      <c r="B463" s="276" t="s">
        <v>186</v>
      </c>
      <c r="C463" s="276">
        <v>690.15</v>
      </c>
      <c r="D463" s="278">
        <v>690.75</v>
      </c>
      <c r="E463" s="278">
        <v>682</v>
      </c>
      <c r="F463" s="278">
        <v>673.85</v>
      </c>
      <c r="G463" s="278">
        <v>665.1</v>
      </c>
      <c r="H463" s="278">
        <v>698.9</v>
      </c>
      <c r="I463" s="278">
        <v>707.65</v>
      </c>
      <c r="J463" s="278">
        <v>715.8</v>
      </c>
      <c r="K463" s="276">
        <v>699.5</v>
      </c>
      <c r="L463" s="276">
        <v>682.6</v>
      </c>
      <c r="M463" s="276">
        <v>233.13149999999999</v>
      </c>
    </row>
    <row r="464" spans="1:13">
      <c r="A464" s="267">
        <v>454</v>
      </c>
      <c r="B464" s="276" t="s">
        <v>544</v>
      </c>
      <c r="C464" s="276">
        <v>2780.9</v>
      </c>
      <c r="D464" s="278">
        <v>2763.9666666666667</v>
      </c>
      <c r="E464" s="278">
        <v>2729.9333333333334</v>
      </c>
      <c r="F464" s="278">
        <v>2678.9666666666667</v>
      </c>
      <c r="G464" s="278">
        <v>2644.9333333333334</v>
      </c>
      <c r="H464" s="278">
        <v>2814.9333333333334</v>
      </c>
      <c r="I464" s="278">
        <v>2848.9666666666672</v>
      </c>
      <c r="J464" s="278">
        <v>2899.9333333333334</v>
      </c>
      <c r="K464" s="276">
        <v>2798</v>
      </c>
      <c r="L464" s="276">
        <v>2713</v>
      </c>
      <c r="M464" s="276">
        <v>0.11556</v>
      </c>
    </row>
    <row r="465" spans="1:13">
      <c r="A465" s="267">
        <v>455</v>
      </c>
      <c r="B465" s="276" t="s">
        <v>188</v>
      </c>
      <c r="C465" s="276">
        <v>1019.45</v>
      </c>
      <c r="D465" s="278">
        <v>1013.2833333333333</v>
      </c>
      <c r="E465" s="278">
        <v>1003.1666666666666</v>
      </c>
      <c r="F465" s="278">
        <v>986.88333333333333</v>
      </c>
      <c r="G465" s="278">
        <v>976.76666666666665</v>
      </c>
      <c r="H465" s="278">
        <v>1029.5666666666666</v>
      </c>
      <c r="I465" s="278">
        <v>1039.6833333333334</v>
      </c>
      <c r="J465" s="278">
        <v>1055.9666666666667</v>
      </c>
      <c r="K465" s="276">
        <v>1023.4</v>
      </c>
      <c r="L465" s="276">
        <v>997</v>
      </c>
      <c r="M465" s="276">
        <v>46.878529999999998</v>
      </c>
    </row>
    <row r="466" spans="1:13">
      <c r="A466" s="267">
        <v>456</v>
      </c>
      <c r="B466" s="244" t="s">
        <v>283</v>
      </c>
      <c r="C466" s="276">
        <v>138.9</v>
      </c>
      <c r="D466" s="278">
        <v>138.70000000000002</v>
      </c>
      <c r="E466" s="278">
        <v>133.60000000000002</v>
      </c>
      <c r="F466" s="278">
        <v>128.30000000000001</v>
      </c>
      <c r="G466" s="278">
        <v>123.20000000000002</v>
      </c>
      <c r="H466" s="278">
        <v>144.00000000000003</v>
      </c>
      <c r="I466" s="278">
        <v>149.1</v>
      </c>
      <c r="J466" s="278">
        <v>154.40000000000003</v>
      </c>
      <c r="K466" s="276">
        <v>143.80000000000001</v>
      </c>
      <c r="L466" s="276">
        <v>133.4</v>
      </c>
      <c r="M466" s="276">
        <v>45.232059999999997</v>
      </c>
    </row>
    <row r="467" spans="1:13">
      <c r="A467" s="267">
        <v>457</v>
      </c>
      <c r="B467" s="244" t="s">
        <v>167</v>
      </c>
      <c r="C467" s="276">
        <v>814.55</v>
      </c>
      <c r="D467" s="278">
        <v>810.4666666666667</v>
      </c>
      <c r="E467" s="278">
        <v>803.18333333333339</v>
      </c>
      <c r="F467" s="278">
        <v>791.81666666666672</v>
      </c>
      <c r="G467" s="278">
        <v>784.53333333333342</v>
      </c>
      <c r="H467" s="278">
        <v>821.83333333333337</v>
      </c>
      <c r="I467" s="278">
        <v>829.11666666666667</v>
      </c>
      <c r="J467" s="278">
        <v>840.48333333333335</v>
      </c>
      <c r="K467" s="276">
        <v>817.75</v>
      </c>
      <c r="L467" s="276">
        <v>799.1</v>
      </c>
      <c r="M467" s="276">
        <v>4.0158800000000001</v>
      </c>
    </row>
    <row r="468" spans="1:13">
      <c r="A468" s="267">
        <v>458</v>
      </c>
      <c r="B468" s="244" t="s">
        <v>546</v>
      </c>
      <c r="C468" s="276">
        <v>985.1</v>
      </c>
      <c r="D468" s="278">
        <v>985.25</v>
      </c>
      <c r="E468" s="278">
        <v>977.45</v>
      </c>
      <c r="F468" s="278">
        <v>969.80000000000007</v>
      </c>
      <c r="G468" s="278">
        <v>962.00000000000011</v>
      </c>
      <c r="H468" s="278">
        <v>992.9</v>
      </c>
      <c r="I468" s="278">
        <v>1000.6999999999999</v>
      </c>
      <c r="J468" s="278">
        <v>1008.3499999999999</v>
      </c>
      <c r="K468" s="276">
        <v>993.05</v>
      </c>
      <c r="L468" s="276">
        <v>977.6</v>
      </c>
      <c r="M468" s="276">
        <v>0.24329999999999999</v>
      </c>
    </row>
    <row r="469" spans="1:13">
      <c r="A469" s="267">
        <v>459</v>
      </c>
      <c r="B469" s="244" t="s">
        <v>547</v>
      </c>
      <c r="C469" s="276">
        <v>945.7</v>
      </c>
      <c r="D469" s="278">
        <v>947.80000000000007</v>
      </c>
      <c r="E469" s="278">
        <v>938.90000000000009</v>
      </c>
      <c r="F469" s="278">
        <v>932.1</v>
      </c>
      <c r="G469" s="278">
        <v>923.2</v>
      </c>
      <c r="H469" s="278">
        <v>954.60000000000014</v>
      </c>
      <c r="I469" s="278">
        <v>963.5</v>
      </c>
      <c r="J469" s="278">
        <v>970.30000000000018</v>
      </c>
      <c r="K469" s="276">
        <v>956.7</v>
      </c>
      <c r="L469" s="276">
        <v>941</v>
      </c>
      <c r="M469" s="276">
        <v>0.38116</v>
      </c>
    </row>
    <row r="470" spans="1:13">
      <c r="A470" s="267">
        <v>460</v>
      </c>
      <c r="B470" s="244" t="s">
        <v>549</v>
      </c>
      <c r="C470" s="276">
        <v>1242.95</v>
      </c>
      <c r="D470" s="278">
        <v>1251</v>
      </c>
      <c r="E470" s="278">
        <v>1228.4000000000001</v>
      </c>
      <c r="F470" s="278">
        <v>1213.8500000000001</v>
      </c>
      <c r="G470" s="278">
        <v>1191.2500000000002</v>
      </c>
      <c r="H470" s="278">
        <v>1265.55</v>
      </c>
      <c r="I470" s="278">
        <v>1288.1499999999999</v>
      </c>
      <c r="J470" s="278">
        <v>1302.6999999999998</v>
      </c>
      <c r="K470" s="276">
        <v>1273.5999999999999</v>
      </c>
      <c r="L470" s="276">
        <v>1236.45</v>
      </c>
      <c r="M470" s="276">
        <v>0.38618999999999998</v>
      </c>
    </row>
    <row r="471" spans="1:13">
      <c r="A471" s="267">
        <v>461</v>
      </c>
      <c r="B471" s="244" t="s">
        <v>189</v>
      </c>
      <c r="C471" s="276">
        <v>1531.3</v>
      </c>
      <c r="D471" s="278">
        <v>1530.7333333333336</v>
      </c>
      <c r="E471" s="278">
        <v>1520.4666666666672</v>
      </c>
      <c r="F471" s="278">
        <v>1509.6333333333337</v>
      </c>
      <c r="G471" s="278">
        <v>1499.3666666666672</v>
      </c>
      <c r="H471" s="278">
        <v>1541.5666666666671</v>
      </c>
      <c r="I471" s="278">
        <v>1551.8333333333335</v>
      </c>
      <c r="J471" s="278">
        <v>1562.666666666667</v>
      </c>
      <c r="K471" s="276">
        <v>1541</v>
      </c>
      <c r="L471" s="276">
        <v>1519.9</v>
      </c>
      <c r="M471" s="276">
        <v>18.382400000000001</v>
      </c>
    </row>
    <row r="472" spans="1:13">
      <c r="A472" s="267">
        <v>462</v>
      </c>
      <c r="B472" s="244" t="s">
        <v>190</v>
      </c>
      <c r="C472" s="276">
        <v>2722.15</v>
      </c>
      <c r="D472" s="278">
        <v>2734.8666666666668</v>
      </c>
      <c r="E472" s="278">
        <v>2700.2833333333338</v>
      </c>
      <c r="F472" s="276">
        <v>2678.416666666667</v>
      </c>
      <c r="G472" s="278">
        <v>2643.8333333333339</v>
      </c>
      <c r="H472" s="278">
        <v>2756.7333333333336</v>
      </c>
      <c r="I472" s="276">
        <v>2791.3166666666666</v>
      </c>
      <c r="J472" s="278">
        <v>2813.1833333333334</v>
      </c>
      <c r="K472" s="278">
        <v>2769.45</v>
      </c>
      <c r="L472" s="276">
        <v>2713</v>
      </c>
      <c r="M472" s="278">
        <v>2.3265699999999998</v>
      </c>
    </row>
    <row r="473" spans="1:13">
      <c r="A473" s="267">
        <v>463</v>
      </c>
      <c r="B473" s="244" t="s">
        <v>191</v>
      </c>
      <c r="C473" s="276">
        <v>333.55</v>
      </c>
      <c r="D473" s="278">
        <v>336.26666666666665</v>
      </c>
      <c r="E473" s="278">
        <v>328.83333333333331</v>
      </c>
      <c r="F473" s="276">
        <v>324.11666666666667</v>
      </c>
      <c r="G473" s="278">
        <v>316.68333333333334</v>
      </c>
      <c r="H473" s="278">
        <v>340.98333333333329</v>
      </c>
      <c r="I473" s="276">
        <v>348.41666666666669</v>
      </c>
      <c r="J473" s="278">
        <v>353.13333333333327</v>
      </c>
      <c r="K473" s="278">
        <v>343.7</v>
      </c>
      <c r="L473" s="276">
        <v>331.55</v>
      </c>
      <c r="M473" s="278">
        <v>20.93618</v>
      </c>
    </row>
    <row r="474" spans="1:13">
      <c r="A474" s="267">
        <v>464</v>
      </c>
      <c r="B474" s="244" t="s">
        <v>550</v>
      </c>
      <c r="C474" s="244">
        <v>679.95</v>
      </c>
      <c r="D474" s="288">
        <v>677.31666666666672</v>
      </c>
      <c r="E474" s="288">
        <v>659.63333333333344</v>
      </c>
      <c r="F474" s="288">
        <v>639.31666666666672</v>
      </c>
      <c r="G474" s="288">
        <v>621.63333333333344</v>
      </c>
      <c r="H474" s="288">
        <v>697.63333333333344</v>
      </c>
      <c r="I474" s="288">
        <v>715.31666666666661</v>
      </c>
      <c r="J474" s="288">
        <v>735.63333333333344</v>
      </c>
      <c r="K474" s="288">
        <v>695</v>
      </c>
      <c r="L474" s="288">
        <v>657</v>
      </c>
      <c r="M474" s="288">
        <v>6.2823599999999997</v>
      </c>
    </row>
    <row r="475" spans="1:13">
      <c r="A475" s="267">
        <v>465</v>
      </c>
      <c r="B475" s="244" t="s">
        <v>551</v>
      </c>
      <c r="C475" s="244">
        <v>14.8</v>
      </c>
      <c r="D475" s="288">
        <v>14.883333333333333</v>
      </c>
      <c r="E475" s="288">
        <v>14.516666666666666</v>
      </c>
      <c r="F475" s="288">
        <v>14.233333333333333</v>
      </c>
      <c r="G475" s="288">
        <v>13.866666666666665</v>
      </c>
      <c r="H475" s="288">
        <v>15.166666666666666</v>
      </c>
      <c r="I475" s="288">
        <v>15.533333333333333</v>
      </c>
      <c r="J475" s="288">
        <v>15.816666666666666</v>
      </c>
      <c r="K475" s="288">
        <v>15.25</v>
      </c>
      <c r="L475" s="288">
        <v>14.6</v>
      </c>
      <c r="M475" s="288">
        <v>283.30068</v>
      </c>
    </row>
    <row r="476" spans="1:13">
      <c r="A476" s="267">
        <v>466</v>
      </c>
      <c r="B476" s="244" t="s">
        <v>552</v>
      </c>
      <c r="C476" s="288">
        <v>851.6</v>
      </c>
      <c r="D476" s="288">
        <v>858.56666666666661</v>
      </c>
      <c r="E476" s="288">
        <v>839.13333333333321</v>
      </c>
      <c r="F476" s="288">
        <v>826.66666666666663</v>
      </c>
      <c r="G476" s="288">
        <v>807.23333333333323</v>
      </c>
      <c r="H476" s="288">
        <v>871.03333333333319</v>
      </c>
      <c r="I476" s="288">
        <v>890.46666666666658</v>
      </c>
      <c r="J476" s="288">
        <v>902.93333333333317</v>
      </c>
      <c r="K476" s="288">
        <v>878</v>
      </c>
      <c r="L476" s="288">
        <v>846.1</v>
      </c>
      <c r="M476" s="288">
        <v>1.03837</v>
      </c>
    </row>
    <row r="477" spans="1:13">
      <c r="A477" s="267">
        <v>467</v>
      </c>
      <c r="B477" s="244" t="s">
        <v>553</v>
      </c>
      <c r="C477" s="288">
        <v>13.15</v>
      </c>
      <c r="D477" s="288">
        <v>13.133333333333333</v>
      </c>
      <c r="E477" s="288">
        <v>13.016666666666666</v>
      </c>
      <c r="F477" s="288">
        <v>12.883333333333333</v>
      </c>
      <c r="G477" s="288">
        <v>12.766666666666666</v>
      </c>
      <c r="H477" s="288">
        <v>13.266666666666666</v>
      </c>
      <c r="I477" s="288">
        <v>13.383333333333333</v>
      </c>
      <c r="J477" s="288">
        <v>13.516666666666666</v>
      </c>
      <c r="K477" s="288">
        <v>13.25</v>
      </c>
      <c r="L477" s="288">
        <v>13</v>
      </c>
      <c r="M477" s="288">
        <v>21.8065</v>
      </c>
    </row>
    <row r="478" spans="1:13">
      <c r="A478" s="267">
        <v>468</v>
      </c>
      <c r="B478" s="244" t="s">
        <v>554</v>
      </c>
      <c r="C478" s="288">
        <v>370.1</v>
      </c>
      <c r="D478" s="288">
        <v>371.65000000000003</v>
      </c>
      <c r="E478" s="288">
        <v>367.65000000000009</v>
      </c>
      <c r="F478" s="288">
        <v>365.20000000000005</v>
      </c>
      <c r="G478" s="288">
        <v>361.2000000000001</v>
      </c>
      <c r="H478" s="288">
        <v>374.10000000000008</v>
      </c>
      <c r="I478" s="288">
        <v>378.09999999999997</v>
      </c>
      <c r="J478" s="288">
        <v>380.55000000000007</v>
      </c>
      <c r="K478" s="288">
        <v>375.65</v>
      </c>
      <c r="L478" s="288">
        <v>369.2</v>
      </c>
      <c r="M478" s="288">
        <v>0.43012</v>
      </c>
    </row>
    <row r="479" spans="1:13">
      <c r="A479" s="267">
        <v>469</v>
      </c>
      <c r="B479" s="244" t="s">
        <v>197</v>
      </c>
      <c r="C479" s="288">
        <v>576.35</v>
      </c>
      <c r="D479" s="288">
        <v>571.56666666666672</v>
      </c>
      <c r="E479" s="288">
        <v>561.28333333333342</v>
      </c>
      <c r="F479" s="288">
        <v>546.2166666666667</v>
      </c>
      <c r="G479" s="288">
        <v>535.93333333333339</v>
      </c>
      <c r="H479" s="288">
        <v>586.63333333333344</v>
      </c>
      <c r="I479" s="288">
        <v>596.91666666666674</v>
      </c>
      <c r="J479" s="288">
        <v>611.98333333333346</v>
      </c>
      <c r="K479" s="288">
        <v>581.85</v>
      </c>
      <c r="L479" s="288">
        <v>556.5</v>
      </c>
      <c r="M479" s="288">
        <v>109.00743</v>
      </c>
    </row>
    <row r="480" spans="1:13">
      <c r="A480" s="267">
        <v>470</v>
      </c>
      <c r="B480" s="244" t="s">
        <v>194</v>
      </c>
      <c r="C480" s="288">
        <v>281.3</v>
      </c>
      <c r="D480" s="288">
        <v>282.40000000000003</v>
      </c>
      <c r="E480" s="288">
        <v>277.85000000000008</v>
      </c>
      <c r="F480" s="288">
        <v>274.40000000000003</v>
      </c>
      <c r="G480" s="288">
        <v>269.85000000000008</v>
      </c>
      <c r="H480" s="288">
        <v>285.85000000000008</v>
      </c>
      <c r="I480" s="288">
        <v>290.40000000000003</v>
      </c>
      <c r="J480" s="288">
        <v>293.85000000000008</v>
      </c>
      <c r="K480" s="288">
        <v>286.95</v>
      </c>
      <c r="L480" s="288">
        <v>278.95</v>
      </c>
      <c r="M480" s="288">
        <v>4.3794599999999999</v>
      </c>
    </row>
    <row r="481" spans="1:13">
      <c r="A481" s="267">
        <v>471</v>
      </c>
      <c r="B481" s="244" t="s">
        <v>3098</v>
      </c>
      <c r="C481" s="288">
        <v>38.75</v>
      </c>
      <c r="D481" s="288">
        <v>38.800000000000004</v>
      </c>
      <c r="E481" s="288">
        <v>38.300000000000011</v>
      </c>
      <c r="F481" s="288">
        <v>37.850000000000009</v>
      </c>
      <c r="G481" s="288">
        <v>37.350000000000016</v>
      </c>
      <c r="H481" s="288">
        <v>39.250000000000007</v>
      </c>
      <c r="I481" s="288">
        <v>39.749999999999993</v>
      </c>
      <c r="J481" s="288">
        <v>40.200000000000003</v>
      </c>
      <c r="K481" s="288">
        <v>39.299999999999997</v>
      </c>
      <c r="L481" s="288">
        <v>38.35</v>
      </c>
      <c r="M481" s="288">
        <v>15.010260000000001</v>
      </c>
    </row>
    <row r="482" spans="1:13">
      <c r="A482" s="267">
        <v>472</v>
      </c>
      <c r="B482" s="244" t="s">
        <v>195</v>
      </c>
      <c r="C482" s="288">
        <v>5547.1</v>
      </c>
      <c r="D482" s="288">
        <v>5521.75</v>
      </c>
      <c r="E482" s="288">
        <v>5489.25</v>
      </c>
      <c r="F482" s="288">
        <v>5431.4</v>
      </c>
      <c r="G482" s="288">
        <v>5398.9</v>
      </c>
      <c r="H482" s="288">
        <v>5579.6</v>
      </c>
      <c r="I482" s="288">
        <v>5612.1</v>
      </c>
      <c r="J482" s="288">
        <v>5669.9500000000007</v>
      </c>
      <c r="K482" s="288">
        <v>5554.25</v>
      </c>
      <c r="L482" s="288">
        <v>5463.9</v>
      </c>
      <c r="M482" s="288">
        <v>3.2106300000000001</v>
      </c>
    </row>
    <row r="483" spans="1:13">
      <c r="A483" s="267">
        <v>473</v>
      </c>
      <c r="B483" s="244" t="s">
        <v>196</v>
      </c>
      <c r="C483" s="288">
        <v>32.4</v>
      </c>
      <c r="D483" s="288">
        <v>32.35</v>
      </c>
      <c r="E483" s="288">
        <v>31.950000000000003</v>
      </c>
      <c r="F483" s="288">
        <v>31.5</v>
      </c>
      <c r="G483" s="288">
        <v>31.1</v>
      </c>
      <c r="H483" s="288">
        <v>32.800000000000004</v>
      </c>
      <c r="I483" s="288">
        <v>33.199999999999996</v>
      </c>
      <c r="J483" s="288">
        <v>33.650000000000006</v>
      </c>
      <c r="K483" s="288">
        <v>32.75</v>
      </c>
      <c r="L483" s="288">
        <v>31.9</v>
      </c>
      <c r="M483" s="288">
        <v>68.777540000000002</v>
      </c>
    </row>
    <row r="484" spans="1:13">
      <c r="A484" s="267">
        <v>474</v>
      </c>
      <c r="B484" s="244" t="s">
        <v>193</v>
      </c>
      <c r="C484" s="288">
        <v>1259.5999999999999</v>
      </c>
      <c r="D484" s="288">
        <v>1270.1166666666666</v>
      </c>
      <c r="E484" s="288">
        <v>1246.4833333333331</v>
      </c>
      <c r="F484" s="288">
        <v>1233.3666666666666</v>
      </c>
      <c r="G484" s="288">
        <v>1209.7333333333331</v>
      </c>
      <c r="H484" s="288">
        <v>1283.2333333333331</v>
      </c>
      <c r="I484" s="288">
        <v>1306.8666666666668</v>
      </c>
      <c r="J484" s="288">
        <v>1319.9833333333331</v>
      </c>
      <c r="K484" s="288">
        <v>1293.75</v>
      </c>
      <c r="L484" s="288">
        <v>1257</v>
      </c>
      <c r="M484" s="288">
        <v>3.4030499999999999</v>
      </c>
    </row>
    <row r="485" spans="1:13">
      <c r="A485" s="267">
        <v>475</v>
      </c>
      <c r="B485" s="244" t="s">
        <v>143</v>
      </c>
      <c r="C485" s="288">
        <v>619.9</v>
      </c>
      <c r="D485" s="288">
        <v>624.15</v>
      </c>
      <c r="E485" s="288">
        <v>613.5</v>
      </c>
      <c r="F485" s="288">
        <v>607.1</v>
      </c>
      <c r="G485" s="288">
        <v>596.45000000000005</v>
      </c>
      <c r="H485" s="288">
        <v>630.54999999999995</v>
      </c>
      <c r="I485" s="288">
        <v>641.19999999999982</v>
      </c>
      <c r="J485" s="288">
        <v>647.59999999999991</v>
      </c>
      <c r="K485" s="288">
        <v>634.79999999999995</v>
      </c>
      <c r="L485" s="288">
        <v>617.75</v>
      </c>
      <c r="M485" s="288">
        <v>22.881609999999998</v>
      </c>
    </row>
    <row r="486" spans="1:13">
      <c r="A486" s="267">
        <v>476</v>
      </c>
      <c r="B486" s="244" t="s">
        <v>284</v>
      </c>
      <c r="C486" s="288">
        <v>216.95</v>
      </c>
      <c r="D486" s="288">
        <v>217.98333333333335</v>
      </c>
      <c r="E486" s="288">
        <v>214.9666666666667</v>
      </c>
      <c r="F486" s="288">
        <v>212.98333333333335</v>
      </c>
      <c r="G486" s="288">
        <v>209.9666666666667</v>
      </c>
      <c r="H486" s="288">
        <v>219.9666666666667</v>
      </c>
      <c r="I486" s="288">
        <v>222.98333333333335</v>
      </c>
      <c r="J486" s="288">
        <v>224.9666666666667</v>
      </c>
      <c r="K486" s="288">
        <v>221</v>
      </c>
      <c r="L486" s="288">
        <v>216</v>
      </c>
      <c r="M486" s="288">
        <v>5.1690500000000004</v>
      </c>
    </row>
    <row r="487" spans="1:13">
      <c r="A487" s="267">
        <v>477</v>
      </c>
      <c r="B487" s="244" t="s">
        <v>555</v>
      </c>
      <c r="C487" s="288">
        <v>2405.9499999999998</v>
      </c>
      <c r="D487" s="288">
        <v>2437.35</v>
      </c>
      <c r="E487" s="288">
        <v>2358.6</v>
      </c>
      <c r="F487" s="288">
        <v>2311.25</v>
      </c>
      <c r="G487" s="288">
        <v>2232.5</v>
      </c>
      <c r="H487" s="288">
        <v>2484.6999999999998</v>
      </c>
      <c r="I487" s="288">
        <v>2563.4499999999998</v>
      </c>
      <c r="J487" s="288">
        <v>2610.7999999999997</v>
      </c>
      <c r="K487" s="288">
        <v>2516.1</v>
      </c>
      <c r="L487" s="288">
        <v>2390</v>
      </c>
      <c r="M487" s="288">
        <v>0.19802</v>
      </c>
    </row>
    <row r="488" spans="1:13">
      <c r="A488" s="267">
        <v>478</v>
      </c>
      <c r="B488" s="244" t="s">
        <v>556</v>
      </c>
      <c r="C488" s="288">
        <v>359.15</v>
      </c>
      <c r="D488" s="288">
        <v>356.33333333333331</v>
      </c>
      <c r="E488" s="288">
        <v>352.06666666666661</v>
      </c>
      <c r="F488" s="288">
        <v>344.98333333333329</v>
      </c>
      <c r="G488" s="288">
        <v>340.71666666666658</v>
      </c>
      <c r="H488" s="288">
        <v>363.41666666666663</v>
      </c>
      <c r="I488" s="288">
        <v>367.68333333333339</v>
      </c>
      <c r="J488" s="288">
        <v>374.76666666666665</v>
      </c>
      <c r="K488" s="288">
        <v>360.6</v>
      </c>
      <c r="L488" s="288">
        <v>349.25</v>
      </c>
      <c r="M488" s="288">
        <v>2.0825200000000001</v>
      </c>
    </row>
    <row r="489" spans="1:13">
      <c r="A489" s="267">
        <v>479</v>
      </c>
      <c r="B489" s="244" t="s">
        <v>557</v>
      </c>
      <c r="C489" s="288">
        <v>191.55</v>
      </c>
      <c r="D489" s="288">
        <v>192.29999999999998</v>
      </c>
      <c r="E489" s="288">
        <v>189.59999999999997</v>
      </c>
      <c r="F489" s="288">
        <v>187.64999999999998</v>
      </c>
      <c r="G489" s="288">
        <v>184.94999999999996</v>
      </c>
      <c r="H489" s="288">
        <v>194.24999999999997</v>
      </c>
      <c r="I489" s="288">
        <v>196.94999999999996</v>
      </c>
      <c r="J489" s="288">
        <v>198.89999999999998</v>
      </c>
      <c r="K489" s="288">
        <v>195</v>
      </c>
      <c r="L489" s="288">
        <v>190.35</v>
      </c>
      <c r="M489" s="288">
        <v>2.7606199999999999</v>
      </c>
    </row>
    <row r="490" spans="1:13">
      <c r="A490" s="267">
        <v>480</v>
      </c>
      <c r="B490" s="244" t="s">
        <v>558</v>
      </c>
      <c r="C490" s="288">
        <v>3762.65</v>
      </c>
      <c r="D490" s="288">
        <v>3739.0666666666671</v>
      </c>
      <c r="E490" s="288">
        <v>3698.6333333333341</v>
      </c>
      <c r="F490" s="288">
        <v>3634.6166666666672</v>
      </c>
      <c r="G490" s="288">
        <v>3594.1833333333343</v>
      </c>
      <c r="H490" s="288">
        <v>3803.0833333333339</v>
      </c>
      <c r="I490" s="288">
        <v>3843.5166666666673</v>
      </c>
      <c r="J490" s="288">
        <v>3907.5333333333338</v>
      </c>
      <c r="K490" s="288">
        <v>3779.5</v>
      </c>
      <c r="L490" s="288">
        <v>3675.05</v>
      </c>
      <c r="M490" s="288">
        <v>6.1350000000000002E-2</v>
      </c>
    </row>
    <row r="491" spans="1:13">
      <c r="A491" s="267">
        <v>481</v>
      </c>
      <c r="B491" s="244" t="s">
        <v>560</v>
      </c>
      <c r="C491" s="288">
        <v>2717.8</v>
      </c>
      <c r="D491" s="288">
        <v>2725.15</v>
      </c>
      <c r="E491" s="288">
        <v>2676.3</v>
      </c>
      <c r="F491" s="288">
        <v>2634.8</v>
      </c>
      <c r="G491" s="288">
        <v>2585.9500000000003</v>
      </c>
      <c r="H491" s="288">
        <v>2766.65</v>
      </c>
      <c r="I491" s="288">
        <v>2815.4999999999995</v>
      </c>
      <c r="J491" s="288">
        <v>2857</v>
      </c>
      <c r="K491" s="288">
        <v>2774</v>
      </c>
      <c r="L491" s="288">
        <v>2683.65</v>
      </c>
      <c r="M491" s="288">
        <v>0.12256</v>
      </c>
    </row>
    <row r="492" spans="1:13">
      <c r="A492" s="267">
        <v>482</v>
      </c>
      <c r="B492" s="244" t="s">
        <v>561</v>
      </c>
      <c r="C492" s="288">
        <v>64</v>
      </c>
      <c r="D492" s="288">
        <v>63.9</v>
      </c>
      <c r="E492" s="288">
        <v>62.899999999999991</v>
      </c>
      <c r="F492" s="288">
        <v>61.79999999999999</v>
      </c>
      <c r="G492" s="288">
        <v>60.799999999999983</v>
      </c>
      <c r="H492" s="288">
        <v>65</v>
      </c>
      <c r="I492" s="288">
        <v>66.000000000000014</v>
      </c>
      <c r="J492" s="288">
        <v>67.100000000000009</v>
      </c>
      <c r="K492" s="288">
        <v>64.900000000000006</v>
      </c>
      <c r="L492" s="288">
        <v>62.8</v>
      </c>
      <c r="M492" s="288">
        <v>23.1326</v>
      </c>
    </row>
    <row r="493" spans="1:13">
      <c r="A493" s="267">
        <v>483</v>
      </c>
      <c r="B493" s="244" t="s">
        <v>562</v>
      </c>
      <c r="C493" s="288">
        <v>1052.2</v>
      </c>
      <c r="D493" s="288">
        <v>1054.3999999999999</v>
      </c>
      <c r="E493" s="288">
        <v>1043.7999999999997</v>
      </c>
      <c r="F493" s="288">
        <v>1035.3999999999999</v>
      </c>
      <c r="G493" s="288">
        <v>1024.7999999999997</v>
      </c>
      <c r="H493" s="288">
        <v>1062.7999999999997</v>
      </c>
      <c r="I493" s="288">
        <v>1073.3999999999996</v>
      </c>
      <c r="J493" s="288">
        <v>1081.7999999999997</v>
      </c>
      <c r="K493" s="288">
        <v>1065</v>
      </c>
      <c r="L493" s="288">
        <v>1046</v>
      </c>
      <c r="M493" s="288">
        <v>0.15840000000000001</v>
      </c>
    </row>
    <row r="494" spans="1:13">
      <c r="A494" s="267">
        <v>484</v>
      </c>
      <c r="B494" s="244" t="s">
        <v>285</v>
      </c>
      <c r="C494" s="288">
        <v>425.35</v>
      </c>
      <c r="D494" s="288">
        <v>424.88333333333338</v>
      </c>
      <c r="E494" s="288">
        <v>417.86666666666679</v>
      </c>
      <c r="F494" s="288">
        <v>410.38333333333338</v>
      </c>
      <c r="G494" s="288">
        <v>403.36666666666679</v>
      </c>
      <c r="H494" s="288">
        <v>432.36666666666679</v>
      </c>
      <c r="I494" s="288">
        <v>439.38333333333333</v>
      </c>
      <c r="J494" s="288">
        <v>446.86666666666679</v>
      </c>
      <c r="K494" s="288">
        <v>431.9</v>
      </c>
      <c r="L494" s="288">
        <v>417.4</v>
      </c>
      <c r="M494" s="288">
        <v>1.4988900000000001</v>
      </c>
    </row>
    <row r="495" spans="1:13">
      <c r="A495" s="267">
        <v>485</v>
      </c>
      <c r="B495" s="244" t="s">
        <v>563</v>
      </c>
      <c r="C495" s="288">
        <v>916.9</v>
      </c>
      <c r="D495" s="288">
        <v>907.61666666666679</v>
      </c>
      <c r="E495" s="288">
        <v>889.23333333333358</v>
      </c>
      <c r="F495" s="288">
        <v>861.56666666666683</v>
      </c>
      <c r="G495" s="288">
        <v>843.18333333333362</v>
      </c>
      <c r="H495" s="288">
        <v>935.28333333333353</v>
      </c>
      <c r="I495" s="288">
        <v>953.66666666666674</v>
      </c>
      <c r="J495" s="288">
        <v>981.33333333333348</v>
      </c>
      <c r="K495" s="288">
        <v>926</v>
      </c>
      <c r="L495" s="288">
        <v>879.95</v>
      </c>
      <c r="M495" s="288">
        <v>3.46394</v>
      </c>
    </row>
    <row r="496" spans="1:13">
      <c r="A496" s="267">
        <v>486</v>
      </c>
      <c r="B496" s="244" t="s">
        <v>564</v>
      </c>
      <c r="C496" s="288">
        <v>1588.85</v>
      </c>
      <c r="D496" s="288">
        <v>1593.5333333333335</v>
      </c>
      <c r="E496" s="288">
        <v>1580.3166666666671</v>
      </c>
      <c r="F496" s="288">
        <v>1571.7833333333335</v>
      </c>
      <c r="G496" s="288">
        <v>1558.5666666666671</v>
      </c>
      <c r="H496" s="288">
        <v>1602.0666666666671</v>
      </c>
      <c r="I496" s="288">
        <v>1615.2833333333338</v>
      </c>
      <c r="J496" s="288">
        <v>1623.8166666666671</v>
      </c>
      <c r="K496" s="288">
        <v>1606.75</v>
      </c>
      <c r="L496" s="288">
        <v>1585</v>
      </c>
      <c r="M496" s="288">
        <v>0.62709000000000004</v>
      </c>
    </row>
    <row r="497" spans="1:13">
      <c r="A497" s="267">
        <v>487</v>
      </c>
      <c r="B497" s="244" t="s">
        <v>565</v>
      </c>
      <c r="C497" s="288">
        <v>1252.1500000000001</v>
      </c>
      <c r="D497" s="288">
        <v>1259.05</v>
      </c>
      <c r="E497" s="288">
        <v>1236.25</v>
      </c>
      <c r="F497" s="288">
        <v>1220.3500000000001</v>
      </c>
      <c r="G497" s="288">
        <v>1197.5500000000002</v>
      </c>
      <c r="H497" s="288">
        <v>1274.9499999999998</v>
      </c>
      <c r="I497" s="288">
        <v>1297.7499999999995</v>
      </c>
      <c r="J497" s="288">
        <v>1313.6499999999996</v>
      </c>
      <c r="K497" s="288">
        <v>1281.8499999999999</v>
      </c>
      <c r="L497" s="288">
        <v>1243.1500000000001</v>
      </c>
      <c r="M497" s="288">
        <v>0.67395000000000005</v>
      </c>
    </row>
    <row r="498" spans="1:13">
      <c r="A498" s="267">
        <v>488</v>
      </c>
      <c r="B498" s="244" t="s">
        <v>120</v>
      </c>
      <c r="C498" s="288">
        <v>13.35</v>
      </c>
      <c r="D498" s="288">
        <v>13.35</v>
      </c>
      <c r="E498" s="288">
        <v>13.2</v>
      </c>
      <c r="F498" s="288">
        <v>13.049999999999999</v>
      </c>
      <c r="G498" s="288">
        <v>12.899999999999999</v>
      </c>
      <c r="H498" s="288">
        <v>13.5</v>
      </c>
      <c r="I498" s="288">
        <v>13.650000000000002</v>
      </c>
      <c r="J498" s="288">
        <v>13.8</v>
      </c>
      <c r="K498" s="288">
        <v>13.5</v>
      </c>
      <c r="L498" s="288">
        <v>13.2</v>
      </c>
      <c r="M498" s="288">
        <v>1960.34331</v>
      </c>
    </row>
    <row r="499" spans="1:13">
      <c r="A499" s="267">
        <v>489</v>
      </c>
      <c r="B499" s="244" t="s">
        <v>199</v>
      </c>
      <c r="C499" s="288">
        <v>912.65</v>
      </c>
      <c r="D499" s="288">
        <v>910.81666666666661</v>
      </c>
      <c r="E499" s="288">
        <v>902.78333333333319</v>
      </c>
      <c r="F499" s="288">
        <v>892.91666666666663</v>
      </c>
      <c r="G499" s="288">
        <v>884.88333333333321</v>
      </c>
      <c r="H499" s="288">
        <v>920.68333333333317</v>
      </c>
      <c r="I499" s="288">
        <v>928.71666666666647</v>
      </c>
      <c r="J499" s="288">
        <v>938.58333333333314</v>
      </c>
      <c r="K499" s="288">
        <v>918.85</v>
      </c>
      <c r="L499" s="288">
        <v>900.95</v>
      </c>
      <c r="M499" s="288">
        <v>8.99024</v>
      </c>
    </row>
    <row r="500" spans="1:13">
      <c r="A500" s="267">
        <v>490</v>
      </c>
      <c r="B500" s="244" t="s">
        <v>566</v>
      </c>
      <c r="C500" s="288">
        <v>5502.5</v>
      </c>
      <c r="D500" s="288">
        <v>5522.166666666667</v>
      </c>
      <c r="E500" s="288">
        <v>5471.3333333333339</v>
      </c>
      <c r="F500" s="288">
        <v>5440.166666666667</v>
      </c>
      <c r="G500" s="288">
        <v>5389.3333333333339</v>
      </c>
      <c r="H500" s="288">
        <v>5553.3333333333339</v>
      </c>
      <c r="I500" s="288">
        <v>5604.1666666666679</v>
      </c>
      <c r="J500" s="288">
        <v>5635.3333333333339</v>
      </c>
      <c r="K500" s="288">
        <v>5573</v>
      </c>
      <c r="L500" s="288">
        <v>5491</v>
      </c>
      <c r="M500" s="288">
        <v>6.3030000000000003E-2</v>
      </c>
    </row>
    <row r="501" spans="1:13">
      <c r="A501" s="267">
        <v>491</v>
      </c>
      <c r="B501" s="244" t="s">
        <v>567</v>
      </c>
      <c r="C501" s="288">
        <v>132.05000000000001</v>
      </c>
      <c r="D501" s="288">
        <v>132.18333333333334</v>
      </c>
      <c r="E501" s="288">
        <v>130.66666666666669</v>
      </c>
      <c r="F501" s="288">
        <v>129.28333333333336</v>
      </c>
      <c r="G501" s="288">
        <v>127.76666666666671</v>
      </c>
      <c r="H501" s="288">
        <v>133.56666666666666</v>
      </c>
      <c r="I501" s="288">
        <v>135.08333333333331</v>
      </c>
      <c r="J501" s="288">
        <v>136.46666666666664</v>
      </c>
      <c r="K501" s="288">
        <v>133.69999999999999</v>
      </c>
      <c r="L501" s="288">
        <v>130.80000000000001</v>
      </c>
      <c r="M501" s="288">
        <v>5.3807299999999998</v>
      </c>
    </row>
    <row r="502" spans="1:13">
      <c r="A502" s="267">
        <v>492</v>
      </c>
      <c r="B502" s="244" t="s">
        <v>568</v>
      </c>
      <c r="C502" s="288">
        <v>66.8</v>
      </c>
      <c r="D502" s="288">
        <v>67.016666666666666</v>
      </c>
      <c r="E502" s="288">
        <v>66.083333333333329</v>
      </c>
      <c r="F502" s="288">
        <v>65.36666666666666</v>
      </c>
      <c r="G502" s="288">
        <v>64.433333333333323</v>
      </c>
      <c r="H502" s="288">
        <v>67.733333333333334</v>
      </c>
      <c r="I502" s="288">
        <v>68.666666666666671</v>
      </c>
      <c r="J502" s="288">
        <v>69.38333333333334</v>
      </c>
      <c r="K502" s="288">
        <v>67.95</v>
      </c>
      <c r="L502" s="288">
        <v>66.3</v>
      </c>
      <c r="M502" s="288">
        <v>4.2055300000000004</v>
      </c>
    </row>
    <row r="503" spans="1:13">
      <c r="A503" s="267">
        <v>493</v>
      </c>
      <c r="B503" s="244" t="s">
        <v>2851</v>
      </c>
      <c r="C503" s="288">
        <v>471.9</v>
      </c>
      <c r="D503" s="288">
        <v>470.90000000000003</v>
      </c>
      <c r="E503" s="288">
        <v>466.00000000000006</v>
      </c>
      <c r="F503" s="288">
        <v>460.1</v>
      </c>
      <c r="G503" s="288">
        <v>455.20000000000005</v>
      </c>
      <c r="H503" s="288">
        <v>476.80000000000007</v>
      </c>
      <c r="I503" s="288">
        <v>481.70000000000005</v>
      </c>
      <c r="J503" s="288">
        <v>487.60000000000008</v>
      </c>
      <c r="K503" s="288">
        <v>475.8</v>
      </c>
      <c r="L503" s="288">
        <v>465</v>
      </c>
      <c r="M503" s="288">
        <v>0.59770000000000001</v>
      </c>
    </row>
    <row r="504" spans="1:13">
      <c r="A504" s="267">
        <v>494</v>
      </c>
      <c r="B504" s="244" t="s">
        <v>569</v>
      </c>
      <c r="C504" s="288">
        <v>2541.6999999999998</v>
      </c>
      <c r="D504" s="288">
        <v>2528.9833333333331</v>
      </c>
      <c r="E504" s="288">
        <v>2507.9666666666662</v>
      </c>
      <c r="F504" s="288">
        <v>2474.2333333333331</v>
      </c>
      <c r="G504" s="288">
        <v>2453.2166666666662</v>
      </c>
      <c r="H504" s="288">
        <v>2562.7166666666662</v>
      </c>
      <c r="I504" s="288">
        <v>2583.7333333333336</v>
      </c>
      <c r="J504" s="288">
        <v>2617.4666666666662</v>
      </c>
      <c r="K504" s="288">
        <v>2550</v>
      </c>
      <c r="L504" s="288">
        <v>2495.25</v>
      </c>
      <c r="M504" s="288">
        <v>0.72541999999999995</v>
      </c>
    </row>
    <row r="505" spans="1:13">
      <c r="A505" s="267">
        <v>495</v>
      </c>
      <c r="B505" s="244" t="s">
        <v>200</v>
      </c>
      <c r="C505" s="288">
        <v>444.95</v>
      </c>
      <c r="D505" s="288">
        <v>441.93333333333334</v>
      </c>
      <c r="E505" s="288">
        <v>436.01666666666665</v>
      </c>
      <c r="F505" s="288">
        <v>427.08333333333331</v>
      </c>
      <c r="G505" s="288">
        <v>421.16666666666663</v>
      </c>
      <c r="H505" s="288">
        <v>450.86666666666667</v>
      </c>
      <c r="I505" s="288">
        <v>456.7833333333333</v>
      </c>
      <c r="J505" s="288">
        <v>465.7166666666667</v>
      </c>
      <c r="K505" s="288">
        <v>447.85</v>
      </c>
      <c r="L505" s="288">
        <v>433</v>
      </c>
      <c r="M505" s="288">
        <v>244.19678999999999</v>
      </c>
    </row>
    <row r="506" spans="1:13">
      <c r="A506" s="267">
        <v>496</v>
      </c>
      <c r="B506" s="244" t="s">
        <v>570</v>
      </c>
      <c r="C506" s="288">
        <v>535.35</v>
      </c>
      <c r="D506" s="288">
        <v>537.9</v>
      </c>
      <c r="E506" s="288">
        <v>518.9</v>
      </c>
      <c r="F506" s="288">
        <v>502.45000000000005</v>
      </c>
      <c r="G506" s="288">
        <v>483.45000000000005</v>
      </c>
      <c r="H506" s="288">
        <v>554.34999999999991</v>
      </c>
      <c r="I506" s="288">
        <v>573.34999999999991</v>
      </c>
      <c r="J506" s="288">
        <v>589.79999999999984</v>
      </c>
      <c r="K506" s="288">
        <v>556.9</v>
      </c>
      <c r="L506" s="288">
        <v>521.45000000000005</v>
      </c>
      <c r="M506" s="288">
        <v>25.979559999999999</v>
      </c>
    </row>
    <row r="507" spans="1:13">
      <c r="A507" s="267">
        <v>497</v>
      </c>
      <c r="B507" s="244" t="s">
        <v>201</v>
      </c>
      <c r="C507" s="288">
        <v>17.649999999999999</v>
      </c>
      <c r="D507" s="288">
        <v>17.683333333333334</v>
      </c>
      <c r="E507" s="288">
        <v>17.366666666666667</v>
      </c>
      <c r="F507" s="288">
        <v>17.083333333333332</v>
      </c>
      <c r="G507" s="288">
        <v>16.766666666666666</v>
      </c>
      <c r="H507" s="288">
        <v>17.966666666666669</v>
      </c>
      <c r="I507" s="288">
        <v>18.283333333333339</v>
      </c>
      <c r="J507" s="288">
        <v>18.56666666666667</v>
      </c>
      <c r="K507" s="288">
        <v>18</v>
      </c>
      <c r="L507" s="288">
        <v>17.399999999999999</v>
      </c>
      <c r="M507" s="288">
        <v>1969.96362</v>
      </c>
    </row>
    <row r="508" spans="1:13">
      <c r="A508" s="267">
        <v>498</v>
      </c>
      <c r="B508" s="244" t="s">
        <v>202</v>
      </c>
      <c r="C508" s="288">
        <v>228.6</v>
      </c>
      <c r="D508" s="288">
        <v>227.88333333333333</v>
      </c>
      <c r="E508" s="288">
        <v>224.46666666666664</v>
      </c>
      <c r="F508" s="288">
        <v>220.33333333333331</v>
      </c>
      <c r="G508" s="288">
        <v>216.91666666666663</v>
      </c>
      <c r="H508" s="288">
        <v>232.01666666666665</v>
      </c>
      <c r="I508" s="288">
        <v>235.43333333333334</v>
      </c>
      <c r="J508" s="288">
        <v>239.56666666666666</v>
      </c>
      <c r="K508" s="288">
        <v>231.3</v>
      </c>
      <c r="L508" s="288">
        <v>223.75</v>
      </c>
      <c r="M508" s="288">
        <v>108.65893</v>
      </c>
    </row>
    <row r="509" spans="1:13">
      <c r="A509" s="267">
        <v>499</v>
      </c>
      <c r="B509" s="244" t="s">
        <v>571</v>
      </c>
      <c r="C509" s="288">
        <v>236.75</v>
      </c>
      <c r="D509" s="288">
        <v>237.63333333333333</v>
      </c>
      <c r="E509" s="288">
        <v>234.61666666666665</v>
      </c>
      <c r="F509" s="288">
        <v>232.48333333333332</v>
      </c>
      <c r="G509" s="288">
        <v>229.46666666666664</v>
      </c>
      <c r="H509" s="288">
        <v>239.76666666666665</v>
      </c>
      <c r="I509" s="288">
        <v>242.7833333333333</v>
      </c>
      <c r="J509" s="288">
        <v>244.91666666666666</v>
      </c>
      <c r="K509" s="288">
        <v>240.65</v>
      </c>
      <c r="L509" s="288">
        <v>235.5</v>
      </c>
      <c r="M509" s="288">
        <v>2.6111200000000001</v>
      </c>
    </row>
    <row r="510" spans="1:13">
      <c r="A510" s="267">
        <v>500</v>
      </c>
      <c r="B510" s="244" t="s">
        <v>572</v>
      </c>
      <c r="C510" s="288">
        <v>1987.35</v>
      </c>
      <c r="D510" s="288">
        <v>1995.0166666666667</v>
      </c>
      <c r="E510" s="288">
        <v>1967.3333333333333</v>
      </c>
      <c r="F510" s="288">
        <v>1947.3166666666666</v>
      </c>
      <c r="G510" s="288">
        <v>1919.6333333333332</v>
      </c>
      <c r="H510" s="288">
        <v>2015.0333333333333</v>
      </c>
      <c r="I510" s="288">
        <v>2042.7166666666667</v>
      </c>
      <c r="J510" s="288">
        <v>2062.7333333333336</v>
      </c>
      <c r="K510" s="288">
        <v>2022.7</v>
      </c>
      <c r="L510" s="288">
        <v>1975</v>
      </c>
      <c r="M510" s="288">
        <v>0.42671999999999999</v>
      </c>
    </row>
    <row r="511" spans="1:13">
      <c r="A511" s="267">
        <v>501</v>
      </c>
      <c r="B511" s="244" t="s">
        <v>1263</v>
      </c>
      <c r="C511" s="288">
        <v>977.5</v>
      </c>
      <c r="D511" s="288">
        <v>977.96666666666658</v>
      </c>
      <c r="E511" s="288">
        <v>964.58333333333314</v>
      </c>
      <c r="F511" s="288">
        <v>951.66666666666652</v>
      </c>
      <c r="G511" s="288">
        <v>938.28333333333308</v>
      </c>
      <c r="H511" s="288">
        <v>990.88333333333321</v>
      </c>
      <c r="I511" s="288">
        <v>1004.2666666666667</v>
      </c>
      <c r="J511" s="288">
        <v>1017.1833333333333</v>
      </c>
      <c r="K511" s="288">
        <v>991.35</v>
      </c>
      <c r="L511" s="288">
        <v>965.05</v>
      </c>
      <c r="M511" s="288">
        <v>0.63865000000000005</v>
      </c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75" sqref="H75:H103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3"/>
      <c r="B5" s="593"/>
      <c r="C5" s="594"/>
      <c r="D5" s="59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5" t="s">
        <v>574</v>
      </c>
      <c r="C7" s="595"/>
      <c r="D7" s="261">
        <f>Main!B10</f>
        <v>44217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44216</v>
      </c>
      <c r="B10" s="266">
        <v>511463</v>
      </c>
      <c r="C10" s="267" t="s">
        <v>3781</v>
      </c>
      <c r="D10" s="267" t="s">
        <v>3821</v>
      </c>
      <c r="E10" s="267" t="s">
        <v>583</v>
      </c>
      <c r="F10" s="380">
        <v>45876</v>
      </c>
      <c r="G10" s="266">
        <v>13.51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44216</v>
      </c>
      <c r="B11" s="266">
        <v>511463</v>
      </c>
      <c r="C11" s="267" t="s">
        <v>3781</v>
      </c>
      <c r="D11" s="267" t="s">
        <v>3821</v>
      </c>
      <c r="E11" s="267" t="s">
        <v>584</v>
      </c>
      <c r="F11" s="380">
        <v>43224</v>
      </c>
      <c r="G11" s="266">
        <v>14.04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44216</v>
      </c>
      <c r="B12" s="266">
        <v>511463</v>
      </c>
      <c r="C12" s="267" t="s">
        <v>3781</v>
      </c>
      <c r="D12" s="267" t="s">
        <v>3782</v>
      </c>
      <c r="E12" s="267" t="s">
        <v>583</v>
      </c>
      <c r="F12" s="380">
        <v>1687</v>
      </c>
      <c r="G12" s="266">
        <v>14.02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44216</v>
      </c>
      <c r="B13" s="266">
        <v>511463</v>
      </c>
      <c r="C13" s="267" t="s">
        <v>3781</v>
      </c>
      <c r="D13" s="267" t="s">
        <v>3782</v>
      </c>
      <c r="E13" s="267" t="s">
        <v>584</v>
      </c>
      <c r="F13" s="380">
        <v>90137</v>
      </c>
      <c r="G13" s="266">
        <v>13.58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44216</v>
      </c>
      <c r="B14" s="266">
        <v>540923</v>
      </c>
      <c r="C14" s="267" t="s">
        <v>3799</v>
      </c>
      <c r="D14" s="267" t="s">
        <v>3822</v>
      </c>
      <c r="E14" s="267" t="s">
        <v>583</v>
      </c>
      <c r="F14" s="380">
        <v>42000</v>
      </c>
      <c r="G14" s="266">
        <v>4.29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44216</v>
      </c>
      <c r="B15" s="266">
        <v>540923</v>
      </c>
      <c r="C15" s="267" t="s">
        <v>3799</v>
      </c>
      <c r="D15" s="267" t="s">
        <v>3822</v>
      </c>
      <c r="E15" s="267" t="s">
        <v>584</v>
      </c>
      <c r="F15" s="380">
        <v>78000</v>
      </c>
      <c r="G15" s="266">
        <v>3.91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44216</v>
      </c>
      <c r="B16" s="266">
        <v>540923</v>
      </c>
      <c r="C16" s="267" t="s">
        <v>3799</v>
      </c>
      <c r="D16" s="267" t="s">
        <v>3823</v>
      </c>
      <c r="E16" s="267" t="s">
        <v>583</v>
      </c>
      <c r="F16" s="380">
        <v>60000</v>
      </c>
      <c r="G16" s="266">
        <v>3.91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44216</v>
      </c>
      <c r="B17" s="266">
        <v>524640</v>
      </c>
      <c r="C17" s="267" t="s">
        <v>3800</v>
      </c>
      <c r="D17" s="267" t="s">
        <v>3824</v>
      </c>
      <c r="E17" s="267" t="s">
        <v>583</v>
      </c>
      <c r="F17" s="380">
        <v>227500</v>
      </c>
      <c r="G17" s="266">
        <v>22.3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44216</v>
      </c>
      <c r="B18" s="266">
        <v>524640</v>
      </c>
      <c r="C18" s="267" t="s">
        <v>3800</v>
      </c>
      <c r="D18" s="267" t="s">
        <v>3801</v>
      </c>
      <c r="E18" s="267" t="s">
        <v>584</v>
      </c>
      <c r="F18" s="380">
        <v>227500</v>
      </c>
      <c r="G18" s="266">
        <v>22.3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44216</v>
      </c>
      <c r="B19" s="266">
        <v>540545</v>
      </c>
      <c r="C19" s="267" t="s">
        <v>3802</v>
      </c>
      <c r="D19" s="267" t="s">
        <v>3825</v>
      </c>
      <c r="E19" s="267" t="s">
        <v>584</v>
      </c>
      <c r="F19" s="380">
        <v>62617</v>
      </c>
      <c r="G19" s="266">
        <v>60.25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44216</v>
      </c>
      <c r="B20" s="266">
        <v>531203</v>
      </c>
      <c r="C20" s="267" t="s">
        <v>3826</v>
      </c>
      <c r="D20" s="267" t="s">
        <v>3827</v>
      </c>
      <c r="E20" s="267" t="s">
        <v>583</v>
      </c>
      <c r="F20" s="380">
        <v>15250</v>
      </c>
      <c r="G20" s="266">
        <v>59.52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44216</v>
      </c>
      <c r="B21" s="266">
        <v>540268</v>
      </c>
      <c r="C21" s="267" t="s">
        <v>3828</v>
      </c>
      <c r="D21" s="267" t="s">
        <v>3829</v>
      </c>
      <c r="E21" s="267" t="s">
        <v>584</v>
      </c>
      <c r="F21" s="380">
        <v>200000</v>
      </c>
      <c r="G21" s="266">
        <v>419.96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44216</v>
      </c>
      <c r="B22" s="266">
        <v>542924</v>
      </c>
      <c r="C22" s="267" t="s">
        <v>3783</v>
      </c>
      <c r="D22" s="267" t="s">
        <v>3830</v>
      </c>
      <c r="E22" s="267" t="s">
        <v>583</v>
      </c>
      <c r="F22" s="380">
        <v>106500</v>
      </c>
      <c r="G22" s="266">
        <v>70.61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44216</v>
      </c>
      <c r="B23" s="266">
        <v>542924</v>
      </c>
      <c r="C23" s="267" t="s">
        <v>3783</v>
      </c>
      <c r="D23" s="267" t="s">
        <v>3830</v>
      </c>
      <c r="E23" s="267" t="s">
        <v>584</v>
      </c>
      <c r="F23" s="380">
        <v>22500</v>
      </c>
      <c r="G23" s="266">
        <v>70.900000000000006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44216</v>
      </c>
      <c r="B24" s="266">
        <v>507912</v>
      </c>
      <c r="C24" s="267" t="s">
        <v>3803</v>
      </c>
      <c r="D24" s="267" t="s">
        <v>3772</v>
      </c>
      <c r="E24" s="267" t="s">
        <v>583</v>
      </c>
      <c r="F24" s="380">
        <v>300000</v>
      </c>
      <c r="G24" s="266">
        <v>114.95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44216</v>
      </c>
      <c r="B25" s="266">
        <v>507912</v>
      </c>
      <c r="C25" s="267" t="s">
        <v>3803</v>
      </c>
      <c r="D25" s="267" t="s">
        <v>3831</v>
      </c>
      <c r="E25" s="267" t="s">
        <v>584</v>
      </c>
      <c r="F25" s="380">
        <v>154015</v>
      </c>
      <c r="G25" s="266">
        <v>114.95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44216</v>
      </c>
      <c r="B26" s="266">
        <v>526622</v>
      </c>
      <c r="C26" s="267" t="s">
        <v>3804</v>
      </c>
      <c r="D26" s="267" t="s">
        <v>3832</v>
      </c>
      <c r="E26" s="267" t="s">
        <v>583</v>
      </c>
      <c r="F26" s="380">
        <v>10000000</v>
      </c>
      <c r="G26" s="266">
        <v>0.2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44216</v>
      </c>
      <c r="B27" s="266">
        <v>526622</v>
      </c>
      <c r="C27" s="267" t="s">
        <v>3804</v>
      </c>
      <c r="D27" s="267" t="s">
        <v>3805</v>
      </c>
      <c r="E27" s="267" t="s">
        <v>584</v>
      </c>
      <c r="F27" s="380">
        <v>4760080</v>
      </c>
      <c r="G27" s="266">
        <v>0.2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44216</v>
      </c>
      <c r="B28" s="266">
        <v>526622</v>
      </c>
      <c r="C28" s="267" t="s">
        <v>3804</v>
      </c>
      <c r="D28" s="267" t="s">
        <v>3833</v>
      </c>
      <c r="E28" s="267" t="s">
        <v>584</v>
      </c>
      <c r="F28" s="380">
        <v>7000000</v>
      </c>
      <c r="G28" s="266">
        <v>0.2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44216</v>
      </c>
      <c r="B29" s="266">
        <v>509040</v>
      </c>
      <c r="C29" s="267" t="s">
        <v>3834</v>
      </c>
      <c r="D29" s="267" t="s">
        <v>3835</v>
      </c>
      <c r="E29" s="267" t="s">
        <v>583</v>
      </c>
      <c r="F29" s="380">
        <v>95000</v>
      </c>
      <c r="G29" s="266">
        <v>11.55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44216</v>
      </c>
      <c r="B30" s="266">
        <v>509040</v>
      </c>
      <c r="C30" s="267" t="s">
        <v>3834</v>
      </c>
      <c r="D30" s="267" t="s">
        <v>3836</v>
      </c>
      <c r="E30" s="267" t="s">
        <v>584</v>
      </c>
      <c r="F30" s="380">
        <v>83270</v>
      </c>
      <c r="G30" s="266">
        <v>11.55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44216</v>
      </c>
      <c r="B31" s="266">
        <v>540416</v>
      </c>
      <c r="C31" s="267" t="s">
        <v>3837</v>
      </c>
      <c r="D31" s="267" t="s">
        <v>3838</v>
      </c>
      <c r="E31" s="267" t="s">
        <v>583</v>
      </c>
      <c r="F31" s="380">
        <v>1600</v>
      </c>
      <c r="G31" s="266">
        <v>60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44216</v>
      </c>
      <c r="B32" s="266">
        <v>540416</v>
      </c>
      <c r="C32" s="267" t="s">
        <v>3837</v>
      </c>
      <c r="D32" s="267" t="s">
        <v>3838</v>
      </c>
      <c r="E32" s="267" t="s">
        <v>584</v>
      </c>
      <c r="F32" s="380">
        <v>19200</v>
      </c>
      <c r="G32" s="266">
        <v>65.83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44216</v>
      </c>
      <c r="B33" s="266">
        <v>540416</v>
      </c>
      <c r="C33" s="267" t="s">
        <v>3837</v>
      </c>
      <c r="D33" s="267" t="s">
        <v>3839</v>
      </c>
      <c r="E33" s="267" t="s">
        <v>584</v>
      </c>
      <c r="F33" s="380">
        <v>104000</v>
      </c>
      <c r="G33" s="266">
        <v>65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44216</v>
      </c>
      <c r="B34" s="266">
        <v>540416</v>
      </c>
      <c r="C34" s="267" t="s">
        <v>3837</v>
      </c>
      <c r="D34" s="267" t="s">
        <v>3840</v>
      </c>
      <c r="E34" s="267" t="s">
        <v>583</v>
      </c>
      <c r="F34" s="380">
        <v>38400</v>
      </c>
      <c r="G34" s="266">
        <v>65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44216</v>
      </c>
      <c r="B35" s="266">
        <v>540416</v>
      </c>
      <c r="C35" s="267" t="s">
        <v>3837</v>
      </c>
      <c r="D35" s="267" t="s">
        <v>3841</v>
      </c>
      <c r="E35" s="267" t="s">
        <v>583</v>
      </c>
      <c r="F35" s="380">
        <v>38400</v>
      </c>
      <c r="G35" s="266">
        <v>65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44216</v>
      </c>
      <c r="B36" s="266">
        <v>540416</v>
      </c>
      <c r="C36" s="267" t="s">
        <v>3837</v>
      </c>
      <c r="D36" s="267" t="s">
        <v>3842</v>
      </c>
      <c r="E36" s="267" t="s">
        <v>583</v>
      </c>
      <c r="F36" s="380">
        <v>38400</v>
      </c>
      <c r="G36" s="266">
        <v>65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44216</v>
      </c>
      <c r="B37" s="266">
        <v>540386</v>
      </c>
      <c r="C37" s="267" t="s">
        <v>3843</v>
      </c>
      <c r="D37" s="267" t="s">
        <v>3844</v>
      </c>
      <c r="E37" s="267" t="s">
        <v>584</v>
      </c>
      <c r="F37" s="380">
        <v>46820</v>
      </c>
      <c r="G37" s="266">
        <v>5.29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44216</v>
      </c>
      <c r="B38" s="266">
        <v>539291</v>
      </c>
      <c r="C38" s="267" t="s">
        <v>3845</v>
      </c>
      <c r="D38" s="267" t="s">
        <v>3846</v>
      </c>
      <c r="E38" s="267" t="s">
        <v>583</v>
      </c>
      <c r="F38" s="380">
        <v>18500</v>
      </c>
      <c r="G38" s="266">
        <v>95.48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44216</v>
      </c>
      <c r="B39" s="266">
        <v>539291</v>
      </c>
      <c r="C39" s="267" t="s">
        <v>3845</v>
      </c>
      <c r="D39" s="267" t="s">
        <v>3830</v>
      </c>
      <c r="E39" s="267" t="s">
        <v>583</v>
      </c>
      <c r="F39" s="380">
        <v>18878</v>
      </c>
      <c r="G39" s="266">
        <v>95.42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44216</v>
      </c>
      <c r="B40" s="266">
        <v>539291</v>
      </c>
      <c r="C40" s="267" t="s">
        <v>3845</v>
      </c>
      <c r="D40" s="267" t="s">
        <v>3830</v>
      </c>
      <c r="E40" s="267" t="s">
        <v>584</v>
      </c>
      <c r="F40" s="380">
        <v>18600</v>
      </c>
      <c r="G40" s="266">
        <v>95.4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44216</v>
      </c>
      <c r="B41" s="266">
        <v>539291</v>
      </c>
      <c r="C41" s="267" t="s">
        <v>3845</v>
      </c>
      <c r="D41" s="267" t="s">
        <v>3847</v>
      </c>
      <c r="E41" s="267" t="s">
        <v>584</v>
      </c>
      <c r="F41" s="380">
        <v>21089</v>
      </c>
      <c r="G41" s="266">
        <v>95.37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44216</v>
      </c>
      <c r="B42" s="266">
        <v>532911</v>
      </c>
      <c r="C42" s="267" t="s">
        <v>3848</v>
      </c>
      <c r="D42" s="267" t="s">
        <v>3849</v>
      </c>
      <c r="E42" s="267" t="s">
        <v>584</v>
      </c>
      <c r="F42" s="380">
        <v>100000</v>
      </c>
      <c r="G42" s="266">
        <v>12.6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44216</v>
      </c>
      <c r="B43" s="266">
        <v>540404</v>
      </c>
      <c r="C43" s="267" t="s">
        <v>3850</v>
      </c>
      <c r="D43" s="267" t="s">
        <v>3851</v>
      </c>
      <c r="E43" s="267" t="s">
        <v>583</v>
      </c>
      <c r="F43" s="380">
        <v>90000</v>
      </c>
      <c r="G43" s="266">
        <v>120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44216</v>
      </c>
      <c r="B44" s="266">
        <v>540404</v>
      </c>
      <c r="C44" s="267" t="s">
        <v>3850</v>
      </c>
      <c r="D44" s="267" t="s">
        <v>3852</v>
      </c>
      <c r="E44" s="267" t="s">
        <v>584</v>
      </c>
      <c r="F44" s="380">
        <v>93000</v>
      </c>
      <c r="G44" s="266">
        <v>120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44216</v>
      </c>
      <c r="B45" s="266">
        <v>511557</v>
      </c>
      <c r="C45" s="267" t="s">
        <v>3784</v>
      </c>
      <c r="D45" s="267" t="s">
        <v>3853</v>
      </c>
      <c r="E45" s="267" t="s">
        <v>583</v>
      </c>
      <c r="F45" s="380">
        <v>85000</v>
      </c>
      <c r="G45" s="266">
        <v>29.05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44216</v>
      </c>
      <c r="B46" s="266">
        <v>511557</v>
      </c>
      <c r="C46" s="267" t="s">
        <v>3784</v>
      </c>
      <c r="D46" s="267" t="s">
        <v>3854</v>
      </c>
      <c r="E46" s="267" t="s">
        <v>584</v>
      </c>
      <c r="F46" s="380">
        <v>50000</v>
      </c>
      <c r="G46" s="266">
        <v>29.05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44216</v>
      </c>
      <c r="B47" s="266">
        <v>539673</v>
      </c>
      <c r="C47" s="267" t="s">
        <v>3855</v>
      </c>
      <c r="D47" s="267" t="s">
        <v>3856</v>
      </c>
      <c r="E47" s="267" t="s">
        <v>583</v>
      </c>
      <c r="F47" s="380">
        <v>932</v>
      </c>
      <c r="G47" s="266">
        <v>9.11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44216</v>
      </c>
      <c r="B48" s="266">
        <v>539673</v>
      </c>
      <c r="C48" s="267" t="s">
        <v>3855</v>
      </c>
      <c r="D48" s="267" t="s">
        <v>3856</v>
      </c>
      <c r="E48" s="267" t="s">
        <v>584</v>
      </c>
      <c r="F48" s="380">
        <v>9106</v>
      </c>
      <c r="G48" s="266">
        <v>9.4499999999999993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44216</v>
      </c>
      <c r="B49" s="266">
        <v>519191</v>
      </c>
      <c r="C49" s="267" t="s">
        <v>3857</v>
      </c>
      <c r="D49" s="267" t="s">
        <v>3858</v>
      </c>
      <c r="E49" s="267" t="s">
        <v>583</v>
      </c>
      <c r="F49" s="380">
        <v>25500</v>
      </c>
      <c r="G49" s="266">
        <v>21.25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44216</v>
      </c>
      <c r="B50" s="266">
        <v>532217</v>
      </c>
      <c r="C50" s="267" t="s">
        <v>3859</v>
      </c>
      <c r="D50" s="267" t="s">
        <v>3860</v>
      </c>
      <c r="E50" s="267" t="s">
        <v>584</v>
      </c>
      <c r="F50" s="380">
        <v>69804</v>
      </c>
      <c r="G50" s="266">
        <v>1.77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44216</v>
      </c>
      <c r="B51" s="266">
        <v>532217</v>
      </c>
      <c r="C51" s="267" t="s">
        <v>3859</v>
      </c>
      <c r="D51" s="267" t="s">
        <v>3861</v>
      </c>
      <c r="E51" s="267" t="s">
        <v>583</v>
      </c>
      <c r="F51" s="380">
        <v>57600</v>
      </c>
      <c r="G51" s="266">
        <v>1.78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44216</v>
      </c>
      <c r="B52" s="266">
        <v>532217</v>
      </c>
      <c r="C52" s="267" t="s">
        <v>3859</v>
      </c>
      <c r="D52" s="267" t="s">
        <v>3862</v>
      </c>
      <c r="E52" s="267" t="s">
        <v>584</v>
      </c>
      <c r="F52" s="380">
        <v>115999</v>
      </c>
      <c r="G52" s="266">
        <v>1.77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44216</v>
      </c>
      <c r="B53" s="266">
        <v>532217</v>
      </c>
      <c r="C53" s="267" t="s">
        <v>3859</v>
      </c>
      <c r="D53" s="267" t="s">
        <v>3863</v>
      </c>
      <c r="E53" s="267" t="s">
        <v>584</v>
      </c>
      <c r="F53" s="380">
        <v>100000</v>
      </c>
      <c r="G53" s="266">
        <v>1.8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44216</v>
      </c>
      <c r="B54" s="266">
        <v>532217</v>
      </c>
      <c r="C54" s="267" t="s">
        <v>3859</v>
      </c>
      <c r="D54" s="267" t="s">
        <v>3864</v>
      </c>
      <c r="E54" s="267" t="s">
        <v>584</v>
      </c>
      <c r="F54" s="380">
        <v>289608</v>
      </c>
      <c r="G54" s="266">
        <v>1.77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44216</v>
      </c>
      <c r="B55" s="266">
        <v>532217</v>
      </c>
      <c r="C55" s="267" t="s">
        <v>3859</v>
      </c>
      <c r="D55" s="267" t="s">
        <v>3865</v>
      </c>
      <c r="E55" s="267" t="s">
        <v>584</v>
      </c>
      <c r="F55" s="380">
        <v>75000</v>
      </c>
      <c r="G55" s="266">
        <v>1.77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44216</v>
      </c>
      <c r="B56" s="266">
        <v>532217</v>
      </c>
      <c r="C56" s="267" t="s">
        <v>3859</v>
      </c>
      <c r="D56" s="267" t="s">
        <v>3866</v>
      </c>
      <c r="E56" s="267" t="s">
        <v>584</v>
      </c>
      <c r="F56" s="380">
        <v>93597</v>
      </c>
      <c r="G56" s="266">
        <v>1.79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44216</v>
      </c>
      <c r="B57" s="266">
        <v>532217</v>
      </c>
      <c r="C57" s="267" t="s">
        <v>3859</v>
      </c>
      <c r="D57" s="267" t="s">
        <v>3867</v>
      </c>
      <c r="E57" s="267" t="s">
        <v>584</v>
      </c>
      <c r="F57" s="380">
        <v>90000</v>
      </c>
      <c r="G57" s="266">
        <v>1.77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44216</v>
      </c>
      <c r="B58" s="266">
        <v>539026</v>
      </c>
      <c r="C58" s="267" t="s">
        <v>3785</v>
      </c>
      <c r="D58" s="267" t="s">
        <v>3806</v>
      </c>
      <c r="E58" s="267" t="s">
        <v>584</v>
      </c>
      <c r="F58" s="380">
        <v>36000</v>
      </c>
      <c r="G58" s="266">
        <v>23.54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44216</v>
      </c>
      <c r="B59" s="266">
        <v>539026</v>
      </c>
      <c r="C59" s="267" t="s">
        <v>3785</v>
      </c>
      <c r="D59" s="267" t="s">
        <v>3868</v>
      </c>
      <c r="E59" s="267" t="s">
        <v>584</v>
      </c>
      <c r="F59" s="380">
        <v>32000</v>
      </c>
      <c r="G59" s="266">
        <v>23.13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44216</v>
      </c>
      <c r="B60" s="266">
        <v>531752</v>
      </c>
      <c r="C60" s="267" t="s">
        <v>3869</v>
      </c>
      <c r="D60" s="267" t="s">
        <v>3832</v>
      </c>
      <c r="E60" s="267" t="s">
        <v>584</v>
      </c>
      <c r="F60" s="380">
        <v>20000000</v>
      </c>
      <c r="G60" s="266">
        <v>0.22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44216</v>
      </c>
      <c r="B61" s="266">
        <v>531752</v>
      </c>
      <c r="C61" s="267" t="s">
        <v>3869</v>
      </c>
      <c r="D61" s="267" t="s">
        <v>3870</v>
      </c>
      <c r="E61" s="267" t="s">
        <v>584</v>
      </c>
      <c r="F61" s="380">
        <v>6500000</v>
      </c>
      <c r="G61" s="266">
        <v>0.22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44216</v>
      </c>
      <c r="B62" s="266">
        <v>531752</v>
      </c>
      <c r="C62" s="267" t="s">
        <v>3869</v>
      </c>
      <c r="D62" s="267" t="s">
        <v>3871</v>
      </c>
      <c r="E62" s="267" t="s">
        <v>584</v>
      </c>
      <c r="F62" s="380">
        <v>12200000</v>
      </c>
      <c r="G62" s="266">
        <v>0.21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44216</v>
      </c>
      <c r="B63" s="266">
        <v>532070</v>
      </c>
      <c r="C63" s="267" t="s">
        <v>3872</v>
      </c>
      <c r="D63" s="267" t="s">
        <v>3873</v>
      </c>
      <c r="E63" s="267" t="s">
        <v>584</v>
      </c>
      <c r="F63" s="380">
        <v>30438</v>
      </c>
      <c r="G63" s="266">
        <v>10.95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44216</v>
      </c>
      <c r="B64" s="266">
        <v>539331</v>
      </c>
      <c r="C64" s="267" t="s">
        <v>2782</v>
      </c>
      <c r="D64" s="267" t="s">
        <v>3874</v>
      </c>
      <c r="E64" s="267" t="s">
        <v>584</v>
      </c>
      <c r="F64" s="380">
        <v>100000</v>
      </c>
      <c r="G64" s="266">
        <v>85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44216</v>
      </c>
      <c r="B65" s="266">
        <v>539331</v>
      </c>
      <c r="C65" s="267" t="s">
        <v>2782</v>
      </c>
      <c r="D65" s="267" t="s">
        <v>3874</v>
      </c>
      <c r="E65" s="267" t="s">
        <v>584</v>
      </c>
      <c r="F65" s="380">
        <v>7031</v>
      </c>
      <c r="G65" s="266">
        <v>97.75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44216</v>
      </c>
      <c r="B66" s="266">
        <v>539222</v>
      </c>
      <c r="C66" s="267" t="s">
        <v>3875</v>
      </c>
      <c r="D66" s="267" t="s">
        <v>3876</v>
      </c>
      <c r="E66" s="267" t="s">
        <v>584</v>
      </c>
      <c r="F66" s="380">
        <v>35000</v>
      </c>
      <c r="G66" s="266">
        <v>35.909999999999997</v>
      </c>
      <c r="H66" s="344" t="s">
        <v>314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44216</v>
      </c>
      <c r="B67" s="266">
        <v>539222</v>
      </c>
      <c r="C67" s="267" t="s">
        <v>3875</v>
      </c>
      <c r="D67" s="267" t="s">
        <v>3806</v>
      </c>
      <c r="E67" s="267" t="s">
        <v>584</v>
      </c>
      <c r="F67" s="380">
        <v>32500</v>
      </c>
      <c r="G67" s="266">
        <v>35.590000000000003</v>
      </c>
      <c r="H67" s="344" t="s">
        <v>314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44216</v>
      </c>
      <c r="B68" s="266" t="s">
        <v>3877</v>
      </c>
      <c r="C68" s="267" t="s">
        <v>3878</v>
      </c>
      <c r="D68" s="267" t="s">
        <v>3879</v>
      </c>
      <c r="E68" s="267" t="s">
        <v>583</v>
      </c>
      <c r="F68" s="380">
        <v>400000</v>
      </c>
      <c r="G68" s="266">
        <v>12.2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44216</v>
      </c>
      <c r="B69" s="266" t="s">
        <v>426</v>
      </c>
      <c r="C69" s="267" t="s">
        <v>3880</v>
      </c>
      <c r="D69" s="267" t="s">
        <v>3881</v>
      </c>
      <c r="E69" s="267" t="s">
        <v>583</v>
      </c>
      <c r="F69" s="380">
        <v>2086842</v>
      </c>
      <c r="G69" s="266">
        <v>100.45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44216</v>
      </c>
      <c r="B70" s="266" t="s">
        <v>426</v>
      </c>
      <c r="C70" s="267" t="s">
        <v>3880</v>
      </c>
      <c r="D70" s="267" t="s">
        <v>3882</v>
      </c>
      <c r="E70" s="267" t="s">
        <v>583</v>
      </c>
      <c r="F70" s="380">
        <v>1282890</v>
      </c>
      <c r="G70" s="266">
        <v>100.19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44216</v>
      </c>
      <c r="B71" s="266" t="s">
        <v>450</v>
      </c>
      <c r="C71" s="267" t="s">
        <v>3883</v>
      </c>
      <c r="D71" s="267" t="s">
        <v>3884</v>
      </c>
      <c r="E71" s="267" t="s">
        <v>583</v>
      </c>
      <c r="F71" s="380">
        <v>3006957</v>
      </c>
      <c r="G71" s="266">
        <v>125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44216</v>
      </c>
      <c r="B72" s="266" t="s">
        <v>450</v>
      </c>
      <c r="C72" s="267" t="s">
        <v>3883</v>
      </c>
      <c r="D72" s="267" t="s">
        <v>3884</v>
      </c>
      <c r="E72" s="267" t="s">
        <v>583</v>
      </c>
      <c r="F72" s="380">
        <v>2216137</v>
      </c>
      <c r="G72" s="266">
        <v>125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44216</v>
      </c>
      <c r="B73" s="266" t="s">
        <v>2207</v>
      </c>
      <c r="C73" s="267" t="s">
        <v>3885</v>
      </c>
      <c r="D73" s="267" t="s">
        <v>3810</v>
      </c>
      <c r="E73" s="267" t="s">
        <v>583</v>
      </c>
      <c r="F73" s="380">
        <v>302237</v>
      </c>
      <c r="G73" s="266">
        <v>62.44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44216</v>
      </c>
      <c r="B74" s="266" t="s">
        <v>2408</v>
      </c>
      <c r="C74" s="267" t="s">
        <v>3886</v>
      </c>
      <c r="D74" s="267" t="s">
        <v>3810</v>
      </c>
      <c r="E74" s="267" t="s">
        <v>583</v>
      </c>
      <c r="F74" s="380">
        <v>100989</v>
      </c>
      <c r="G74" s="266">
        <v>139.37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44216</v>
      </c>
      <c r="B75" s="266" t="s">
        <v>3887</v>
      </c>
      <c r="C75" s="267" t="s">
        <v>3888</v>
      </c>
      <c r="D75" s="267" t="s">
        <v>3889</v>
      </c>
      <c r="E75" s="267" t="s">
        <v>583</v>
      </c>
      <c r="F75" s="380">
        <v>54000</v>
      </c>
      <c r="G75" s="266">
        <v>65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44216</v>
      </c>
      <c r="B76" s="266" t="s">
        <v>3887</v>
      </c>
      <c r="C76" s="267" t="s">
        <v>3888</v>
      </c>
      <c r="D76" s="267" t="s">
        <v>3890</v>
      </c>
      <c r="E76" s="267" t="s">
        <v>583</v>
      </c>
      <c r="F76" s="380">
        <v>3000</v>
      </c>
      <c r="G76" s="266">
        <v>61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44216</v>
      </c>
      <c r="B77" s="266" t="s">
        <v>2546</v>
      </c>
      <c r="C77" s="267" t="s">
        <v>3891</v>
      </c>
      <c r="D77" s="267" t="s">
        <v>3892</v>
      </c>
      <c r="E77" s="267" t="s">
        <v>583</v>
      </c>
      <c r="F77" s="380">
        <v>106867</v>
      </c>
      <c r="G77" s="266">
        <v>38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44216</v>
      </c>
      <c r="B78" s="266" t="s">
        <v>183</v>
      </c>
      <c r="C78" s="267" t="s">
        <v>3893</v>
      </c>
      <c r="D78" s="267" t="s">
        <v>3894</v>
      </c>
      <c r="E78" s="267" t="s">
        <v>583</v>
      </c>
      <c r="F78" s="380">
        <v>20090017</v>
      </c>
      <c r="G78" s="266">
        <v>271.02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44216</v>
      </c>
      <c r="B79" s="266" t="s">
        <v>3808</v>
      </c>
      <c r="C79" s="267" t="s">
        <v>3809</v>
      </c>
      <c r="D79" s="267" t="s">
        <v>3895</v>
      </c>
      <c r="E79" s="267" t="s">
        <v>583</v>
      </c>
      <c r="F79" s="380">
        <v>61100</v>
      </c>
      <c r="G79" s="266">
        <v>34.86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44216</v>
      </c>
      <c r="B80" s="266" t="s">
        <v>3808</v>
      </c>
      <c r="C80" s="267" t="s">
        <v>3809</v>
      </c>
      <c r="D80" s="267" t="s">
        <v>3896</v>
      </c>
      <c r="E80" s="267" t="s">
        <v>583</v>
      </c>
      <c r="F80" s="380">
        <v>62691</v>
      </c>
      <c r="G80" s="266">
        <v>34.659999999999997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44216</v>
      </c>
      <c r="B81" s="266" t="s">
        <v>2923</v>
      </c>
      <c r="C81" s="267" t="s">
        <v>3897</v>
      </c>
      <c r="D81" s="267" t="s">
        <v>3733</v>
      </c>
      <c r="E81" s="267" t="s">
        <v>583</v>
      </c>
      <c r="F81" s="380">
        <v>83569</v>
      </c>
      <c r="G81" s="266">
        <v>233.04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44216</v>
      </c>
      <c r="B82" s="266" t="s">
        <v>2791</v>
      </c>
      <c r="C82" s="267" t="s">
        <v>3749</v>
      </c>
      <c r="D82" s="267" t="s">
        <v>3733</v>
      </c>
      <c r="E82" s="267" t="s">
        <v>583</v>
      </c>
      <c r="F82" s="380">
        <v>2089853</v>
      </c>
      <c r="G82" s="266">
        <v>3.58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44216</v>
      </c>
      <c r="B83" s="266" t="s">
        <v>3877</v>
      </c>
      <c r="C83" s="267" t="s">
        <v>3878</v>
      </c>
      <c r="D83" s="267" t="s">
        <v>3898</v>
      </c>
      <c r="E83" s="267" t="s">
        <v>584</v>
      </c>
      <c r="F83" s="380">
        <v>88000</v>
      </c>
      <c r="G83" s="266">
        <v>12.2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44216</v>
      </c>
      <c r="B84" s="266" t="s">
        <v>3877</v>
      </c>
      <c r="C84" s="267" t="s">
        <v>3878</v>
      </c>
      <c r="D84" s="267" t="s">
        <v>3899</v>
      </c>
      <c r="E84" s="267" t="s">
        <v>584</v>
      </c>
      <c r="F84" s="380">
        <v>56000</v>
      </c>
      <c r="G84" s="266">
        <v>12.2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44216</v>
      </c>
      <c r="B85" s="266" t="s">
        <v>3877</v>
      </c>
      <c r="C85" s="267" t="s">
        <v>3878</v>
      </c>
      <c r="D85" s="267" t="s">
        <v>3900</v>
      </c>
      <c r="E85" s="267" t="s">
        <v>584</v>
      </c>
      <c r="F85" s="380">
        <v>56000</v>
      </c>
      <c r="G85" s="266">
        <v>12.2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44216</v>
      </c>
      <c r="B86" s="266" t="s">
        <v>3877</v>
      </c>
      <c r="C86" s="267" t="s">
        <v>3878</v>
      </c>
      <c r="D86" s="267" t="s">
        <v>3901</v>
      </c>
      <c r="E86" s="267" t="s">
        <v>584</v>
      </c>
      <c r="F86" s="380">
        <v>56000</v>
      </c>
      <c r="G86" s="266">
        <v>12.2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44216</v>
      </c>
      <c r="B87" s="266" t="s">
        <v>426</v>
      </c>
      <c r="C87" s="267" t="s">
        <v>3880</v>
      </c>
      <c r="D87" s="267" t="s">
        <v>3881</v>
      </c>
      <c r="E87" s="267" t="s">
        <v>584</v>
      </c>
      <c r="F87" s="380">
        <v>2086842</v>
      </c>
      <c r="G87" s="266">
        <v>100.51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44216</v>
      </c>
      <c r="B88" s="266" t="s">
        <v>426</v>
      </c>
      <c r="C88" s="267" t="s">
        <v>3880</v>
      </c>
      <c r="D88" s="267" t="s">
        <v>3882</v>
      </c>
      <c r="E88" s="267" t="s">
        <v>584</v>
      </c>
      <c r="F88" s="380">
        <v>1282890</v>
      </c>
      <c r="G88" s="266">
        <v>100.49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44216</v>
      </c>
      <c r="B89" s="266" t="s">
        <v>450</v>
      </c>
      <c r="C89" s="267" t="s">
        <v>3883</v>
      </c>
      <c r="D89" s="267" t="s">
        <v>3902</v>
      </c>
      <c r="E89" s="267" t="s">
        <v>584</v>
      </c>
      <c r="F89" s="380">
        <v>6000000</v>
      </c>
      <c r="G89" s="266">
        <v>125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44216</v>
      </c>
      <c r="B90" s="266" t="s">
        <v>2207</v>
      </c>
      <c r="C90" s="267" t="s">
        <v>3885</v>
      </c>
      <c r="D90" s="267" t="s">
        <v>3810</v>
      </c>
      <c r="E90" s="267" t="s">
        <v>584</v>
      </c>
      <c r="F90" s="380">
        <v>301733</v>
      </c>
      <c r="G90" s="266">
        <v>63.31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44216</v>
      </c>
      <c r="B91" s="266" t="s">
        <v>2408</v>
      </c>
      <c r="C91" s="267" t="s">
        <v>3886</v>
      </c>
      <c r="D91" s="267" t="s">
        <v>3810</v>
      </c>
      <c r="E91" s="267" t="s">
        <v>584</v>
      </c>
      <c r="F91" s="380">
        <v>100989</v>
      </c>
      <c r="G91" s="266">
        <v>140.4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44216</v>
      </c>
      <c r="B92" s="266" t="s">
        <v>3887</v>
      </c>
      <c r="C92" s="267" t="s">
        <v>3888</v>
      </c>
      <c r="D92" s="267" t="s">
        <v>3890</v>
      </c>
      <c r="E92" s="267" t="s">
        <v>584</v>
      </c>
      <c r="F92" s="380">
        <v>78000</v>
      </c>
      <c r="G92" s="266">
        <v>65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44216</v>
      </c>
      <c r="B93" s="266" t="s">
        <v>2546</v>
      </c>
      <c r="C93" s="267" t="s">
        <v>3891</v>
      </c>
      <c r="D93" s="267" t="s">
        <v>3903</v>
      </c>
      <c r="E93" s="267" t="s">
        <v>584</v>
      </c>
      <c r="F93" s="380">
        <v>100000</v>
      </c>
      <c r="G93" s="266">
        <v>38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44216</v>
      </c>
      <c r="B94" s="266" t="s">
        <v>3383</v>
      </c>
      <c r="C94" s="267" t="s">
        <v>3904</v>
      </c>
      <c r="D94" s="267" t="s">
        <v>3905</v>
      </c>
      <c r="E94" s="267" t="s">
        <v>584</v>
      </c>
      <c r="F94" s="380">
        <v>1033000</v>
      </c>
      <c r="G94" s="266">
        <v>0.4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44216</v>
      </c>
      <c r="B95" s="266" t="s">
        <v>183</v>
      </c>
      <c r="C95" s="267" t="s">
        <v>3893</v>
      </c>
      <c r="D95" s="267" t="s">
        <v>3894</v>
      </c>
      <c r="E95" s="267" t="s">
        <v>584</v>
      </c>
      <c r="F95" s="380">
        <v>20090017</v>
      </c>
      <c r="G95" s="266">
        <v>271.11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44216</v>
      </c>
      <c r="B96" s="266" t="s">
        <v>2734</v>
      </c>
      <c r="C96" s="267" t="s">
        <v>3773</v>
      </c>
      <c r="D96" s="267" t="s">
        <v>3807</v>
      </c>
      <c r="E96" s="267" t="s">
        <v>584</v>
      </c>
      <c r="F96" s="380">
        <v>3700000</v>
      </c>
      <c r="G96" s="266">
        <v>3.24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44216</v>
      </c>
      <c r="B97" s="266" t="s">
        <v>3808</v>
      </c>
      <c r="C97" s="267" t="s">
        <v>3809</v>
      </c>
      <c r="D97" s="267" t="s">
        <v>3906</v>
      </c>
      <c r="E97" s="267" t="s">
        <v>584</v>
      </c>
      <c r="F97" s="380">
        <v>151130</v>
      </c>
      <c r="G97" s="266">
        <v>34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44216</v>
      </c>
      <c r="B98" s="266" t="s">
        <v>3808</v>
      </c>
      <c r="C98" s="267" t="s">
        <v>3809</v>
      </c>
      <c r="D98" s="267" t="s">
        <v>3907</v>
      </c>
      <c r="E98" s="267" t="s">
        <v>584</v>
      </c>
      <c r="F98" s="380">
        <v>75000</v>
      </c>
      <c r="G98" s="266">
        <v>34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44216</v>
      </c>
      <c r="B99" s="266" t="s">
        <v>3808</v>
      </c>
      <c r="C99" s="267" t="s">
        <v>3809</v>
      </c>
      <c r="D99" s="267" t="s">
        <v>3896</v>
      </c>
      <c r="E99" s="267" t="s">
        <v>584</v>
      </c>
      <c r="F99" s="380">
        <v>18787</v>
      </c>
      <c r="G99" s="266">
        <v>35.799999999999997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44216</v>
      </c>
      <c r="B100" s="266" t="s">
        <v>3808</v>
      </c>
      <c r="C100" s="267" t="s">
        <v>3809</v>
      </c>
      <c r="D100" s="267" t="s">
        <v>3908</v>
      </c>
      <c r="E100" s="267" t="s">
        <v>584</v>
      </c>
      <c r="F100" s="380">
        <v>262950</v>
      </c>
      <c r="G100" s="266">
        <v>35.31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44216</v>
      </c>
      <c r="B101" s="266" t="s">
        <v>3808</v>
      </c>
      <c r="C101" s="267" t="s">
        <v>3809</v>
      </c>
      <c r="D101" s="267" t="s">
        <v>3909</v>
      </c>
      <c r="E101" s="267" t="s">
        <v>584</v>
      </c>
      <c r="F101" s="380">
        <v>155875</v>
      </c>
      <c r="G101" s="266">
        <v>34.9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44216</v>
      </c>
      <c r="B102" s="266" t="s">
        <v>2923</v>
      </c>
      <c r="C102" s="267" t="s">
        <v>3897</v>
      </c>
      <c r="D102" s="267" t="s">
        <v>3733</v>
      </c>
      <c r="E102" s="267" t="s">
        <v>584</v>
      </c>
      <c r="F102" s="380">
        <v>66061</v>
      </c>
      <c r="G102" s="266">
        <v>233.09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44216</v>
      </c>
      <c r="B103" s="266" t="s">
        <v>2791</v>
      </c>
      <c r="C103" s="267" t="s">
        <v>3749</v>
      </c>
      <c r="D103" s="267" t="s">
        <v>3733</v>
      </c>
      <c r="E103" s="267" t="s">
        <v>584</v>
      </c>
      <c r="F103" s="380">
        <v>355534</v>
      </c>
      <c r="G103" s="266">
        <v>3.54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83" zoomScaleNormal="70" workbookViewId="0">
      <selection activeCell="J23" sqref="J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44217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44175</v>
      </c>
      <c r="C10" s="492"/>
      <c r="D10" s="493" t="s">
        <v>2931</v>
      </c>
      <c r="E10" s="494" t="s">
        <v>600</v>
      </c>
      <c r="F10" s="503">
        <v>1427.5</v>
      </c>
      <c r="G10" s="495">
        <v>1330</v>
      </c>
      <c r="H10" s="503">
        <v>1500</v>
      </c>
      <c r="I10" s="496" t="s">
        <v>3639</v>
      </c>
      <c r="J10" s="497" t="s">
        <v>3640</v>
      </c>
      <c r="K10" s="497">
        <f t="shared" ref="K10:K11" si="0">H10-F10</f>
        <v>72.5</v>
      </c>
      <c r="L10" s="498">
        <f>(F10*-0.07)/100</f>
        <v>-0.99925000000000008</v>
      </c>
      <c r="M10" s="499">
        <f t="shared" ref="M10:M11" si="1">(K10+L10)/F10</f>
        <v>5.008809106830122E-2</v>
      </c>
      <c r="N10" s="500" t="s">
        <v>599</v>
      </c>
      <c r="O10" s="501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36">
        <v>2</v>
      </c>
      <c r="B11" s="537">
        <v>44175</v>
      </c>
      <c r="C11" s="538"/>
      <c r="D11" s="539" t="s">
        <v>128</v>
      </c>
      <c r="E11" s="540" t="s">
        <v>600</v>
      </c>
      <c r="F11" s="474">
        <v>210</v>
      </c>
      <c r="G11" s="541">
        <v>197</v>
      </c>
      <c r="H11" s="474">
        <v>218.5</v>
      </c>
      <c r="I11" s="542" t="s">
        <v>3641</v>
      </c>
      <c r="J11" s="520" t="s">
        <v>3762</v>
      </c>
      <c r="K11" s="520">
        <f t="shared" si="0"/>
        <v>8.5</v>
      </c>
      <c r="L11" s="467">
        <f t="shared" ref="L11" si="2">(F11*-0.8)/100</f>
        <v>-1.68</v>
      </c>
      <c r="M11" s="468">
        <f t="shared" si="1"/>
        <v>3.2476190476190478E-2</v>
      </c>
      <c r="N11" s="476" t="s">
        <v>599</v>
      </c>
      <c r="O11" s="469">
        <v>44211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6">
        <v>3</v>
      </c>
      <c r="B12" s="537">
        <v>44188</v>
      </c>
      <c r="C12" s="538"/>
      <c r="D12" s="539" t="s">
        <v>191</v>
      </c>
      <c r="E12" s="540" t="s">
        <v>600</v>
      </c>
      <c r="F12" s="474">
        <v>316</v>
      </c>
      <c r="G12" s="541">
        <v>295</v>
      </c>
      <c r="H12" s="474">
        <v>334.5</v>
      </c>
      <c r="I12" s="542" t="s">
        <v>3647</v>
      </c>
      <c r="J12" s="520" t="s">
        <v>3699</v>
      </c>
      <c r="K12" s="520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6">
        <v>4</v>
      </c>
      <c r="B13" s="537">
        <v>44188</v>
      </c>
      <c r="C13" s="538"/>
      <c r="D13" s="539" t="s">
        <v>86</v>
      </c>
      <c r="E13" s="540" t="s">
        <v>600</v>
      </c>
      <c r="F13" s="474">
        <v>387</v>
      </c>
      <c r="G13" s="541">
        <v>360</v>
      </c>
      <c r="H13" s="474">
        <v>411</v>
      </c>
      <c r="I13" s="542" t="s">
        <v>3648</v>
      </c>
      <c r="J13" s="520" t="s">
        <v>3676</v>
      </c>
      <c r="K13" s="520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4"/>
      <c r="Q13" s="7"/>
      <c r="R13" s="505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6">
        <v>5</v>
      </c>
      <c r="B14" s="537">
        <v>44189</v>
      </c>
      <c r="C14" s="538"/>
      <c r="D14" s="539" t="s">
        <v>272</v>
      </c>
      <c r="E14" s="540" t="s">
        <v>600</v>
      </c>
      <c r="F14" s="474">
        <v>3215</v>
      </c>
      <c r="G14" s="541">
        <v>2990</v>
      </c>
      <c r="H14" s="474">
        <v>3405</v>
      </c>
      <c r="I14" s="542" t="s">
        <v>3650</v>
      </c>
      <c r="J14" s="520" t="s">
        <v>3677</v>
      </c>
      <c r="K14" s="520">
        <f t="shared" ref="K14:K16" si="9">H14-F14</f>
        <v>190</v>
      </c>
      <c r="L14" s="467">
        <f t="shared" ref="L14:L16" si="10">(F14*-0.8)/100</f>
        <v>-25.72</v>
      </c>
      <c r="M14" s="468">
        <f t="shared" ref="M14:M16" si="11">(K14+L14)/F14</f>
        <v>5.109797822706065E-2</v>
      </c>
      <c r="N14" s="476" t="s">
        <v>599</v>
      </c>
      <c r="O14" s="469">
        <v>43835</v>
      </c>
      <c r="P14" s="504"/>
      <c r="Q14" s="7"/>
      <c r="R14" s="505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6">
        <v>6</v>
      </c>
      <c r="B15" s="537">
        <v>44200</v>
      </c>
      <c r="C15" s="538"/>
      <c r="D15" s="539" t="s">
        <v>252</v>
      </c>
      <c r="E15" s="540" t="s">
        <v>600</v>
      </c>
      <c r="F15" s="474">
        <v>3010</v>
      </c>
      <c r="G15" s="541">
        <v>2770</v>
      </c>
      <c r="H15" s="474">
        <v>3195</v>
      </c>
      <c r="I15" s="542">
        <v>3500</v>
      </c>
      <c r="J15" s="520" t="s">
        <v>3706</v>
      </c>
      <c r="K15" s="520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4"/>
      <c r="Q15" s="7"/>
      <c r="R15" s="505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490">
        <v>7</v>
      </c>
      <c r="B16" s="491">
        <v>44201</v>
      </c>
      <c r="C16" s="492"/>
      <c r="D16" s="493" t="s">
        <v>75</v>
      </c>
      <c r="E16" s="494" t="s">
        <v>600</v>
      </c>
      <c r="F16" s="503">
        <v>3540</v>
      </c>
      <c r="G16" s="495">
        <v>3295</v>
      </c>
      <c r="H16" s="503">
        <v>3682.5</v>
      </c>
      <c r="I16" s="496" t="s">
        <v>3679</v>
      </c>
      <c r="J16" s="497" t="s">
        <v>3751</v>
      </c>
      <c r="K16" s="497">
        <f t="shared" si="9"/>
        <v>142.5</v>
      </c>
      <c r="L16" s="498">
        <f t="shared" si="10"/>
        <v>-28.32</v>
      </c>
      <c r="M16" s="499">
        <f t="shared" si="11"/>
        <v>3.2254237288135597E-2</v>
      </c>
      <c r="N16" s="500" t="s">
        <v>599</v>
      </c>
      <c r="O16" s="502">
        <v>43844</v>
      </c>
      <c r="P16" s="504"/>
      <c r="Q16" s="7"/>
      <c r="R16" s="505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3712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4"/>
      <c r="Q17" s="7"/>
      <c r="R17" s="505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3720</v>
      </c>
      <c r="G18" s="407">
        <v>159</v>
      </c>
      <c r="H18" s="402"/>
      <c r="I18" s="399" t="s">
        <v>3721</v>
      </c>
      <c r="J18" s="404" t="s">
        <v>601</v>
      </c>
      <c r="K18" s="404"/>
      <c r="L18" s="413"/>
      <c r="M18" s="375"/>
      <c r="N18" s="385"/>
      <c r="O18" s="381"/>
      <c r="P18" s="504"/>
      <c r="Q18" s="7"/>
      <c r="R18" s="50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3726</v>
      </c>
      <c r="G19" s="407">
        <v>2135</v>
      </c>
      <c r="H19" s="402"/>
      <c r="I19" s="399" t="s">
        <v>3727</v>
      </c>
      <c r="J19" s="404" t="s">
        <v>601</v>
      </c>
      <c r="K19" s="404"/>
      <c r="L19" s="413"/>
      <c r="M19" s="375"/>
      <c r="N19" s="385"/>
      <c r="O19" s="381"/>
      <c r="P19" s="504"/>
      <c r="Q19" s="7"/>
      <c r="R19" s="505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20" t="s">
        <v>3660</v>
      </c>
      <c r="K29" s="520">
        <f t="shared" ref="K29" si="12">H29-F29</f>
        <v>52</v>
      </c>
      <c r="L29" s="467">
        <f t="shared" ref="L29:L38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3649</v>
      </c>
      <c r="J30" s="520" t="s">
        <v>3666</v>
      </c>
      <c r="K30" s="520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3651</v>
      </c>
      <c r="J31" s="520" t="s">
        <v>3685</v>
      </c>
      <c r="K31" s="520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20" t="s">
        <v>3711</v>
      </c>
      <c r="K32" s="520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3654</v>
      </c>
      <c r="J33" s="520" t="s">
        <v>3701</v>
      </c>
      <c r="K33" s="520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20" t="s">
        <v>636</v>
      </c>
      <c r="K34" s="520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20" t="s">
        <v>3646</v>
      </c>
      <c r="K35" s="520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3663</v>
      </c>
      <c r="J36" s="520" t="s">
        <v>3690</v>
      </c>
      <c r="K36" s="520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20" t="s">
        <v>3667</v>
      </c>
      <c r="K37" s="520">
        <f t="shared" ref="K37:K38" si="27">H37-F37</f>
        <v>7</v>
      </c>
      <c r="L37" s="467">
        <f t="shared" si="13"/>
        <v>-1.3719999999999999</v>
      </c>
      <c r="M37" s="468">
        <f t="shared" ref="M37:M38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553">
        <v>10</v>
      </c>
      <c r="B38" s="554">
        <v>44200</v>
      </c>
      <c r="C38" s="555"/>
      <c r="D38" s="556" t="s">
        <v>299</v>
      </c>
      <c r="E38" s="528" t="s">
        <v>600</v>
      </c>
      <c r="F38" s="528">
        <v>330</v>
      </c>
      <c r="G38" s="557">
        <v>320</v>
      </c>
      <c r="H38" s="557">
        <v>319</v>
      </c>
      <c r="I38" s="528">
        <v>345</v>
      </c>
      <c r="J38" s="530" t="s">
        <v>3811</v>
      </c>
      <c r="K38" s="530">
        <f t="shared" si="27"/>
        <v>-11</v>
      </c>
      <c r="L38" s="531">
        <f t="shared" si="13"/>
        <v>-2.3099999999999996</v>
      </c>
      <c r="M38" s="558">
        <f t="shared" si="28"/>
        <v>-4.0333333333333332E-2</v>
      </c>
      <c r="N38" s="533" t="s">
        <v>663</v>
      </c>
      <c r="O38" s="534">
        <v>43845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20" t="s">
        <v>3673</v>
      </c>
      <c r="K39" s="520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5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3705</v>
      </c>
      <c r="J40" s="520" t="s">
        <v>3737</v>
      </c>
      <c r="K40" s="520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3707</v>
      </c>
      <c r="J41" s="520" t="s">
        <v>3736</v>
      </c>
      <c r="K41" s="520">
        <f t="shared" ref="K41:K42" si="32">H41-F41</f>
        <v>14.5</v>
      </c>
      <c r="L41" s="467">
        <f t="shared" ref="L41:L42" si="33">(F41*-0.7)/100</f>
        <v>-3.6715</v>
      </c>
      <c r="M41" s="468">
        <f t="shared" ref="M41:M42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70">
        <v>14</v>
      </c>
      <c r="B42" s="471">
        <v>44207</v>
      </c>
      <c r="C42" s="472"/>
      <c r="D42" s="473" t="s">
        <v>110</v>
      </c>
      <c r="E42" s="474" t="s">
        <v>600</v>
      </c>
      <c r="F42" s="474">
        <v>1445</v>
      </c>
      <c r="G42" s="475">
        <v>1395</v>
      </c>
      <c r="H42" s="475">
        <v>1497.5</v>
      </c>
      <c r="I42" s="474" t="s">
        <v>3713</v>
      </c>
      <c r="J42" s="520" t="s">
        <v>3775</v>
      </c>
      <c r="K42" s="520">
        <f t="shared" si="32"/>
        <v>52.5</v>
      </c>
      <c r="L42" s="467">
        <f t="shared" si="33"/>
        <v>-10.114999999999998</v>
      </c>
      <c r="M42" s="468">
        <f t="shared" si="34"/>
        <v>2.933217993079585E-2</v>
      </c>
      <c r="N42" s="476" t="s">
        <v>599</v>
      </c>
      <c r="O42" s="469">
        <v>43848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20" t="s">
        <v>3708</v>
      </c>
      <c r="K43" s="520">
        <f t="shared" ref="K43:K44" si="35">H43-F43</f>
        <v>6</v>
      </c>
      <c r="L43" s="467">
        <f>(F43*-0.07)/100</f>
        <v>-0.18270000000000003</v>
      </c>
      <c r="M43" s="468">
        <f t="shared" ref="M43:M44" si="36">(K43+L43)/F43</f>
        <v>2.2288505747126437E-2</v>
      </c>
      <c r="N43" s="476" t="s">
        <v>599</v>
      </c>
      <c r="O43" s="535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553">
        <v>16</v>
      </c>
      <c r="B44" s="554">
        <v>44208</v>
      </c>
      <c r="C44" s="555"/>
      <c r="D44" s="556" t="s">
        <v>565</v>
      </c>
      <c r="E44" s="528" t="s">
        <v>600</v>
      </c>
      <c r="F44" s="528">
        <v>1305</v>
      </c>
      <c r="G44" s="557">
        <v>1270</v>
      </c>
      <c r="H44" s="557">
        <v>1270</v>
      </c>
      <c r="I44" s="528" t="s">
        <v>3719</v>
      </c>
      <c r="J44" s="530" t="s">
        <v>3752</v>
      </c>
      <c r="K44" s="530">
        <f t="shared" si="35"/>
        <v>-35</v>
      </c>
      <c r="L44" s="531">
        <f t="shared" ref="L44" si="37">(F44*-0.7)/100</f>
        <v>-9.134999999999998</v>
      </c>
      <c r="M44" s="558">
        <f t="shared" si="36"/>
        <v>-3.3819923371647506E-2</v>
      </c>
      <c r="N44" s="533" t="s">
        <v>663</v>
      </c>
      <c r="O44" s="534">
        <v>43844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3724</v>
      </c>
      <c r="G45" s="447">
        <v>1870</v>
      </c>
      <c r="H45" s="447"/>
      <c r="I45" s="412" t="s">
        <v>3725</v>
      </c>
      <c r="J45" s="517" t="s">
        <v>601</v>
      </c>
      <c r="K45" s="517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20" t="s">
        <v>3664</v>
      </c>
      <c r="K46" s="520">
        <f t="shared" ref="K46" si="38">H46-F46</f>
        <v>8</v>
      </c>
      <c r="L46" s="467">
        <f t="shared" ref="L46" si="39">(F46*-0.7)/100</f>
        <v>-1.827</v>
      </c>
      <c r="M46" s="468">
        <f t="shared" ref="M46" si="40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20" t="s">
        <v>3728</v>
      </c>
      <c r="K47" s="520">
        <f t="shared" ref="K47:K48" si="41">H47-F47</f>
        <v>5</v>
      </c>
      <c r="L47" s="467">
        <f>(F47*-0.07)/100</f>
        <v>-0.21000000000000005</v>
      </c>
      <c r="M47" s="468">
        <f t="shared" ref="M47:M48" si="42">(K47+L47)/F47</f>
        <v>1.5966666666666667E-2</v>
      </c>
      <c r="N47" s="476" t="s">
        <v>599</v>
      </c>
      <c r="O47" s="535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553">
        <v>20</v>
      </c>
      <c r="B48" s="554">
        <v>44208</v>
      </c>
      <c r="C48" s="555"/>
      <c r="D48" s="556" t="s">
        <v>276</v>
      </c>
      <c r="E48" s="528" t="s">
        <v>600</v>
      </c>
      <c r="F48" s="528">
        <v>297.5</v>
      </c>
      <c r="G48" s="557">
        <v>287</v>
      </c>
      <c r="H48" s="557">
        <v>287</v>
      </c>
      <c r="I48" s="528">
        <v>318</v>
      </c>
      <c r="J48" s="530" t="s">
        <v>3687</v>
      </c>
      <c r="K48" s="530">
        <f t="shared" si="41"/>
        <v>-10.5</v>
      </c>
      <c r="L48" s="531">
        <f t="shared" ref="L48" si="43">(F48*-0.7)/100</f>
        <v>-2.0825</v>
      </c>
      <c r="M48" s="558">
        <f t="shared" si="42"/>
        <v>-4.2294117647058822E-2</v>
      </c>
      <c r="N48" s="533" t="s">
        <v>663</v>
      </c>
      <c r="O48" s="534">
        <v>43848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19">
        <v>21</v>
      </c>
      <c r="B49" s="443">
        <v>44209</v>
      </c>
      <c r="C49" s="446"/>
      <c r="D49" s="411" t="s">
        <v>1220</v>
      </c>
      <c r="E49" s="412" t="s">
        <v>600</v>
      </c>
      <c r="F49" s="412" t="s">
        <v>3739</v>
      </c>
      <c r="G49" s="447">
        <v>768</v>
      </c>
      <c r="H49" s="447"/>
      <c r="I49" s="412">
        <v>840</v>
      </c>
      <c r="J49" s="517" t="s">
        <v>601</v>
      </c>
      <c r="K49" s="517"/>
      <c r="L49" s="431"/>
      <c r="M49" s="427"/>
      <c r="N49" s="432"/>
      <c r="O49" s="418"/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553">
        <v>22</v>
      </c>
      <c r="B50" s="554">
        <v>44209</v>
      </c>
      <c r="C50" s="555"/>
      <c r="D50" s="556" t="s">
        <v>448</v>
      </c>
      <c r="E50" s="528" t="s">
        <v>600</v>
      </c>
      <c r="F50" s="528">
        <v>551</v>
      </c>
      <c r="G50" s="557">
        <v>537</v>
      </c>
      <c r="H50" s="557">
        <v>535</v>
      </c>
      <c r="I50" s="528" t="s">
        <v>3740</v>
      </c>
      <c r="J50" s="530" t="s">
        <v>3774</v>
      </c>
      <c r="K50" s="530">
        <f t="shared" ref="K50" si="44">H50-F50</f>
        <v>-16</v>
      </c>
      <c r="L50" s="531">
        <f t="shared" ref="L50" si="45">(F50*-0.7)/100</f>
        <v>-3.8569999999999998</v>
      </c>
      <c r="M50" s="558">
        <f t="shared" ref="M50" si="46">(K50+L50)/F50</f>
        <v>-3.6038112522686024E-2</v>
      </c>
      <c r="N50" s="533" t="s">
        <v>663</v>
      </c>
      <c r="O50" s="534">
        <v>43848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553">
        <v>23</v>
      </c>
      <c r="B51" s="554">
        <v>44210</v>
      </c>
      <c r="C51" s="555"/>
      <c r="D51" s="556" t="s">
        <v>77</v>
      </c>
      <c r="E51" s="528" t="s">
        <v>600</v>
      </c>
      <c r="F51" s="528">
        <v>144.5</v>
      </c>
      <c r="G51" s="557">
        <v>140</v>
      </c>
      <c r="H51" s="557">
        <v>140</v>
      </c>
      <c r="I51" s="528">
        <v>155</v>
      </c>
      <c r="J51" s="530" t="s">
        <v>3771</v>
      </c>
      <c r="K51" s="530">
        <f t="shared" ref="K51:K52" si="47">H51-F51</f>
        <v>-4.5</v>
      </c>
      <c r="L51" s="531">
        <f t="shared" ref="L51:L52" si="48">(F51*-0.7)/100</f>
        <v>-1.0114999999999998</v>
      </c>
      <c r="M51" s="558">
        <f t="shared" ref="M51:M52" si="49">(K51+L51)/F51</f>
        <v>-3.8141868512110724E-2</v>
      </c>
      <c r="N51" s="533" t="s">
        <v>663</v>
      </c>
      <c r="O51" s="534">
        <v>43845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575">
        <v>24</v>
      </c>
      <c r="B52" s="576">
        <v>44214</v>
      </c>
      <c r="C52" s="577"/>
      <c r="D52" s="578" t="s">
        <v>252</v>
      </c>
      <c r="E52" s="564" t="s">
        <v>600</v>
      </c>
      <c r="F52" s="564">
        <v>3205</v>
      </c>
      <c r="G52" s="579">
        <v>3100</v>
      </c>
      <c r="H52" s="579">
        <v>3235</v>
      </c>
      <c r="I52" s="564">
        <v>3400</v>
      </c>
      <c r="J52" s="568" t="s">
        <v>3820</v>
      </c>
      <c r="K52" s="568">
        <f t="shared" si="47"/>
        <v>30</v>
      </c>
      <c r="L52" s="569">
        <f t="shared" si="48"/>
        <v>-22.434999999999999</v>
      </c>
      <c r="M52" s="580">
        <f t="shared" si="49"/>
        <v>2.3603744149765997E-3</v>
      </c>
      <c r="N52" s="581" t="s">
        <v>708</v>
      </c>
      <c r="O52" s="572">
        <v>44216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70">
        <v>25</v>
      </c>
      <c r="B53" s="471">
        <v>44214</v>
      </c>
      <c r="C53" s="472"/>
      <c r="D53" s="473" t="s">
        <v>3779</v>
      </c>
      <c r="E53" s="474" t="s">
        <v>600</v>
      </c>
      <c r="F53" s="474">
        <v>2561</v>
      </c>
      <c r="G53" s="475">
        <v>2478</v>
      </c>
      <c r="H53" s="475">
        <v>2627.5</v>
      </c>
      <c r="I53" s="474">
        <v>2700</v>
      </c>
      <c r="J53" s="520" t="s">
        <v>3793</v>
      </c>
      <c r="K53" s="520">
        <f t="shared" ref="K53" si="50">H53-F53</f>
        <v>66.5</v>
      </c>
      <c r="L53" s="467">
        <f t="shared" ref="L53" si="51">(F53*-0.7)/100</f>
        <v>-17.927</v>
      </c>
      <c r="M53" s="468">
        <f t="shared" ref="M53" si="52">(K53+L53)/F53</f>
        <v>1.8966419367434595E-2</v>
      </c>
      <c r="N53" s="476" t="s">
        <v>599</v>
      </c>
      <c r="O53" s="469">
        <v>43849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70">
        <v>26</v>
      </c>
      <c r="B54" s="471">
        <v>44214</v>
      </c>
      <c r="C54" s="472"/>
      <c r="D54" s="473" t="s">
        <v>170</v>
      </c>
      <c r="E54" s="474" t="s">
        <v>600</v>
      </c>
      <c r="F54" s="474">
        <v>1985</v>
      </c>
      <c r="G54" s="475">
        <v>1935</v>
      </c>
      <c r="H54" s="475">
        <v>2039</v>
      </c>
      <c r="I54" s="474">
        <v>2100</v>
      </c>
      <c r="J54" s="520" t="s">
        <v>3819</v>
      </c>
      <c r="K54" s="520">
        <f t="shared" ref="K54" si="53">H54-F54</f>
        <v>54</v>
      </c>
      <c r="L54" s="467">
        <f t="shared" ref="L54" si="54">(F54*-0.7)/100</f>
        <v>-13.895</v>
      </c>
      <c r="M54" s="468">
        <f t="shared" ref="M54" si="55">(K54+L54)/F54</f>
        <v>2.0204030226700254E-2</v>
      </c>
      <c r="N54" s="476" t="s">
        <v>599</v>
      </c>
      <c r="O54" s="469">
        <v>44216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19">
        <v>27</v>
      </c>
      <c r="B55" s="443">
        <v>44216</v>
      </c>
      <c r="C55" s="446"/>
      <c r="D55" s="411" t="s">
        <v>3816</v>
      </c>
      <c r="E55" s="412" t="s">
        <v>600</v>
      </c>
      <c r="F55" s="412" t="s">
        <v>3817</v>
      </c>
      <c r="G55" s="447">
        <v>1265</v>
      </c>
      <c r="H55" s="447"/>
      <c r="I55" s="412" t="s">
        <v>3818</v>
      </c>
      <c r="J55" s="517" t="s">
        <v>601</v>
      </c>
      <c r="K55" s="517"/>
      <c r="L55" s="431"/>
      <c r="M55" s="427"/>
      <c r="N55" s="432"/>
      <c r="O55" s="418"/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19"/>
      <c r="B56" s="443"/>
      <c r="C56" s="446"/>
      <c r="D56" s="411"/>
      <c r="E56" s="412"/>
      <c r="F56" s="412"/>
      <c r="G56" s="447"/>
      <c r="H56" s="447"/>
      <c r="I56" s="412"/>
      <c r="J56" s="517"/>
      <c r="K56" s="517"/>
      <c r="L56" s="431"/>
      <c r="M56" s="427"/>
      <c r="N56" s="432"/>
      <c r="O56" s="418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19"/>
      <c r="B57" s="443"/>
      <c r="C57" s="446"/>
      <c r="D57" s="411"/>
      <c r="E57" s="412"/>
      <c r="F57" s="412"/>
      <c r="G57" s="447"/>
      <c r="H57" s="447"/>
      <c r="I57" s="412"/>
      <c r="J57" s="517"/>
      <c r="K57" s="517"/>
      <c r="L57" s="431"/>
      <c r="M57" s="427"/>
      <c r="N57" s="432"/>
      <c r="O57" s="418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19"/>
      <c r="B58" s="443"/>
      <c r="C58" s="446"/>
      <c r="D58" s="410"/>
      <c r="E58" s="412"/>
      <c r="F58" s="412"/>
      <c r="G58" s="447"/>
      <c r="H58" s="447"/>
      <c r="I58" s="412"/>
      <c r="J58" s="376"/>
      <c r="K58" s="376"/>
      <c r="L58" s="429"/>
      <c r="M58" s="427"/>
      <c r="N58" s="404"/>
      <c r="O58" s="418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5"/>
      <c r="R59" s="448"/>
      <c r="S59" s="435"/>
      <c r="T59" s="435"/>
      <c r="U59" s="435"/>
      <c r="V59" s="435"/>
      <c r="W59" s="435"/>
      <c r="X59" s="435"/>
      <c r="Y59" s="435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21">
        <v>1</v>
      </c>
      <c r="B65" s="518">
        <v>44196</v>
      </c>
      <c r="C65" s="481"/>
      <c r="D65" s="479" t="s">
        <v>3655</v>
      </c>
      <c r="E65" s="480" t="s">
        <v>600</v>
      </c>
      <c r="F65" s="474">
        <v>739</v>
      </c>
      <c r="G65" s="522">
        <v>725</v>
      </c>
      <c r="H65" s="474">
        <v>747</v>
      </c>
      <c r="I65" s="519" t="s">
        <v>3656</v>
      </c>
      <c r="J65" s="477" t="s">
        <v>3664</v>
      </c>
      <c r="K65" s="520">
        <f t="shared" ref="K65" si="56">H65-F65</f>
        <v>8</v>
      </c>
      <c r="L65" s="467">
        <f t="shared" ref="L65" si="57">(H65*N65)*0.035%</f>
        <v>261.45000000000005</v>
      </c>
      <c r="M65" s="482">
        <f t="shared" ref="M65" si="58">(K65*N65)-L65</f>
        <v>7738.55</v>
      </c>
      <c r="N65" s="477">
        <v>1000</v>
      </c>
      <c r="O65" s="478" t="s">
        <v>599</v>
      </c>
      <c r="P65" s="469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1">
        <v>2</v>
      </c>
      <c r="B66" s="518">
        <v>44196</v>
      </c>
      <c r="C66" s="481"/>
      <c r="D66" s="479" t="s">
        <v>3657</v>
      </c>
      <c r="E66" s="480" t="s">
        <v>600</v>
      </c>
      <c r="F66" s="474">
        <v>597.5</v>
      </c>
      <c r="G66" s="522">
        <v>588</v>
      </c>
      <c r="H66" s="474">
        <v>607.5</v>
      </c>
      <c r="I66" s="519" t="s">
        <v>3658</v>
      </c>
      <c r="J66" s="477" t="s">
        <v>3642</v>
      </c>
      <c r="K66" s="520">
        <f t="shared" ref="K66" si="59">H66-F66</f>
        <v>10</v>
      </c>
      <c r="L66" s="467">
        <f t="shared" ref="L66" si="60">(H66*N66)*0.035%</f>
        <v>287.04375000000005</v>
      </c>
      <c r="M66" s="482">
        <f t="shared" ref="M66" si="61">(K66*N66)-L66</f>
        <v>13212.956249999999</v>
      </c>
      <c r="N66" s="477">
        <v>1350</v>
      </c>
      <c r="O66" s="478" t="s">
        <v>599</v>
      </c>
      <c r="P66" s="469">
        <v>43831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1">
        <v>3</v>
      </c>
      <c r="B67" s="518">
        <v>44196</v>
      </c>
      <c r="C67" s="481"/>
      <c r="D67" s="479" t="s">
        <v>3659</v>
      </c>
      <c r="E67" s="480" t="s">
        <v>600</v>
      </c>
      <c r="F67" s="474">
        <v>981</v>
      </c>
      <c r="G67" s="522">
        <v>966</v>
      </c>
      <c r="H67" s="474">
        <v>992</v>
      </c>
      <c r="I67" s="519">
        <v>1010</v>
      </c>
      <c r="J67" s="477" t="s">
        <v>3643</v>
      </c>
      <c r="K67" s="520">
        <f t="shared" ref="K67" si="62">H67-F67</f>
        <v>11</v>
      </c>
      <c r="L67" s="467">
        <f t="shared" ref="L67" si="63">(H67*N67)*0.035%</f>
        <v>295.12000000000006</v>
      </c>
      <c r="M67" s="482">
        <f t="shared" ref="M67" si="64">(K67*N67)-L67</f>
        <v>9054.8799999999992</v>
      </c>
      <c r="N67" s="477">
        <v>850</v>
      </c>
      <c r="O67" s="478" t="s">
        <v>599</v>
      </c>
      <c r="P67" s="469">
        <v>43831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3">
        <v>4</v>
      </c>
      <c r="B68" s="524">
        <v>44197</v>
      </c>
      <c r="C68" s="525"/>
      <c r="D68" s="526" t="s">
        <v>3653</v>
      </c>
      <c r="E68" s="527" t="s">
        <v>3627</v>
      </c>
      <c r="F68" s="528">
        <v>14035</v>
      </c>
      <c r="G68" s="528">
        <v>14160</v>
      </c>
      <c r="H68" s="528">
        <v>14160</v>
      </c>
      <c r="I68" s="529">
        <v>13800</v>
      </c>
      <c r="J68" s="529" t="s">
        <v>3669</v>
      </c>
      <c r="K68" s="530">
        <f>F68-H68</f>
        <v>-125</v>
      </c>
      <c r="L68" s="531">
        <f t="shared" ref="L68" si="65">(H68*N68)*0.035%</f>
        <v>371.70000000000005</v>
      </c>
      <c r="M68" s="532">
        <f t="shared" ref="M68" si="66">(K68*N68)-L68</f>
        <v>-9746.7000000000007</v>
      </c>
      <c r="N68" s="529">
        <v>75</v>
      </c>
      <c r="O68" s="533" t="s">
        <v>663</v>
      </c>
      <c r="P68" s="534">
        <v>43834</v>
      </c>
      <c r="Q68" s="387"/>
      <c r="R68" s="343" t="s">
        <v>602</v>
      </c>
      <c r="S68" s="40"/>
      <c r="Y68" s="40"/>
      <c r="Z68" s="40"/>
    </row>
    <row r="69" spans="1:26" s="393" customFormat="1" ht="13.9" customHeight="1">
      <c r="A69" s="521">
        <v>5</v>
      </c>
      <c r="B69" s="518">
        <v>44197</v>
      </c>
      <c r="C69" s="481"/>
      <c r="D69" s="479" t="s">
        <v>3652</v>
      </c>
      <c r="E69" s="480" t="s">
        <v>600</v>
      </c>
      <c r="F69" s="474">
        <v>575</v>
      </c>
      <c r="G69" s="522">
        <v>564</v>
      </c>
      <c r="H69" s="474">
        <v>584.5</v>
      </c>
      <c r="I69" s="519">
        <v>595</v>
      </c>
      <c r="J69" s="477" t="s">
        <v>3638</v>
      </c>
      <c r="K69" s="520">
        <f t="shared" ref="K69" si="67">H69-F69</f>
        <v>9.5</v>
      </c>
      <c r="L69" s="467">
        <f t="shared" ref="L69" si="68">(H69*N69)*0.035%</f>
        <v>245.49000000000004</v>
      </c>
      <c r="M69" s="482">
        <f t="shared" ref="M69" si="69">(K69*N69)-L69</f>
        <v>11154.51</v>
      </c>
      <c r="N69" s="477">
        <v>1200</v>
      </c>
      <c r="O69" s="478" t="s">
        <v>599</v>
      </c>
      <c r="P69" s="535">
        <v>43831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1">
        <v>6</v>
      </c>
      <c r="B70" s="518">
        <v>44197</v>
      </c>
      <c r="C70" s="481"/>
      <c r="D70" s="479" t="s">
        <v>3661</v>
      </c>
      <c r="E70" s="480" t="s">
        <v>600</v>
      </c>
      <c r="F70" s="474">
        <v>2397.5</v>
      </c>
      <c r="G70" s="522">
        <v>2345</v>
      </c>
      <c r="H70" s="474">
        <v>2423.5</v>
      </c>
      <c r="I70" s="519" t="s">
        <v>3662</v>
      </c>
      <c r="J70" s="477" t="s">
        <v>3668</v>
      </c>
      <c r="K70" s="520">
        <f t="shared" ref="K70:K72" si="70">H70-F70</f>
        <v>26</v>
      </c>
      <c r="L70" s="467">
        <f t="shared" ref="L70:L71" si="71">(H70*N70)*0.035%</f>
        <v>254.46750000000003</v>
      </c>
      <c r="M70" s="482">
        <f t="shared" ref="M70:M71" si="72">(K70*N70)-L70</f>
        <v>7545.5325000000003</v>
      </c>
      <c r="N70" s="477">
        <v>300</v>
      </c>
      <c r="O70" s="478" t="s">
        <v>599</v>
      </c>
      <c r="P70" s="469">
        <v>43834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1">
        <v>7</v>
      </c>
      <c r="B71" s="518">
        <v>44200</v>
      </c>
      <c r="C71" s="481"/>
      <c r="D71" s="479" t="s">
        <v>3670</v>
      </c>
      <c r="E71" s="480" t="s">
        <v>600</v>
      </c>
      <c r="F71" s="474">
        <v>466.5</v>
      </c>
      <c r="G71" s="522">
        <v>460</v>
      </c>
      <c r="H71" s="474">
        <v>470.5</v>
      </c>
      <c r="I71" s="519">
        <v>480</v>
      </c>
      <c r="J71" s="477" t="s">
        <v>3674</v>
      </c>
      <c r="K71" s="520">
        <f t="shared" ref="K71" si="73">H71-F71</f>
        <v>4</v>
      </c>
      <c r="L71" s="467">
        <f t="shared" si="71"/>
        <v>362.28500000000003</v>
      </c>
      <c r="M71" s="482">
        <f t="shared" si="72"/>
        <v>8437.7150000000001</v>
      </c>
      <c r="N71" s="477">
        <v>2200</v>
      </c>
      <c r="O71" s="478" t="s">
        <v>599</v>
      </c>
      <c r="P71" s="535">
        <v>43834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1">
        <v>8</v>
      </c>
      <c r="B72" s="518">
        <v>44200</v>
      </c>
      <c r="C72" s="481"/>
      <c r="D72" s="479" t="s">
        <v>3671</v>
      </c>
      <c r="E72" s="480" t="s">
        <v>600</v>
      </c>
      <c r="F72" s="474">
        <v>593.5</v>
      </c>
      <c r="G72" s="522">
        <v>583</v>
      </c>
      <c r="H72" s="474">
        <v>601.5</v>
      </c>
      <c r="I72" s="519">
        <v>615</v>
      </c>
      <c r="J72" s="477" t="s">
        <v>3664</v>
      </c>
      <c r="K72" s="520">
        <f t="shared" si="70"/>
        <v>8</v>
      </c>
      <c r="L72" s="467">
        <f t="shared" ref="L72" si="74">(H72*N72)*0.035%</f>
        <v>252.63000000000002</v>
      </c>
      <c r="M72" s="482">
        <f t="shared" ref="M72" si="75">(K72*N72)-L72</f>
        <v>9347.3700000000008</v>
      </c>
      <c r="N72" s="477">
        <v>1200</v>
      </c>
      <c r="O72" s="478" t="s">
        <v>599</v>
      </c>
      <c r="P72" s="535">
        <v>43834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1">
        <v>9</v>
      </c>
      <c r="B73" s="518">
        <v>44200</v>
      </c>
      <c r="C73" s="481"/>
      <c r="D73" s="479" t="s">
        <v>3672</v>
      </c>
      <c r="E73" s="480" t="s">
        <v>600</v>
      </c>
      <c r="F73" s="474">
        <v>904</v>
      </c>
      <c r="G73" s="522">
        <v>885</v>
      </c>
      <c r="H73" s="474">
        <v>917.5</v>
      </c>
      <c r="I73" s="519">
        <v>930</v>
      </c>
      <c r="J73" s="477" t="s">
        <v>3673</v>
      </c>
      <c r="K73" s="520">
        <f t="shared" ref="K73:K74" si="76">H73-F73</f>
        <v>13.5</v>
      </c>
      <c r="L73" s="467">
        <f t="shared" ref="L73:L74" si="77">(H73*N73)*0.035%</f>
        <v>240.84375000000003</v>
      </c>
      <c r="M73" s="482">
        <f t="shared" ref="M73:M74" si="78">(K73*N73)-L73</f>
        <v>9884.15625</v>
      </c>
      <c r="N73" s="477">
        <v>750</v>
      </c>
      <c r="O73" s="478" t="s">
        <v>599</v>
      </c>
      <c r="P73" s="535">
        <v>43834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3">
        <v>10</v>
      </c>
      <c r="B74" s="524">
        <v>44200</v>
      </c>
      <c r="C74" s="525"/>
      <c r="D74" s="526" t="s">
        <v>3675</v>
      </c>
      <c r="E74" s="527" t="s">
        <v>600</v>
      </c>
      <c r="F74" s="528">
        <v>544.5</v>
      </c>
      <c r="G74" s="528">
        <v>534</v>
      </c>
      <c r="H74" s="528">
        <v>534</v>
      </c>
      <c r="I74" s="529">
        <v>565</v>
      </c>
      <c r="J74" s="529" t="s">
        <v>3687</v>
      </c>
      <c r="K74" s="530">
        <f t="shared" si="76"/>
        <v>-10.5</v>
      </c>
      <c r="L74" s="531">
        <f t="shared" si="77"/>
        <v>224.28000000000003</v>
      </c>
      <c r="M74" s="532">
        <f t="shared" si="78"/>
        <v>-12824.28</v>
      </c>
      <c r="N74" s="529">
        <v>1200</v>
      </c>
      <c r="O74" s="533" t="s">
        <v>663</v>
      </c>
      <c r="P74" s="534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3">
        <v>11</v>
      </c>
      <c r="B75" s="524">
        <v>44201</v>
      </c>
      <c r="C75" s="525"/>
      <c r="D75" s="526" t="s">
        <v>3653</v>
      </c>
      <c r="E75" s="527" t="s">
        <v>3627</v>
      </c>
      <c r="F75" s="528">
        <v>14115</v>
      </c>
      <c r="G75" s="528">
        <v>14220</v>
      </c>
      <c r="H75" s="528">
        <v>14195</v>
      </c>
      <c r="I75" s="529">
        <v>13800</v>
      </c>
      <c r="J75" s="529" t="s">
        <v>3678</v>
      </c>
      <c r="K75" s="530">
        <f>F75-H75</f>
        <v>-80</v>
      </c>
      <c r="L75" s="531">
        <f t="shared" ref="L75:L77" si="79">(H75*N75)*0.035%</f>
        <v>372.61875000000003</v>
      </c>
      <c r="M75" s="532">
        <f t="shared" ref="M75:M77" si="80">(K75*N75)-L75</f>
        <v>-6372.6187499999996</v>
      </c>
      <c r="N75" s="529">
        <v>75</v>
      </c>
      <c r="O75" s="533" t="s">
        <v>663</v>
      </c>
      <c r="P75" s="543">
        <v>43835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1">
        <v>12</v>
      </c>
      <c r="B76" s="518">
        <v>44201</v>
      </c>
      <c r="C76" s="481"/>
      <c r="D76" s="479" t="s">
        <v>3670</v>
      </c>
      <c r="E76" s="480" t="s">
        <v>600</v>
      </c>
      <c r="F76" s="474">
        <v>464.5</v>
      </c>
      <c r="G76" s="522">
        <v>458</v>
      </c>
      <c r="H76" s="474">
        <v>468.5</v>
      </c>
      <c r="I76" s="519">
        <v>480</v>
      </c>
      <c r="J76" s="477" t="s">
        <v>3674</v>
      </c>
      <c r="K76" s="520">
        <f t="shared" ref="K76:K77" si="81">H76-F76</f>
        <v>4</v>
      </c>
      <c r="L76" s="467">
        <f t="shared" si="79"/>
        <v>360.74500000000006</v>
      </c>
      <c r="M76" s="482">
        <f t="shared" si="80"/>
        <v>8439.2549999999992</v>
      </c>
      <c r="N76" s="477">
        <v>2200</v>
      </c>
      <c r="O76" s="478" t="s">
        <v>599</v>
      </c>
      <c r="P76" s="535">
        <v>43835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1">
        <v>13</v>
      </c>
      <c r="B77" s="518">
        <v>44201</v>
      </c>
      <c r="C77" s="481"/>
      <c r="D77" s="479" t="s">
        <v>3672</v>
      </c>
      <c r="E77" s="480" t="s">
        <v>600</v>
      </c>
      <c r="F77" s="474">
        <v>906</v>
      </c>
      <c r="G77" s="522">
        <v>888</v>
      </c>
      <c r="H77" s="474">
        <v>916</v>
      </c>
      <c r="I77" s="519" t="s">
        <v>3680</v>
      </c>
      <c r="J77" s="477" t="s">
        <v>3642</v>
      </c>
      <c r="K77" s="520">
        <f t="shared" si="81"/>
        <v>10</v>
      </c>
      <c r="L77" s="467">
        <f t="shared" si="79"/>
        <v>240.45000000000005</v>
      </c>
      <c r="M77" s="482">
        <f t="shared" si="80"/>
        <v>7259.55</v>
      </c>
      <c r="N77" s="477">
        <v>750</v>
      </c>
      <c r="O77" s="478" t="s">
        <v>599</v>
      </c>
      <c r="P77" s="469">
        <v>43836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1">
        <v>14</v>
      </c>
      <c r="B78" s="518">
        <v>44201</v>
      </c>
      <c r="C78" s="481"/>
      <c r="D78" s="479" t="s">
        <v>3681</v>
      </c>
      <c r="E78" s="480" t="s">
        <v>600</v>
      </c>
      <c r="F78" s="474">
        <v>508.5</v>
      </c>
      <c r="G78" s="522">
        <v>500</v>
      </c>
      <c r="H78" s="474">
        <v>515.5</v>
      </c>
      <c r="I78" s="519">
        <v>525</v>
      </c>
      <c r="J78" s="477" t="s">
        <v>3667</v>
      </c>
      <c r="K78" s="520">
        <f t="shared" ref="K78:K79" si="82">H78-F78</f>
        <v>7</v>
      </c>
      <c r="L78" s="467">
        <f t="shared" ref="L78:L79" si="83">(H78*N78)*0.035%</f>
        <v>270.63750000000005</v>
      </c>
      <c r="M78" s="482">
        <f t="shared" ref="M78:M79" si="84">(K78*N78)-L78</f>
        <v>10229.362499999999</v>
      </c>
      <c r="N78" s="477">
        <v>1500</v>
      </c>
      <c r="O78" s="478" t="s">
        <v>599</v>
      </c>
      <c r="P78" s="469">
        <v>43836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3">
        <v>15</v>
      </c>
      <c r="B79" s="524">
        <v>44202</v>
      </c>
      <c r="C79" s="525"/>
      <c r="D79" s="526" t="s">
        <v>3655</v>
      </c>
      <c r="E79" s="527" t="s">
        <v>600</v>
      </c>
      <c r="F79" s="528">
        <v>753.5</v>
      </c>
      <c r="G79" s="528">
        <v>743</v>
      </c>
      <c r="H79" s="528">
        <v>741</v>
      </c>
      <c r="I79" s="529">
        <v>773</v>
      </c>
      <c r="J79" s="529" t="s">
        <v>3693</v>
      </c>
      <c r="K79" s="530">
        <f t="shared" si="82"/>
        <v>-12.5</v>
      </c>
      <c r="L79" s="531">
        <f t="shared" si="83"/>
        <v>259.35000000000002</v>
      </c>
      <c r="M79" s="532">
        <f t="shared" si="84"/>
        <v>-12759.35</v>
      </c>
      <c r="N79" s="529">
        <v>1000</v>
      </c>
      <c r="O79" s="533" t="s">
        <v>663</v>
      </c>
      <c r="P79" s="534">
        <v>43837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3">
        <v>16</v>
      </c>
      <c r="B80" s="524">
        <v>44202</v>
      </c>
      <c r="C80" s="525"/>
      <c r="D80" s="526" t="s">
        <v>3670</v>
      </c>
      <c r="E80" s="527" t="s">
        <v>600</v>
      </c>
      <c r="F80" s="528">
        <v>462.5</v>
      </c>
      <c r="G80" s="528">
        <v>456</v>
      </c>
      <c r="H80" s="528">
        <v>456</v>
      </c>
      <c r="I80" s="529">
        <v>475</v>
      </c>
      <c r="J80" s="529" t="s">
        <v>3688</v>
      </c>
      <c r="K80" s="530">
        <f t="shared" ref="K80:K81" si="85">H80-F80</f>
        <v>-6.5</v>
      </c>
      <c r="L80" s="531">
        <f t="shared" ref="L80:L82" si="86">(H80*N80)*0.035%</f>
        <v>351.12000000000006</v>
      </c>
      <c r="M80" s="532">
        <f t="shared" ref="M80:M82" si="87">(K80*N80)-L80</f>
        <v>-14651.12</v>
      </c>
      <c r="N80" s="529">
        <v>2200</v>
      </c>
      <c r="O80" s="533" t="s">
        <v>663</v>
      </c>
      <c r="P80" s="543">
        <v>43836</v>
      </c>
      <c r="Q80" s="387"/>
      <c r="R80" s="343" t="s">
        <v>3186</v>
      </c>
      <c r="S80" s="40"/>
      <c r="Y80" s="40"/>
      <c r="Z80" s="40"/>
    </row>
    <row r="81" spans="1:26" s="393" customFormat="1" ht="13.9" customHeight="1">
      <c r="A81" s="521">
        <v>17</v>
      </c>
      <c r="B81" s="518">
        <v>44202</v>
      </c>
      <c r="C81" s="481"/>
      <c r="D81" s="479" t="s">
        <v>3689</v>
      </c>
      <c r="E81" s="480" t="s">
        <v>600</v>
      </c>
      <c r="F81" s="474">
        <v>1600.5</v>
      </c>
      <c r="G81" s="522">
        <v>1583</v>
      </c>
      <c r="H81" s="474">
        <v>1613.5</v>
      </c>
      <c r="I81" s="519">
        <v>1640</v>
      </c>
      <c r="J81" s="477" t="s">
        <v>3694</v>
      </c>
      <c r="K81" s="520">
        <f t="shared" si="85"/>
        <v>13</v>
      </c>
      <c r="L81" s="467">
        <f t="shared" si="86"/>
        <v>395.30750000000006</v>
      </c>
      <c r="M81" s="482">
        <f t="shared" si="87"/>
        <v>8704.6924999999992</v>
      </c>
      <c r="N81" s="477">
        <v>700</v>
      </c>
      <c r="O81" s="478" t="s">
        <v>599</v>
      </c>
      <c r="P81" s="469">
        <v>43837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21">
        <v>18</v>
      </c>
      <c r="B82" s="518">
        <v>44203</v>
      </c>
      <c r="C82" s="481"/>
      <c r="D82" s="479" t="s">
        <v>3717</v>
      </c>
      <c r="E82" s="480" t="s">
        <v>3627</v>
      </c>
      <c r="F82" s="474">
        <v>14255</v>
      </c>
      <c r="G82" s="522">
        <v>14370</v>
      </c>
      <c r="H82" s="474">
        <v>14195</v>
      </c>
      <c r="I82" s="519">
        <v>14000</v>
      </c>
      <c r="J82" s="477" t="s">
        <v>3147</v>
      </c>
      <c r="K82" s="520">
        <f>F82-H82</f>
        <v>60</v>
      </c>
      <c r="L82" s="467">
        <f t="shared" si="86"/>
        <v>372.61875000000003</v>
      </c>
      <c r="M82" s="482">
        <f t="shared" si="87"/>
        <v>4127.3812500000004</v>
      </c>
      <c r="N82" s="477">
        <v>75</v>
      </c>
      <c r="O82" s="478" t="s">
        <v>599</v>
      </c>
      <c r="P82" s="535">
        <v>43837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19</v>
      </c>
      <c r="B83" s="518">
        <v>44203</v>
      </c>
      <c r="C83" s="481"/>
      <c r="D83" s="479" t="s">
        <v>3661</v>
      </c>
      <c r="E83" s="480" t="s">
        <v>600</v>
      </c>
      <c r="F83" s="474">
        <v>2381</v>
      </c>
      <c r="G83" s="522">
        <v>2345</v>
      </c>
      <c r="H83" s="474">
        <v>2404.5</v>
      </c>
      <c r="I83" s="519">
        <v>2450</v>
      </c>
      <c r="J83" s="477" t="s">
        <v>3704</v>
      </c>
      <c r="K83" s="520">
        <f t="shared" ref="K83" si="88">H83-F83</f>
        <v>23.5</v>
      </c>
      <c r="L83" s="467">
        <f t="shared" ref="L83" si="89">(H83*N83)*0.035%</f>
        <v>252.47250000000003</v>
      </c>
      <c r="M83" s="482">
        <f t="shared" ref="M83" si="90">(K83*N83)-L83</f>
        <v>6797.5275000000001</v>
      </c>
      <c r="N83" s="477">
        <v>300</v>
      </c>
      <c r="O83" s="478" t="s">
        <v>599</v>
      </c>
      <c r="P83" s="469">
        <v>43837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521">
        <v>20</v>
      </c>
      <c r="B84" s="518">
        <v>44204</v>
      </c>
      <c r="C84" s="481"/>
      <c r="D84" s="479" t="s">
        <v>3702</v>
      </c>
      <c r="E84" s="480" t="s">
        <v>600</v>
      </c>
      <c r="F84" s="474">
        <v>506.5</v>
      </c>
      <c r="G84" s="522">
        <v>497</v>
      </c>
      <c r="H84" s="474">
        <v>512</v>
      </c>
      <c r="I84" s="519">
        <v>525</v>
      </c>
      <c r="J84" s="477" t="s">
        <v>3703</v>
      </c>
      <c r="K84" s="520">
        <f t="shared" ref="K84" si="91">H84-F84</f>
        <v>5.5</v>
      </c>
      <c r="L84" s="467">
        <f t="shared" ref="L84:L86" si="92">(H84*N84)*0.035%</f>
        <v>268.8</v>
      </c>
      <c r="M84" s="482">
        <f t="shared" ref="M84:M86" si="93">(K84*N84)-L84</f>
        <v>7981.2</v>
      </c>
      <c r="N84" s="477">
        <v>1500</v>
      </c>
      <c r="O84" s="478" t="s">
        <v>599</v>
      </c>
      <c r="P84" s="535">
        <v>43838</v>
      </c>
      <c r="Q84" s="387"/>
      <c r="R84" s="343" t="s">
        <v>3186</v>
      </c>
      <c r="S84" s="40"/>
      <c r="Y84" s="40"/>
      <c r="Z84" s="40"/>
    </row>
    <row r="85" spans="1:26" s="393" customFormat="1" ht="13.9" customHeight="1">
      <c r="A85" s="523">
        <v>21</v>
      </c>
      <c r="B85" s="524">
        <v>44204</v>
      </c>
      <c r="C85" s="525"/>
      <c r="D85" s="526" t="s">
        <v>3653</v>
      </c>
      <c r="E85" s="527" t="s">
        <v>3627</v>
      </c>
      <c r="F85" s="528">
        <v>14315</v>
      </c>
      <c r="G85" s="528">
        <v>14410</v>
      </c>
      <c r="H85" s="528">
        <v>14425</v>
      </c>
      <c r="I85" s="529">
        <v>14050</v>
      </c>
      <c r="J85" s="529" t="s">
        <v>3716</v>
      </c>
      <c r="K85" s="530">
        <f>F85-H85</f>
        <v>-110</v>
      </c>
      <c r="L85" s="531">
        <f t="shared" si="92"/>
        <v>378.65625000000006</v>
      </c>
      <c r="M85" s="532">
        <f t="shared" si="93"/>
        <v>-8628.65625</v>
      </c>
      <c r="N85" s="529">
        <v>75</v>
      </c>
      <c r="O85" s="533" t="s">
        <v>663</v>
      </c>
      <c r="P85" s="534">
        <v>43841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3">
        <v>22</v>
      </c>
      <c r="B86" s="524">
        <v>44204</v>
      </c>
      <c r="C86" s="525"/>
      <c r="D86" s="526" t="s">
        <v>3671</v>
      </c>
      <c r="E86" s="527" t="s">
        <v>600</v>
      </c>
      <c r="F86" s="528">
        <v>636</v>
      </c>
      <c r="G86" s="528">
        <v>625</v>
      </c>
      <c r="H86" s="528">
        <v>625</v>
      </c>
      <c r="I86" s="529">
        <v>655</v>
      </c>
      <c r="J86" s="529" t="s">
        <v>3811</v>
      </c>
      <c r="K86" s="530">
        <f t="shared" ref="K86" si="94">H86-F86</f>
        <v>-11</v>
      </c>
      <c r="L86" s="531">
        <f t="shared" si="92"/>
        <v>262.50000000000006</v>
      </c>
      <c r="M86" s="532">
        <f t="shared" si="93"/>
        <v>-13462.5</v>
      </c>
      <c r="N86" s="529">
        <v>1200</v>
      </c>
      <c r="O86" s="533" t="s">
        <v>663</v>
      </c>
      <c r="P86" s="534">
        <v>43841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1">
        <v>23</v>
      </c>
      <c r="B87" s="518">
        <v>44207</v>
      </c>
      <c r="C87" s="481"/>
      <c r="D87" s="479" t="s">
        <v>3681</v>
      </c>
      <c r="E87" s="480" t="s">
        <v>600</v>
      </c>
      <c r="F87" s="474">
        <v>529.5</v>
      </c>
      <c r="G87" s="522">
        <v>521</v>
      </c>
      <c r="H87" s="474">
        <v>535.5</v>
      </c>
      <c r="I87" s="519">
        <v>545</v>
      </c>
      <c r="J87" s="477" t="s">
        <v>3708</v>
      </c>
      <c r="K87" s="520">
        <f t="shared" ref="K87" si="95">H87-F87</f>
        <v>6</v>
      </c>
      <c r="L87" s="467">
        <f t="shared" ref="L87" si="96">(H87*N87)*0.035%</f>
        <v>281.13750000000005</v>
      </c>
      <c r="M87" s="482">
        <f t="shared" ref="M87" si="97">(K87*N87)-L87</f>
        <v>8718.8624999999993</v>
      </c>
      <c r="N87" s="477">
        <v>1500</v>
      </c>
      <c r="O87" s="478" t="s">
        <v>599</v>
      </c>
      <c r="P87" s="535">
        <v>43841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21">
        <v>24</v>
      </c>
      <c r="B88" s="518">
        <v>44207</v>
      </c>
      <c r="C88" s="481"/>
      <c r="D88" s="479" t="s">
        <v>3672</v>
      </c>
      <c r="E88" s="480" t="s">
        <v>600</v>
      </c>
      <c r="F88" s="474">
        <v>937</v>
      </c>
      <c r="G88" s="522">
        <v>920</v>
      </c>
      <c r="H88" s="474">
        <v>947.5</v>
      </c>
      <c r="I88" s="519">
        <v>970</v>
      </c>
      <c r="J88" s="477" t="s">
        <v>3711</v>
      </c>
      <c r="K88" s="520">
        <f t="shared" ref="K88" si="98">H88-F88</f>
        <v>10.5</v>
      </c>
      <c r="L88" s="467">
        <f t="shared" ref="L88" si="99">(H88*N88)*0.035%</f>
        <v>248.71875000000003</v>
      </c>
      <c r="M88" s="482">
        <f t="shared" ref="M88" si="100">(K88*N88)-L88</f>
        <v>7626.28125</v>
      </c>
      <c r="N88" s="477">
        <v>750</v>
      </c>
      <c r="O88" s="478" t="s">
        <v>599</v>
      </c>
      <c r="P88" s="535">
        <v>43841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21">
        <v>25</v>
      </c>
      <c r="B89" s="518">
        <v>44207</v>
      </c>
      <c r="C89" s="481"/>
      <c r="D89" s="479" t="s">
        <v>3714</v>
      </c>
      <c r="E89" s="480" t="s">
        <v>600</v>
      </c>
      <c r="F89" s="474">
        <v>907</v>
      </c>
      <c r="G89" s="522">
        <v>895</v>
      </c>
      <c r="H89" s="474">
        <v>917</v>
      </c>
      <c r="I89" s="519" t="s">
        <v>3715</v>
      </c>
      <c r="J89" s="477" t="s">
        <v>3642</v>
      </c>
      <c r="K89" s="520">
        <f t="shared" ref="K89:K91" si="101">H89-F89</f>
        <v>10</v>
      </c>
      <c r="L89" s="467">
        <f t="shared" ref="L89:L91" si="102">(H89*N89)*0.035%</f>
        <v>320.95000000000005</v>
      </c>
      <c r="M89" s="482">
        <f t="shared" ref="M89:M91" si="103">(K89*N89)-L89</f>
        <v>9679.0499999999993</v>
      </c>
      <c r="N89" s="477">
        <v>1000</v>
      </c>
      <c r="O89" s="478" t="s">
        <v>599</v>
      </c>
      <c r="P89" s="535">
        <v>43841</v>
      </c>
      <c r="Q89" s="387"/>
      <c r="R89" s="343" t="s">
        <v>3186</v>
      </c>
      <c r="S89" s="40"/>
      <c r="Y89" s="40"/>
      <c r="Z89" s="40"/>
    </row>
    <row r="90" spans="1:26" s="393" customFormat="1" ht="13.9" customHeight="1">
      <c r="A90" s="521">
        <v>26</v>
      </c>
      <c r="B90" s="518">
        <v>44207</v>
      </c>
      <c r="C90" s="481"/>
      <c r="D90" s="479" t="s">
        <v>3672</v>
      </c>
      <c r="E90" s="480" t="s">
        <v>600</v>
      </c>
      <c r="F90" s="474">
        <v>937</v>
      </c>
      <c r="G90" s="522">
        <v>920</v>
      </c>
      <c r="H90" s="474">
        <v>948.5</v>
      </c>
      <c r="I90" s="519">
        <v>970</v>
      </c>
      <c r="J90" s="477" t="s">
        <v>3666</v>
      </c>
      <c r="K90" s="520">
        <f t="shared" si="101"/>
        <v>11.5</v>
      </c>
      <c r="L90" s="467">
        <f t="shared" si="102"/>
        <v>248.98125000000005</v>
      </c>
      <c r="M90" s="482">
        <f t="shared" si="103"/>
        <v>8376.0187499999993</v>
      </c>
      <c r="N90" s="477">
        <v>750</v>
      </c>
      <c r="O90" s="478" t="s">
        <v>599</v>
      </c>
      <c r="P90" s="469">
        <v>43843</v>
      </c>
      <c r="Q90" s="387"/>
      <c r="R90" s="343" t="s">
        <v>602</v>
      </c>
      <c r="S90" s="40"/>
      <c r="Y90" s="40"/>
      <c r="Z90" s="40"/>
    </row>
    <row r="91" spans="1:26" s="393" customFormat="1" ht="13.9" customHeight="1">
      <c r="A91" s="523">
        <v>27</v>
      </c>
      <c r="B91" s="524">
        <v>44207</v>
      </c>
      <c r="C91" s="525"/>
      <c r="D91" s="526" t="s">
        <v>3681</v>
      </c>
      <c r="E91" s="527" t="s">
        <v>600</v>
      </c>
      <c r="F91" s="528">
        <v>526.5</v>
      </c>
      <c r="G91" s="528">
        <v>518</v>
      </c>
      <c r="H91" s="528">
        <v>518</v>
      </c>
      <c r="I91" s="529">
        <v>544</v>
      </c>
      <c r="J91" s="529" t="s">
        <v>3735</v>
      </c>
      <c r="K91" s="530">
        <f t="shared" si="101"/>
        <v>-8.5</v>
      </c>
      <c r="L91" s="531">
        <f t="shared" si="102"/>
        <v>271.95000000000005</v>
      </c>
      <c r="M91" s="532">
        <f t="shared" si="103"/>
        <v>-13021.95</v>
      </c>
      <c r="N91" s="529">
        <v>1500</v>
      </c>
      <c r="O91" s="533" t="s">
        <v>663</v>
      </c>
      <c r="P91" s="534">
        <v>43843</v>
      </c>
      <c r="Q91" s="387"/>
      <c r="R91" s="343" t="s">
        <v>3186</v>
      </c>
      <c r="S91" s="40"/>
      <c r="Y91" s="40"/>
      <c r="Z91" s="40"/>
    </row>
    <row r="92" spans="1:26" s="393" customFormat="1" ht="13.9" customHeight="1">
      <c r="A92" s="521">
        <v>28</v>
      </c>
      <c r="B92" s="518">
        <v>44208</v>
      </c>
      <c r="C92" s="481"/>
      <c r="D92" s="479" t="s">
        <v>3731</v>
      </c>
      <c r="E92" s="480" t="s">
        <v>600</v>
      </c>
      <c r="F92" s="474">
        <v>294</v>
      </c>
      <c r="G92" s="522">
        <v>289</v>
      </c>
      <c r="H92" s="474">
        <v>297.5</v>
      </c>
      <c r="I92" s="519">
        <v>304</v>
      </c>
      <c r="J92" s="477" t="s">
        <v>3734</v>
      </c>
      <c r="K92" s="520">
        <f t="shared" ref="K92" si="104">H92-F92</f>
        <v>3.5</v>
      </c>
      <c r="L92" s="467">
        <f t="shared" ref="L92" si="105">(H92*N92)*0.035%</f>
        <v>312.37500000000006</v>
      </c>
      <c r="M92" s="482">
        <f t="shared" ref="M92" si="106">(K92*N92)-L92</f>
        <v>10187.625</v>
      </c>
      <c r="N92" s="477">
        <v>3000</v>
      </c>
      <c r="O92" s="478" t="s">
        <v>599</v>
      </c>
      <c r="P92" s="469">
        <v>43843</v>
      </c>
      <c r="Q92" s="387"/>
      <c r="R92" s="343" t="s">
        <v>602</v>
      </c>
      <c r="S92" s="40"/>
      <c r="Y92" s="40"/>
      <c r="Z92" s="40"/>
    </row>
    <row r="93" spans="1:26" s="393" customFormat="1" ht="13.9" customHeight="1">
      <c r="A93" s="521">
        <v>29</v>
      </c>
      <c r="B93" s="518">
        <v>44209</v>
      </c>
      <c r="C93" s="481"/>
      <c r="D93" s="479" t="s">
        <v>3661</v>
      </c>
      <c r="E93" s="480" t="s">
        <v>600</v>
      </c>
      <c r="F93" s="474">
        <v>2376.5</v>
      </c>
      <c r="G93" s="522">
        <v>2335</v>
      </c>
      <c r="H93" s="474">
        <v>2403</v>
      </c>
      <c r="I93" s="519" t="s">
        <v>3747</v>
      </c>
      <c r="J93" s="477" t="s">
        <v>3754</v>
      </c>
      <c r="K93" s="520">
        <f t="shared" ref="K93" si="107">H93-F93</f>
        <v>26.5</v>
      </c>
      <c r="L93" s="467">
        <f t="shared" ref="L93:L94" si="108">(H93*N93)*0.035%</f>
        <v>252.31500000000003</v>
      </c>
      <c r="M93" s="482">
        <f t="shared" ref="M93:M94" si="109">(K93*N93)-L93</f>
        <v>7697.6850000000004</v>
      </c>
      <c r="N93" s="477">
        <v>300</v>
      </c>
      <c r="O93" s="478" t="s">
        <v>599</v>
      </c>
      <c r="P93" s="469">
        <v>43844</v>
      </c>
      <c r="Q93" s="387"/>
      <c r="R93" s="343" t="s">
        <v>3186</v>
      </c>
      <c r="S93" s="40"/>
      <c r="Y93" s="40"/>
      <c r="Z93" s="40"/>
    </row>
    <row r="94" spans="1:26" s="393" customFormat="1" ht="13.9" customHeight="1">
      <c r="A94" s="521">
        <v>30</v>
      </c>
      <c r="B94" s="518">
        <v>44210</v>
      </c>
      <c r="C94" s="481"/>
      <c r="D94" s="479" t="s">
        <v>3653</v>
      </c>
      <c r="E94" s="480" t="s">
        <v>3627</v>
      </c>
      <c r="F94" s="474">
        <v>14600</v>
      </c>
      <c r="G94" s="522">
        <v>14720</v>
      </c>
      <c r="H94" s="474">
        <v>14557.5</v>
      </c>
      <c r="I94" s="519">
        <v>14350</v>
      </c>
      <c r="J94" s="477" t="s">
        <v>3910</v>
      </c>
      <c r="K94" s="520">
        <f>F94-H94</f>
        <v>42.5</v>
      </c>
      <c r="L94" s="467">
        <f t="shared" si="108"/>
        <v>382.13437500000003</v>
      </c>
      <c r="M94" s="482">
        <f t="shared" si="109"/>
        <v>2805.3656249999999</v>
      </c>
      <c r="N94" s="477">
        <v>75</v>
      </c>
      <c r="O94" s="478" t="s">
        <v>599</v>
      </c>
      <c r="P94" s="469">
        <v>43845</v>
      </c>
      <c r="Q94" s="387"/>
      <c r="R94" s="343" t="s">
        <v>602</v>
      </c>
      <c r="S94" s="40"/>
      <c r="Y94" s="40"/>
      <c r="Z94" s="40"/>
    </row>
    <row r="95" spans="1:26" s="393" customFormat="1" ht="13.9" customHeight="1">
      <c r="A95" s="521">
        <v>31</v>
      </c>
      <c r="B95" s="518">
        <v>44210</v>
      </c>
      <c r="C95" s="481"/>
      <c r="D95" s="479" t="s">
        <v>3757</v>
      </c>
      <c r="E95" s="480" t="s">
        <v>600</v>
      </c>
      <c r="F95" s="474">
        <v>332.5</v>
      </c>
      <c r="G95" s="522">
        <v>328</v>
      </c>
      <c r="H95" s="474">
        <v>336</v>
      </c>
      <c r="I95" s="519">
        <v>343</v>
      </c>
      <c r="J95" s="477" t="s">
        <v>3734</v>
      </c>
      <c r="K95" s="520">
        <f t="shared" ref="K95:K96" si="110">H95-F95</f>
        <v>3.5</v>
      </c>
      <c r="L95" s="467">
        <f t="shared" ref="L95:L96" si="111">(H95*N95)*0.035%</f>
        <v>352.80000000000007</v>
      </c>
      <c r="M95" s="482">
        <f t="shared" ref="M95:M96" si="112">(K95*N95)-L95</f>
        <v>10147.200000000001</v>
      </c>
      <c r="N95" s="477">
        <v>3000</v>
      </c>
      <c r="O95" s="478" t="s">
        <v>599</v>
      </c>
      <c r="P95" s="469">
        <v>43845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23">
        <v>32</v>
      </c>
      <c r="B96" s="524">
        <v>44210</v>
      </c>
      <c r="C96" s="525"/>
      <c r="D96" s="526" t="s">
        <v>3672</v>
      </c>
      <c r="E96" s="527" t="s">
        <v>600</v>
      </c>
      <c r="F96" s="528">
        <v>928</v>
      </c>
      <c r="G96" s="528">
        <v>909</v>
      </c>
      <c r="H96" s="528">
        <v>909</v>
      </c>
      <c r="I96" s="529">
        <v>960</v>
      </c>
      <c r="J96" s="529" t="s">
        <v>3763</v>
      </c>
      <c r="K96" s="530">
        <f t="shared" si="110"/>
        <v>-19</v>
      </c>
      <c r="L96" s="531">
        <f t="shared" si="111"/>
        <v>238.61250000000004</v>
      </c>
      <c r="M96" s="532">
        <f t="shared" si="112"/>
        <v>-14488.612499999999</v>
      </c>
      <c r="N96" s="529">
        <v>750</v>
      </c>
      <c r="O96" s="533" t="s">
        <v>663</v>
      </c>
      <c r="P96" s="534">
        <v>43845</v>
      </c>
      <c r="Q96" s="387"/>
      <c r="R96" s="343" t="s">
        <v>602</v>
      </c>
      <c r="S96" s="40"/>
      <c r="Y96" s="40"/>
      <c r="Z96" s="40"/>
    </row>
    <row r="97" spans="1:34" s="393" customFormat="1" ht="13.9" customHeight="1">
      <c r="A97" s="523">
        <v>33</v>
      </c>
      <c r="B97" s="524">
        <v>44211</v>
      </c>
      <c r="C97" s="525"/>
      <c r="D97" s="526" t="s">
        <v>3764</v>
      </c>
      <c r="E97" s="527" t="s">
        <v>600</v>
      </c>
      <c r="F97" s="528">
        <v>501.5</v>
      </c>
      <c r="G97" s="528">
        <v>495</v>
      </c>
      <c r="H97" s="528">
        <v>496.25</v>
      </c>
      <c r="I97" s="529">
        <v>512</v>
      </c>
      <c r="J97" s="529" t="s">
        <v>3765</v>
      </c>
      <c r="K97" s="530">
        <f t="shared" ref="K97:K98" si="113">H97-F97</f>
        <v>-5.25</v>
      </c>
      <c r="L97" s="531">
        <f t="shared" ref="L97:L98" si="114">(H97*N97)*0.035%</f>
        <v>382.11250000000007</v>
      </c>
      <c r="M97" s="532">
        <f t="shared" ref="M97:M98" si="115">(K97*N97)-L97</f>
        <v>-11932.112499999999</v>
      </c>
      <c r="N97" s="529">
        <v>2200</v>
      </c>
      <c r="O97" s="533" t="s">
        <v>663</v>
      </c>
      <c r="P97" s="534">
        <v>43845</v>
      </c>
      <c r="Q97" s="387"/>
      <c r="R97" s="343" t="s">
        <v>602</v>
      </c>
      <c r="S97" s="40"/>
      <c r="Y97" s="40"/>
      <c r="Z97" s="40"/>
    </row>
    <row r="98" spans="1:34" s="393" customFormat="1" ht="13.9" customHeight="1">
      <c r="A98" s="559">
        <v>34</v>
      </c>
      <c r="B98" s="560">
        <v>44211</v>
      </c>
      <c r="C98" s="561"/>
      <c r="D98" s="562" t="s">
        <v>3766</v>
      </c>
      <c r="E98" s="563" t="s">
        <v>600</v>
      </c>
      <c r="F98" s="564">
        <v>1466.5</v>
      </c>
      <c r="G98" s="565">
        <v>1447</v>
      </c>
      <c r="H98" s="564">
        <v>1468</v>
      </c>
      <c r="I98" s="566">
        <v>1510</v>
      </c>
      <c r="J98" s="567" t="s">
        <v>3767</v>
      </c>
      <c r="K98" s="568">
        <f t="shared" si="113"/>
        <v>1.5</v>
      </c>
      <c r="L98" s="569">
        <f t="shared" si="114"/>
        <v>282.59000000000003</v>
      </c>
      <c r="M98" s="570">
        <f t="shared" si="115"/>
        <v>542.41</v>
      </c>
      <c r="N98" s="567">
        <v>550</v>
      </c>
      <c r="O98" s="571" t="s">
        <v>708</v>
      </c>
      <c r="P98" s="572">
        <v>43845</v>
      </c>
      <c r="Q98" s="387"/>
      <c r="R98" s="343" t="s">
        <v>602</v>
      </c>
      <c r="S98" s="40"/>
      <c r="Y98" s="40"/>
      <c r="Z98" s="40"/>
    </row>
    <row r="99" spans="1:34" s="393" customFormat="1" ht="13.9" customHeight="1">
      <c r="A99" s="523">
        <v>35</v>
      </c>
      <c r="B99" s="524">
        <v>44211</v>
      </c>
      <c r="C99" s="525"/>
      <c r="D99" s="526" t="s">
        <v>3714</v>
      </c>
      <c r="E99" s="527" t="s">
        <v>600</v>
      </c>
      <c r="F99" s="528">
        <v>916</v>
      </c>
      <c r="G99" s="528">
        <v>904</v>
      </c>
      <c r="H99" s="528">
        <v>903</v>
      </c>
      <c r="I99" s="529">
        <v>935</v>
      </c>
      <c r="J99" s="529" t="s">
        <v>3770</v>
      </c>
      <c r="K99" s="530">
        <f t="shared" ref="K99:K100" si="116">H99-F99</f>
        <v>-13</v>
      </c>
      <c r="L99" s="531">
        <f t="shared" ref="L99:L100" si="117">(H99*N99)*0.035%</f>
        <v>316.05000000000007</v>
      </c>
      <c r="M99" s="532">
        <f t="shared" ref="M99:M100" si="118">(K99*N99)-L99</f>
        <v>-13316.05</v>
      </c>
      <c r="N99" s="529">
        <v>1000</v>
      </c>
      <c r="O99" s="533" t="s">
        <v>663</v>
      </c>
      <c r="P99" s="534">
        <v>43845</v>
      </c>
      <c r="Q99" s="387"/>
      <c r="R99" s="343" t="s">
        <v>3186</v>
      </c>
      <c r="S99" s="40"/>
      <c r="Y99" s="40"/>
      <c r="Z99" s="40"/>
    </row>
    <row r="100" spans="1:34" s="393" customFormat="1" ht="13.9" customHeight="1">
      <c r="A100" s="521">
        <v>36</v>
      </c>
      <c r="B100" s="518">
        <v>44211</v>
      </c>
      <c r="C100" s="481"/>
      <c r="D100" s="479" t="s">
        <v>3757</v>
      </c>
      <c r="E100" s="480" t="s">
        <v>600</v>
      </c>
      <c r="F100" s="474">
        <v>331.5</v>
      </c>
      <c r="G100" s="522">
        <v>326.5</v>
      </c>
      <c r="H100" s="474">
        <v>336</v>
      </c>
      <c r="I100" s="519">
        <v>343</v>
      </c>
      <c r="J100" s="477" t="s">
        <v>3776</v>
      </c>
      <c r="K100" s="520">
        <f t="shared" si="116"/>
        <v>4.5</v>
      </c>
      <c r="L100" s="467">
        <f t="shared" si="117"/>
        <v>352.80000000000007</v>
      </c>
      <c r="M100" s="482">
        <f t="shared" si="118"/>
        <v>13147.2</v>
      </c>
      <c r="N100" s="477">
        <v>3000</v>
      </c>
      <c r="O100" s="478" t="s">
        <v>599</v>
      </c>
      <c r="P100" s="469">
        <v>44214</v>
      </c>
      <c r="Q100" s="387"/>
      <c r="R100" s="343" t="s">
        <v>3186</v>
      </c>
      <c r="S100" s="40"/>
      <c r="Y100" s="40"/>
      <c r="Z100" s="40"/>
    </row>
    <row r="101" spans="1:34" s="393" customFormat="1" ht="13.9" customHeight="1">
      <c r="A101" s="506">
        <v>37</v>
      </c>
      <c r="B101" s="507">
        <v>44214</v>
      </c>
      <c r="C101" s="444"/>
      <c r="D101" s="437" t="s">
        <v>3661</v>
      </c>
      <c r="E101" s="438" t="s">
        <v>600</v>
      </c>
      <c r="F101" s="412" t="s">
        <v>3780</v>
      </c>
      <c r="G101" s="412">
        <v>2325</v>
      </c>
      <c r="H101" s="412"/>
      <c r="I101" s="376">
        <v>2440</v>
      </c>
      <c r="J101" s="508" t="s">
        <v>601</v>
      </c>
      <c r="K101" s="512"/>
      <c r="L101" s="513"/>
      <c r="M101" s="509"/>
      <c r="N101" s="508"/>
      <c r="O101" s="510"/>
      <c r="P101" s="511"/>
      <c r="Q101" s="387"/>
      <c r="R101" s="343" t="s">
        <v>3186</v>
      </c>
      <c r="S101" s="40"/>
      <c r="Y101" s="40"/>
      <c r="Z101" s="40"/>
    </row>
    <row r="102" spans="1:34" s="393" customFormat="1" ht="13.9" customHeight="1">
      <c r="A102" s="523">
        <v>38</v>
      </c>
      <c r="B102" s="524">
        <v>44215</v>
      </c>
      <c r="C102" s="525"/>
      <c r="D102" s="526" t="s">
        <v>3653</v>
      </c>
      <c r="E102" s="527" t="s">
        <v>3627</v>
      </c>
      <c r="F102" s="528">
        <v>14405</v>
      </c>
      <c r="G102" s="528">
        <v>14530</v>
      </c>
      <c r="H102" s="528">
        <v>14525</v>
      </c>
      <c r="I102" s="529">
        <v>14200</v>
      </c>
      <c r="J102" s="529" t="s">
        <v>3788</v>
      </c>
      <c r="K102" s="530">
        <f>F102-H102</f>
        <v>-120</v>
      </c>
      <c r="L102" s="531">
        <f t="shared" ref="L102:L103" si="119">(H102*N102)*0.035%</f>
        <v>381.28125000000006</v>
      </c>
      <c r="M102" s="532">
        <f t="shared" ref="M102:M103" si="120">(K102*N102)-L102</f>
        <v>-9381.28125</v>
      </c>
      <c r="N102" s="529">
        <v>75</v>
      </c>
      <c r="O102" s="533" t="s">
        <v>663</v>
      </c>
      <c r="P102" s="534">
        <v>43849</v>
      </c>
      <c r="Q102" s="387"/>
      <c r="R102" s="343" t="s">
        <v>602</v>
      </c>
      <c r="S102" s="40"/>
      <c r="Y102" s="40"/>
      <c r="Z102" s="40"/>
    </row>
    <row r="103" spans="1:34" s="393" customFormat="1" ht="13.9" customHeight="1">
      <c r="A103" s="521">
        <v>39</v>
      </c>
      <c r="B103" s="518">
        <v>44215</v>
      </c>
      <c r="C103" s="481"/>
      <c r="D103" s="479" t="s">
        <v>3789</v>
      </c>
      <c r="E103" s="480" t="s">
        <v>600</v>
      </c>
      <c r="F103" s="474">
        <v>698.5</v>
      </c>
      <c r="G103" s="522">
        <v>685</v>
      </c>
      <c r="H103" s="474">
        <v>707</v>
      </c>
      <c r="I103" s="519">
        <v>720</v>
      </c>
      <c r="J103" s="477" t="s">
        <v>3762</v>
      </c>
      <c r="K103" s="520">
        <f t="shared" ref="K103" si="121">H103-F103</f>
        <v>8.5</v>
      </c>
      <c r="L103" s="467">
        <f t="shared" si="119"/>
        <v>272.19500000000005</v>
      </c>
      <c r="M103" s="482">
        <f t="shared" si="120"/>
        <v>9077.8050000000003</v>
      </c>
      <c r="N103" s="477">
        <v>1100</v>
      </c>
      <c r="O103" s="478" t="s">
        <v>599</v>
      </c>
      <c r="P103" s="469">
        <v>44216</v>
      </c>
      <c r="Q103" s="387"/>
      <c r="R103" s="343" t="s">
        <v>3186</v>
      </c>
      <c r="S103" s="40"/>
      <c r="Y103" s="40"/>
      <c r="Z103" s="40"/>
    </row>
    <row r="104" spans="1:34" s="393" customFormat="1" ht="13.9" customHeight="1">
      <c r="A104" s="521">
        <v>40</v>
      </c>
      <c r="B104" s="518">
        <v>44215</v>
      </c>
      <c r="C104" s="481"/>
      <c r="D104" s="479" t="s">
        <v>3790</v>
      </c>
      <c r="E104" s="480" t="s">
        <v>600</v>
      </c>
      <c r="F104" s="474">
        <v>2649</v>
      </c>
      <c r="G104" s="522">
        <v>2600</v>
      </c>
      <c r="H104" s="474">
        <v>2681.5</v>
      </c>
      <c r="I104" s="519">
        <v>2750</v>
      </c>
      <c r="J104" s="477" t="s">
        <v>740</v>
      </c>
      <c r="K104" s="520">
        <f t="shared" ref="K104" si="122">H104-F104</f>
        <v>32.5</v>
      </c>
      <c r="L104" s="467">
        <f t="shared" ref="L104" si="123">(H104*N104)*0.035%</f>
        <v>281.55750000000006</v>
      </c>
      <c r="M104" s="482">
        <f t="shared" ref="M104" si="124">(K104*N104)-L104</f>
        <v>9468.4424999999992</v>
      </c>
      <c r="N104" s="477">
        <v>300</v>
      </c>
      <c r="O104" s="478" t="s">
        <v>599</v>
      </c>
      <c r="P104" s="469">
        <v>44216</v>
      </c>
      <c r="Q104" s="387"/>
      <c r="R104" s="343" t="s">
        <v>602</v>
      </c>
      <c r="S104" s="40"/>
      <c r="Y104" s="40"/>
      <c r="Z104" s="40"/>
    </row>
    <row r="105" spans="1:34" s="393" customFormat="1" ht="13.9" customHeight="1">
      <c r="A105" s="506">
        <v>41</v>
      </c>
      <c r="B105" s="443">
        <v>44216</v>
      </c>
      <c r="C105" s="444"/>
      <c r="D105" s="437" t="s">
        <v>3672</v>
      </c>
      <c r="E105" s="438" t="s">
        <v>600</v>
      </c>
      <c r="F105" s="412" t="s">
        <v>3812</v>
      </c>
      <c r="G105" s="412">
        <v>885</v>
      </c>
      <c r="H105" s="412"/>
      <c r="I105" s="376">
        <v>940</v>
      </c>
      <c r="J105" s="508" t="s">
        <v>601</v>
      </c>
      <c r="K105" s="512"/>
      <c r="L105" s="513"/>
      <c r="M105" s="509"/>
      <c r="N105" s="508"/>
      <c r="O105" s="510"/>
      <c r="P105" s="511"/>
      <c r="Q105" s="387"/>
      <c r="R105" s="343" t="s">
        <v>3186</v>
      </c>
      <c r="S105" s="40"/>
      <c r="Y105" s="40"/>
      <c r="Z105" s="40"/>
    </row>
    <row r="106" spans="1:34" s="393" customFormat="1" ht="13.9" customHeight="1">
      <c r="A106" s="506">
        <v>42</v>
      </c>
      <c r="B106" s="443">
        <v>44216</v>
      </c>
      <c r="C106" s="444"/>
      <c r="D106" s="437" t="s">
        <v>3813</v>
      </c>
      <c r="E106" s="438" t="s">
        <v>600</v>
      </c>
      <c r="F106" s="412" t="s">
        <v>3814</v>
      </c>
      <c r="G106" s="412">
        <v>214</v>
      </c>
      <c r="H106" s="412"/>
      <c r="I106" s="376">
        <v>225</v>
      </c>
      <c r="J106" s="508" t="s">
        <v>601</v>
      </c>
      <c r="K106" s="512"/>
      <c r="L106" s="513"/>
      <c r="M106" s="509"/>
      <c r="N106" s="508"/>
      <c r="O106" s="510"/>
      <c r="P106" s="511"/>
      <c r="Q106" s="387"/>
      <c r="R106" s="343" t="s">
        <v>602</v>
      </c>
      <c r="S106" s="40"/>
      <c r="Y106" s="40"/>
      <c r="Z106" s="40"/>
    </row>
    <row r="107" spans="1:34" s="393" customFormat="1" ht="13.9" customHeight="1">
      <c r="A107" s="506">
        <v>43</v>
      </c>
      <c r="B107" s="443">
        <v>44216</v>
      </c>
      <c r="C107" s="444"/>
      <c r="D107" s="437" t="s">
        <v>3689</v>
      </c>
      <c r="E107" s="438" t="s">
        <v>600</v>
      </c>
      <c r="F107" s="412" t="s">
        <v>3815</v>
      </c>
      <c r="G107" s="412">
        <v>1535</v>
      </c>
      <c r="H107" s="412"/>
      <c r="I107" s="376">
        <v>1590</v>
      </c>
      <c r="J107" s="508" t="s">
        <v>601</v>
      </c>
      <c r="K107" s="512"/>
      <c r="L107" s="513"/>
      <c r="M107" s="509"/>
      <c r="N107" s="508"/>
      <c r="O107" s="510"/>
      <c r="P107" s="511"/>
      <c r="Q107" s="387"/>
      <c r="R107" s="343" t="s">
        <v>3186</v>
      </c>
      <c r="S107" s="40"/>
      <c r="Y107" s="40"/>
      <c r="Z107" s="40"/>
    </row>
    <row r="108" spans="1:34" s="393" customFormat="1" ht="13.9" customHeight="1">
      <c r="A108" s="445"/>
      <c r="B108" s="443"/>
      <c r="C108" s="444"/>
      <c r="D108" s="437"/>
      <c r="E108" s="438"/>
      <c r="F108" s="412"/>
      <c r="G108" s="412"/>
      <c r="H108" s="412"/>
      <c r="I108" s="376"/>
      <c r="J108" s="376"/>
      <c r="K108" s="376"/>
      <c r="L108" s="376"/>
      <c r="M108" s="376"/>
      <c r="N108" s="376"/>
      <c r="O108" s="376"/>
      <c r="P108" s="376"/>
      <c r="Q108" s="387"/>
      <c r="R108" s="343"/>
      <c r="S108" s="40"/>
      <c r="Y108" s="40"/>
      <c r="Z108" s="40"/>
    </row>
    <row r="109" spans="1:34" s="393" customFormat="1" ht="13.9" customHeight="1">
      <c r="A109" s="455"/>
      <c r="B109" s="449"/>
      <c r="C109" s="456"/>
      <c r="D109" s="457"/>
      <c r="E109" s="377"/>
      <c r="F109" s="424"/>
      <c r="G109" s="424"/>
      <c r="H109" s="424"/>
      <c r="I109" s="420"/>
      <c r="J109" s="420"/>
      <c r="K109" s="420"/>
      <c r="L109" s="420"/>
      <c r="M109" s="420"/>
      <c r="N109" s="420"/>
      <c r="O109" s="420"/>
      <c r="P109" s="420"/>
      <c r="Q109" s="387"/>
      <c r="R109" s="343"/>
      <c r="S109" s="40"/>
      <c r="Y109" s="40"/>
      <c r="Z109" s="40"/>
    </row>
    <row r="110" spans="1:34" s="6" customFormat="1">
      <c r="A110" s="44"/>
      <c r="B110" s="45"/>
      <c r="C110" s="46"/>
      <c r="D110" s="47"/>
      <c r="E110" s="48"/>
      <c r="F110" s="49"/>
      <c r="G110" s="49"/>
      <c r="H110" s="49"/>
      <c r="I110" s="49"/>
      <c r="J110" s="17"/>
      <c r="K110" s="91"/>
      <c r="L110" s="91"/>
      <c r="M110" s="17"/>
      <c r="N110" s="16"/>
      <c r="O110" s="92"/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5">
      <c r="A111" s="50" t="s">
        <v>616</v>
      </c>
      <c r="B111" s="50"/>
      <c r="C111" s="50"/>
      <c r="D111" s="50"/>
      <c r="E111" s="51"/>
      <c r="F111" s="49"/>
      <c r="G111" s="49"/>
      <c r="H111" s="49"/>
      <c r="I111" s="49"/>
      <c r="J111" s="53"/>
      <c r="K111" s="12"/>
      <c r="L111" s="12"/>
      <c r="M111" s="12"/>
      <c r="N111" s="11"/>
      <c r="O111" s="53"/>
      <c r="P111" s="5"/>
      <c r="Q111" s="4"/>
      <c r="R111" s="17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38.25">
      <c r="A112" s="21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52" t="s">
        <v>609</v>
      </c>
      <c r="H112" s="21" t="s">
        <v>592</v>
      </c>
      <c r="I112" s="21" t="s">
        <v>593</v>
      </c>
      <c r="J112" s="20" t="s">
        <v>594</v>
      </c>
      <c r="K112" s="20" t="s">
        <v>617</v>
      </c>
      <c r="L112" s="63" t="s">
        <v>3630</v>
      </c>
      <c r="M112" s="77" t="s">
        <v>611</v>
      </c>
      <c r="N112" s="21" t="s">
        <v>612</v>
      </c>
      <c r="O112" s="21" t="s">
        <v>597</v>
      </c>
      <c r="P112" s="22" t="s">
        <v>598</v>
      </c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40" customFormat="1" ht="14.25">
      <c r="A113" s="521">
        <v>1</v>
      </c>
      <c r="B113" s="471">
        <v>44201</v>
      </c>
      <c r="C113" s="481"/>
      <c r="D113" s="479" t="s">
        <v>3683</v>
      </c>
      <c r="E113" s="480" t="s">
        <v>600</v>
      </c>
      <c r="F113" s="474">
        <v>74</v>
      </c>
      <c r="G113" s="474">
        <v>30</v>
      </c>
      <c r="H113" s="474">
        <v>89</v>
      </c>
      <c r="I113" s="477">
        <v>140</v>
      </c>
      <c r="J113" s="477" t="s">
        <v>3684</v>
      </c>
      <c r="K113" s="477">
        <f t="shared" ref="K113:K122" si="125">H113-F113</f>
        <v>15</v>
      </c>
      <c r="L113" s="545">
        <v>100</v>
      </c>
      <c r="M113" s="477">
        <f t="shared" ref="M113:M122" si="126">(K113*N113)-L113</f>
        <v>1025</v>
      </c>
      <c r="N113" s="477">
        <v>75</v>
      </c>
      <c r="O113" s="478" t="s">
        <v>599</v>
      </c>
      <c r="P113" s="535">
        <v>43835</v>
      </c>
      <c r="Q113" s="387"/>
      <c r="R113" s="343" t="s">
        <v>3186</v>
      </c>
      <c r="Z113" s="393"/>
      <c r="AA113" s="393"/>
      <c r="AB113" s="393"/>
      <c r="AC113" s="393"/>
      <c r="AD113" s="393"/>
      <c r="AE113" s="393"/>
      <c r="AF113" s="393"/>
      <c r="AG113" s="393"/>
      <c r="AH113" s="393"/>
    </row>
    <row r="114" spans="1:34" s="40" customFormat="1" ht="14.25">
      <c r="A114" s="523">
        <v>2</v>
      </c>
      <c r="B114" s="524">
        <v>44201</v>
      </c>
      <c r="C114" s="525"/>
      <c r="D114" s="526" t="s">
        <v>3683</v>
      </c>
      <c r="E114" s="527" t="s">
        <v>600</v>
      </c>
      <c r="F114" s="528">
        <v>61</v>
      </c>
      <c r="G114" s="528">
        <v>30</v>
      </c>
      <c r="H114" s="528">
        <v>30</v>
      </c>
      <c r="I114" s="529">
        <v>120</v>
      </c>
      <c r="J114" s="529" t="s">
        <v>3686</v>
      </c>
      <c r="K114" s="529">
        <f t="shared" si="125"/>
        <v>-31</v>
      </c>
      <c r="L114" s="546">
        <v>100</v>
      </c>
      <c r="M114" s="532">
        <f t="shared" si="126"/>
        <v>-2425</v>
      </c>
      <c r="N114" s="529">
        <v>75</v>
      </c>
      <c r="O114" s="533" t="s">
        <v>663</v>
      </c>
      <c r="P114" s="534">
        <v>43836</v>
      </c>
      <c r="Q114" s="387"/>
      <c r="R114" s="343" t="s">
        <v>3186</v>
      </c>
      <c r="Z114" s="393"/>
      <c r="AA114" s="393"/>
      <c r="AB114" s="393"/>
      <c r="AC114" s="393"/>
      <c r="AD114" s="393"/>
      <c r="AE114" s="393"/>
      <c r="AF114" s="393"/>
      <c r="AG114" s="393"/>
      <c r="AH114" s="393"/>
    </row>
    <row r="115" spans="1:34" s="40" customFormat="1" ht="14.25">
      <c r="A115" s="521">
        <v>3</v>
      </c>
      <c r="B115" s="471">
        <v>44203</v>
      </c>
      <c r="C115" s="481"/>
      <c r="D115" s="479" t="s">
        <v>3695</v>
      </c>
      <c r="E115" s="480" t="s">
        <v>600</v>
      </c>
      <c r="F115" s="474">
        <v>51</v>
      </c>
      <c r="G115" s="474">
        <v>35</v>
      </c>
      <c r="H115" s="474">
        <v>57</v>
      </c>
      <c r="I115" s="477" t="s">
        <v>3696</v>
      </c>
      <c r="J115" s="477" t="s">
        <v>3708</v>
      </c>
      <c r="K115" s="477">
        <f t="shared" si="125"/>
        <v>6</v>
      </c>
      <c r="L115" s="545">
        <v>100</v>
      </c>
      <c r="M115" s="477">
        <f t="shared" si="126"/>
        <v>1700</v>
      </c>
      <c r="N115" s="477">
        <v>300</v>
      </c>
      <c r="O115" s="478" t="s">
        <v>599</v>
      </c>
      <c r="P115" s="469">
        <v>43841</v>
      </c>
      <c r="Q115" s="387"/>
      <c r="R115" s="343" t="s">
        <v>3186</v>
      </c>
      <c r="Z115" s="393"/>
      <c r="AA115" s="393"/>
      <c r="AB115" s="393"/>
      <c r="AC115" s="393"/>
      <c r="AD115" s="393"/>
      <c r="AE115" s="393"/>
      <c r="AF115" s="393"/>
      <c r="AG115" s="393"/>
      <c r="AH115" s="393"/>
    </row>
    <row r="116" spans="1:34" s="40" customFormat="1" ht="14.25">
      <c r="A116" s="548">
        <v>4</v>
      </c>
      <c r="B116" s="471">
        <v>44203</v>
      </c>
      <c r="C116" s="481"/>
      <c r="D116" s="479" t="s">
        <v>3697</v>
      </c>
      <c r="E116" s="480" t="s">
        <v>600</v>
      </c>
      <c r="F116" s="474">
        <v>17</v>
      </c>
      <c r="G116" s="474"/>
      <c r="H116" s="474">
        <v>33.5</v>
      </c>
      <c r="I116" s="477">
        <v>50</v>
      </c>
      <c r="J116" s="477" t="s">
        <v>3698</v>
      </c>
      <c r="K116" s="477">
        <f t="shared" si="125"/>
        <v>16.5</v>
      </c>
      <c r="L116" s="545">
        <v>100</v>
      </c>
      <c r="M116" s="477">
        <f t="shared" si="126"/>
        <v>1137.5</v>
      </c>
      <c r="N116" s="477">
        <v>75</v>
      </c>
      <c r="O116" s="478" t="s">
        <v>599</v>
      </c>
      <c r="P116" s="535">
        <v>43837</v>
      </c>
      <c r="Q116" s="387"/>
      <c r="R116" s="343" t="s">
        <v>3186</v>
      </c>
      <c r="Z116" s="393"/>
      <c r="AA116" s="393"/>
      <c r="AB116" s="393"/>
      <c r="AC116" s="393"/>
      <c r="AD116" s="393"/>
      <c r="AE116" s="393"/>
      <c r="AF116" s="393"/>
      <c r="AG116" s="393"/>
      <c r="AH116" s="393"/>
    </row>
    <row r="117" spans="1:34" s="40" customFormat="1" ht="14.25">
      <c r="A117" s="548">
        <v>5</v>
      </c>
      <c r="B117" s="471">
        <v>44207</v>
      </c>
      <c r="C117" s="481"/>
      <c r="D117" s="479" t="s">
        <v>3709</v>
      </c>
      <c r="E117" s="480" t="s">
        <v>600</v>
      </c>
      <c r="F117" s="474">
        <v>13.25</v>
      </c>
      <c r="G117" s="474">
        <v>9</v>
      </c>
      <c r="H117" s="474">
        <v>15</v>
      </c>
      <c r="I117" s="477" t="s">
        <v>3710</v>
      </c>
      <c r="J117" s="477" t="s">
        <v>3718</v>
      </c>
      <c r="K117" s="477">
        <f t="shared" si="125"/>
        <v>1.75</v>
      </c>
      <c r="L117" s="545">
        <v>100</v>
      </c>
      <c r="M117" s="477">
        <f t="shared" si="126"/>
        <v>2087.5</v>
      </c>
      <c r="N117" s="477">
        <v>1250</v>
      </c>
      <c r="O117" s="478" t="s">
        <v>599</v>
      </c>
      <c r="P117" s="469">
        <v>43842</v>
      </c>
      <c r="Q117" s="387"/>
      <c r="R117" s="343" t="s">
        <v>602</v>
      </c>
      <c r="Z117" s="393"/>
      <c r="AA117" s="393"/>
      <c r="AB117" s="393"/>
      <c r="AC117" s="393"/>
      <c r="AD117" s="393"/>
      <c r="AE117" s="393"/>
      <c r="AF117" s="393"/>
      <c r="AG117" s="393"/>
      <c r="AH117" s="393"/>
    </row>
    <row r="118" spans="1:34" s="40" customFormat="1" ht="14.25">
      <c r="A118" s="548">
        <v>6</v>
      </c>
      <c r="B118" s="471">
        <v>44208</v>
      </c>
      <c r="C118" s="481"/>
      <c r="D118" s="479" t="s">
        <v>3722</v>
      </c>
      <c r="E118" s="480" t="s">
        <v>600</v>
      </c>
      <c r="F118" s="474">
        <v>44</v>
      </c>
      <c r="G118" s="474">
        <v>29</v>
      </c>
      <c r="H118" s="474">
        <v>51.5</v>
      </c>
      <c r="I118" s="477">
        <v>70</v>
      </c>
      <c r="J118" s="477" t="s">
        <v>3768</v>
      </c>
      <c r="K118" s="477">
        <f t="shared" si="125"/>
        <v>7.5</v>
      </c>
      <c r="L118" s="545">
        <v>100</v>
      </c>
      <c r="M118" s="477">
        <f t="shared" si="126"/>
        <v>2150</v>
      </c>
      <c r="N118" s="477">
        <v>300</v>
      </c>
      <c r="O118" s="478" t="s">
        <v>599</v>
      </c>
      <c r="P118" s="469">
        <v>44211</v>
      </c>
      <c r="Q118" s="387"/>
      <c r="R118" s="343" t="s">
        <v>3186</v>
      </c>
      <c r="Z118" s="393"/>
      <c r="AA118" s="393"/>
      <c r="AB118" s="393"/>
      <c r="AC118" s="393"/>
      <c r="AD118" s="393"/>
      <c r="AE118" s="393"/>
      <c r="AF118" s="393"/>
      <c r="AG118" s="393"/>
      <c r="AH118" s="393"/>
    </row>
    <row r="119" spans="1:34" s="40" customFormat="1" ht="14.25">
      <c r="A119" s="548">
        <v>7</v>
      </c>
      <c r="B119" s="471">
        <v>44208</v>
      </c>
      <c r="C119" s="481"/>
      <c r="D119" s="479" t="s">
        <v>3709</v>
      </c>
      <c r="E119" s="480" t="s">
        <v>600</v>
      </c>
      <c r="F119" s="474">
        <v>12.25</v>
      </c>
      <c r="G119" s="474">
        <v>8</v>
      </c>
      <c r="H119" s="474">
        <v>14</v>
      </c>
      <c r="I119" s="477" t="s">
        <v>3710</v>
      </c>
      <c r="J119" s="477" t="s">
        <v>3718</v>
      </c>
      <c r="K119" s="477">
        <f t="shared" si="125"/>
        <v>1.75</v>
      </c>
      <c r="L119" s="545">
        <v>100</v>
      </c>
      <c r="M119" s="477">
        <f t="shared" si="126"/>
        <v>2087.5</v>
      </c>
      <c r="N119" s="477">
        <v>1250</v>
      </c>
      <c r="O119" s="478" t="s">
        <v>599</v>
      </c>
      <c r="P119" s="469">
        <v>43844</v>
      </c>
      <c r="Q119" s="387"/>
      <c r="R119" s="343" t="s">
        <v>602</v>
      </c>
      <c r="Z119" s="393"/>
      <c r="AA119" s="393"/>
      <c r="AB119" s="393"/>
      <c r="AC119" s="393"/>
      <c r="AD119" s="393"/>
      <c r="AE119" s="393"/>
      <c r="AF119" s="393"/>
      <c r="AG119" s="393"/>
      <c r="AH119" s="393"/>
    </row>
    <row r="120" spans="1:34" s="40" customFormat="1" ht="14.25">
      <c r="A120" s="523">
        <v>8</v>
      </c>
      <c r="B120" s="524">
        <v>44208</v>
      </c>
      <c r="C120" s="525"/>
      <c r="D120" s="526" t="s">
        <v>3723</v>
      </c>
      <c r="E120" s="527" t="s">
        <v>600</v>
      </c>
      <c r="F120" s="528">
        <v>76.5</v>
      </c>
      <c r="G120" s="528">
        <v>30</v>
      </c>
      <c r="H120" s="528">
        <v>26</v>
      </c>
      <c r="I120" s="529">
        <v>150</v>
      </c>
      <c r="J120" s="529" t="s">
        <v>3738</v>
      </c>
      <c r="K120" s="529">
        <f t="shared" si="125"/>
        <v>-50.5</v>
      </c>
      <c r="L120" s="546">
        <v>100</v>
      </c>
      <c r="M120" s="532">
        <f t="shared" si="126"/>
        <v>-3887.5</v>
      </c>
      <c r="N120" s="529">
        <v>75</v>
      </c>
      <c r="O120" s="533" t="s">
        <v>663</v>
      </c>
      <c r="P120" s="534">
        <v>43843</v>
      </c>
      <c r="Q120" s="387"/>
      <c r="R120" s="343" t="s">
        <v>602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48">
        <v>9</v>
      </c>
      <c r="B121" s="471">
        <v>44208</v>
      </c>
      <c r="C121" s="481"/>
      <c r="D121" s="479" t="s">
        <v>3729</v>
      </c>
      <c r="E121" s="480" t="s">
        <v>600</v>
      </c>
      <c r="F121" s="474">
        <v>7.2</v>
      </c>
      <c r="G121" s="474">
        <v>5.7</v>
      </c>
      <c r="H121" s="474">
        <v>8.1</v>
      </c>
      <c r="I121" s="477">
        <v>12</v>
      </c>
      <c r="J121" s="477" t="s">
        <v>3730</v>
      </c>
      <c r="K121" s="477">
        <f t="shared" si="125"/>
        <v>0.89999999999999947</v>
      </c>
      <c r="L121" s="545">
        <v>100</v>
      </c>
      <c r="M121" s="477">
        <f t="shared" si="126"/>
        <v>2599.9999999999982</v>
      </c>
      <c r="N121" s="477">
        <v>3000</v>
      </c>
      <c r="O121" s="478" t="s">
        <v>599</v>
      </c>
      <c r="P121" s="535">
        <v>43842</v>
      </c>
      <c r="Q121" s="387"/>
      <c r="R121" s="343" t="s">
        <v>3186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548">
        <v>10</v>
      </c>
      <c r="B122" s="471">
        <v>44209</v>
      </c>
      <c r="C122" s="481"/>
      <c r="D122" s="479" t="s">
        <v>3741</v>
      </c>
      <c r="E122" s="480" t="s">
        <v>600</v>
      </c>
      <c r="F122" s="474">
        <v>63.5</v>
      </c>
      <c r="G122" s="474">
        <v>20</v>
      </c>
      <c r="H122" s="474">
        <v>81</v>
      </c>
      <c r="I122" s="477">
        <v>140</v>
      </c>
      <c r="J122" s="477" t="s">
        <v>3742</v>
      </c>
      <c r="K122" s="477">
        <f t="shared" si="125"/>
        <v>17.5</v>
      </c>
      <c r="L122" s="545">
        <v>100</v>
      </c>
      <c r="M122" s="477">
        <f t="shared" si="126"/>
        <v>1212.5</v>
      </c>
      <c r="N122" s="477">
        <v>75</v>
      </c>
      <c r="O122" s="478" t="s">
        <v>599</v>
      </c>
      <c r="P122" s="535">
        <v>43843</v>
      </c>
      <c r="Q122" s="387"/>
      <c r="R122" s="343" t="s">
        <v>3186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548">
        <v>11</v>
      </c>
      <c r="B123" s="471">
        <v>44209</v>
      </c>
      <c r="C123" s="481"/>
      <c r="D123" s="479" t="s">
        <v>3743</v>
      </c>
      <c r="E123" s="480" t="s">
        <v>600</v>
      </c>
      <c r="F123" s="474">
        <v>31</v>
      </c>
      <c r="G123" s="474">
        <v>23</v>
      </c>
      <c r="H123" s="474">
        <v>34.5</v>
      </c>
      <c r="I123" s="477" t="s">
        <v>3744</v>
      </c>
      <c r="J123" s="477" t="s">
        <v>3734</v>
      </c>
      <c r="K123" s="477">
        <f t="shared" ref="K123" si="127">H123-F123</f>
        <v>3.5</v>
      </c>
      <c r="L123" s="545">
        <v>100</v>
      </c>
      <c r="M123" s="477">
        <f t="shared" ref="M123" si="128">(K123*N123)-L123</f>
        <v>1825</v>
      </c>
      <c r="N123" s="477">
        <v>550</v>
      </c>
      <c r="O123" s="478" t="s">
        <v>599</v>
      </c>
      <c r="P123" s="469">
        <v>43848</v>
      </c>
      <c r="Q123" s="387"/>
      <c r="R123" s="343" t="s">
        <v>602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548">
        <v>12</v>
      </c>
      <c r="B124" s="471">
        <v>44209</v>
      </c>
      <c r="C124" s="481"/>
      <c r="D124" s="479" t="s">
        <v>3745</v>
      </c>
      <c r="E124" s="480" t="s">
        <v>600</v>
      </c>
      <c r="F124" s="474">
        <v>51</v>
      </c>
      <c r="G124" s="474">
        <v>18</v>
      </c>
      <c r="H124" s="474">
        <v>68</v>
      </c>
      <c r="I124" s="477">
        <v>100</v>
      </c>
      <c r="J124" s="477" t="s">
        <v>3746</v>
      </c>
      <c r="K124" s="477">
        <f>H124-F124</f>
        <v>17</v>
      </c>
      <c r="L124" s="545">
        <v>100</v>
      </c>
      <c r="M124" s="477">
        <f>(K124*N124)-L124</f>
        <v>1175</v>
      </c>
      <c r="N124" s="477">
        <v>75</v>
      </c>
      <c r="O124" s="478" t="s">
        <v>599</v>
      </c>
      <c r="P124" s="535">
        <v>43843</v>
      </c>
      <c r="Q124" s="387"/>
      <c r="R124" s="343" t="s">
        <v>602</v>
      </c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548">
        <v>13</v>
      </c>
      <c r="B125" s="471">
        <v>44210</v>
      </c>
      <c r="C125" s="481"/>
      <c r="D125" s="479" t="s">
        <v>3753</v>
      </c>
      <c r="E125" s="480" t="s">
        <v>600</v>
      </c>
      <c r="F125" s="474">
        <v>38.5</v>
      </c>
      <c r="G125" s="474">
        <v>10</v>
      </c>
      <c r="H125" s="474">
        <v>53</v>
      </c>
      <c r="I125" s="477">
        <v>100</v>
      </c>
      <c r="J125" s="477" t="s">
        <v>3736</v>
      </c>
      <c r="K125" s="477">
        <f>H125-F125</f>
        <v>14.5</v>
      </c>
      <c r="L125" s="545">
        <v>100</v>
      </c>
      <c r="M125" s="477">
        <f>(K125*N125)-L125</f>
        <v>987.5</v>
      </c>
      <c r="N125" s="477">
        <v>75</v>
      </c>
      <c r="O125" s="478" t="s">
        <v>599</v>
      </c>
      <c r="P125" s="535">
        <v>43844</v>
      </c>
      <c r="Q125" s="387"/>
      <c r="R125" s="343" t="s">
        <v>3186</v>
      </c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523">
        <v>14</v>
      </c>
      <c r="B126" s="524">
        <v>44210</v>
      </c>
      <c r="C126" s="525"/>
      <c r="D126" s="526" t="s">
        <v>3755</v>
      </c>
      <c r="E126" s="527" t="s">
        <v>600</v>
      </c>
      <c r="F126" s="528">
        <v>31.5</v>
      </c>
      <c r="G126" s="528"/>
      <c r="H126" s="528">
        <v>0</v>
      </c>
      <c r="I126" s="529">
        <v>70</v>
      </c>
      <c r="J126" s="529" t="s">
        <v>3756</v>
      </c>
      <c r="K126" s="529">
        <f>H126-F126</f>
        <v>-31.5</v>
      </c>
      <c r="L126" s="546">
        <v>100</v>
      </c>
      <c r="M126" s="532">
        <f>(K126*N126)-L126</f>
        <v>-2462.5</v>
      </c>
      <c r="N126" s="529">
        <v>75</v>
      </c>
      <c r="O126" s="533" t="s">
        <v>663</v>
      </c>
      <c r="P126" s="534">
        <v>43844</v>
      </c>
      <c r="Q126" s="387"/>
      <c r="R126" s="343" t="s">
        <v>3186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573">
        <v>15</v>
      </c>
      <c r="B127" s="554">
        <v>44211</v>
      </c>
      <c r="C127" s="525"/>
      <c r="D127" s="526" t="s">
        <v>3769</v>
      </c>
      <c r="E127" s="527" t="s">
        <v>600</v>
      </c>
      <c r="F127" s="528">
        <v>75</v>
      </c>
      <c r="G127" s="528">
        <v>50</v>
      </c>
      <c r="H127" s="528">
        <v>50</v>
      </c>
      <c r="I127" s="529">
        <v>125</v>
      </c>
      <c r="J127" s="529" t="s">
        <v>3778</v>
      </c>
      <c r="K127" s="529">
        <f>H127-F127</f>
        <v>-25</v>
      </c>
      <c r="L127" s="546">
        <v>100</v>
      </c>
      <c r="M127" s="532">
        <f>(K127*N127)-L127</f>
        <v>-5100</v>
      </c>
      <c r="N127" s="529">
        <v>200</v>
      </c>
      <c r="O127" s="533" t="s">
        <v>663</v>
      </c>
      <c r="P127" s="534">
        <v>43848</v>
      </c>
      <c r="Q127" s="387"/>
      <c r="R127" s="343" t="s">
        <v>3186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73">
        <v>16</v>
      </c>
      <c r="B128" s="554">
        <v>44211</v>
      </c>
      <c r="C128" s="525"/>
      <c r="D128" s="526" t="s">
        <v>3722</v>
      </c>
      <c r="E128" s="527" t="s">
        <v>600</v>
      </c>
      <c r="F128" s="528">
        <v>41.5</v>
      </c>
      <c r="G128" s="528">
        <v>25</v>
      </c>
      <c r="H128" s="528">
        <v>25</v>
      </c>
      <c r="I128" s="529">
        <v>65</v>
      </c>
      <c r="J128" s="529" t="s">
        <v>3777</v>
      </c>
      <c r="K128" s="529">
        <f>H128-F128</f>
        <v>-16.5</v>
      </c>
      <c r="L128" s="546">
        <v>100</v>
      </c>
      <c r="M128" s="532">
        <f>(K128*N128)-L128</f>
        <v>-5050</v>
      </c>
      <c r="N128" s="529">
        <v>300</v>
      </c>
      <c r="O128" s="533" t="s">
        <v>663</v>
      </c>
      <c r="P128" s="534">
        <v>43848</v>
      </c>
      <c r="Q128" s="387"/>
      <c r="R128" s="343" t="s">
        <v>602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48">
        <v>17</v>
      </c>
      <c r="B129" s="471">
        <v>44214</v>
      </c>
      <c r="C129" s="481"/>
      <c r="D129" s="479" t="s">
        <v>3743</v>
      </c>
      <c r="E129" s="480" t="s">
        <v>600</v>
      </c>
      <c r="F129" s="474">
        <v>27</v>
      </c>
      <c r="G129" s="474">
        <v>19.5</v>
      </c>
      <c r="H129" s="474">
        <v>31.5</v>
      </c>
      <c r="I129" s="477">
        <v>40</v>
      </c>
      <c r="J129" s="477" t="s">
        <v>3776</v>
      </c>
      <c r="K129" s="477">
        <f t="shared" ref="K129:K130" si="129">H129-F129</f>
        <v>4.5</v>
      </c>
      <c r="L129" s="545">
        <v>100</v>
      </c>
      <c r="M129" s="477">
        <f t="shared" ref="M129:M130" si="130">(K129*N129)-L129</f>
        <v>2375</v>
      </c>
      <c r="N129" s="477">
        <v>550</v>
      </c>
      <c r="O129" s="478" t="s">
        <v>599</v>
      </c>
      <c r="P129" s="535">
        <v>43848</v>
      </c>
      <c r="Q129" s="387"/>
      <c r="R129" s="343" t="s">
        <v>602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548">
        <v>18</v>
      </c>
      <c r="B130" s="471">
        <v>44215</v>
      </c>
      <c r="C130" s="481"/>
      <c r="D130" s="479" t="s">
        <v>3786</v>
      </c>
      <c r="E130" s="480" t="s">
        <v>600</v>
      </c>
      <c r="F130" s="474">
        <v>12.5</v>
      </c>
      <c r="G130" s="474">
        <v>8</v>
      </c>
      <c r="H130" s="474">
        <v>14.2</v>
      </c>
      <c r="I130" s="477" t="s">
        <v>3710</v>
      </c>
      <c r="J130" s="477" t="s">
        <v>3787</v>
      </c>
      <c r="K130" s="477">
        <f t="shared" si="129"/>
        <v>1.6999999999999993</v>
      </c>
      <c r="L130" s="545">
        <v>100</v>
      </c>
      <c r="M130" s="477">
        <f t="shared" si="130"/>
        <v>2024.9999999999991</v>
      </c>
      <c r="N130" s="477">
        <v>1250</v>
      </c>
      <c r="O130" s="478" t="s">
        <v>599</v>
      </c>
      <c r="P130" s="535">
        <v>43849</v>
      </c>
      <c r="Q130" s="387"/>
      <c r="R130" s="343" t="s">
        <v>602</v>
      </c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573">
        <v>19</v>
      </c>
      <c r="B131" s="554">
        <v>44215</v>
      </c>
      <c r="C131" s="525"/>
      <c r="D131" s="526" t="s">
        <v>3791</v>
      </c>
      <c r="E131" s="527" t="s">
        <v>600</v>
      </c>
      <c r="F131" s="528">
        <v>66.5</v>
      </c>
      <c r="G131" s="528">
        <v>20</v>
      </c>
      <c r="H131" s="528">
        <v>20</v>
      </c>
      <c r="I131" s="529">
        <v>120</v>
      </c>
      <c r="J131" s="529" t="s">
        <v>3792</v>
      </c>
      <c r="K131" s="529">
        <f>H131-F131</f>
        <v>-46.5</v>
      </c>
      <c r="L131" s="546">
        <v>100</v>
      </c>
      <c r="M131" s="532">
        <f>(K131*N131)-L131</f>
        <v>-3587.5</v>
      </c>
      <c r="N131" s="529">
        <v>75</v>
      </c>
      <c r="O131" s="533" t="s">
        <v>663</v>
      </c>
      <c r="P131" s="534">
        <v>43849</v>
      </c>
      <c r="Q131" s="387"/>
      <c r="R131" s="343" t="s">
        <v>3186</v>
      </c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548">
        <v>20</v>
      </c>
      <c r="B132" s="471">
        <v>44215</v>
      </c>
      <c r="C132" s="481"/>
      <c r="D132" s="479" t="s">
        <v>3794</v>
      </c>
      <c r="E132" s="480" t="s">
        <v>600</v>
      </c>
      <c r="F132" s="474">
        <v>29</v>
      </c>
      <c r="G132" s="474">
        <v>17</v>
      </c>
      <c r="H132" s="474">
        <v>35.5</v>
      </c>
      <c r="I132" s="477" t="s">
        <v>3795</v>
      </c>
      <c r="J132" s="477" t="s">
        <v>3796</v>
      </c>
      <c r="K132" s="477">
        <f t="shared" ref="K132" si="131">H132-F132</f>
        <v>6.5</v>
      </c>
      <c r="L132" s="545">
        <v>100</v>
      </c>
      <c r="M132" s="477">
        <f t="shared" ref="M132" si="132">(K132*N132)-L132</f>
        <v>1850</v>
      </c>
      <c r="N132" s="477">
        <v>300</v>
      </c>
      <c r="O132" s="478" t="s">
        <v>599</v>
      </c>
      <c r="P132" s="535">
        <v>43849</v>
      </c>
      <c r="Q132" s="387"/>
      <c r="R132" s="343" t="s">
        <v>602</v>
      </c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445">
        <v>21</v>
      </c>
      <c r="B133" s="443">
        <v>44215</v>
      </c>
      <c r="C133" s="444"/>
      <c r="D133" s="437" t="s">
        <v>3786</v>
      </c>
      <c r="E133" s="438" t="s">
        <v>600</v>
      </c>
      <c r="F133" s="574" t="s">
        <v>3798</v>
      </c>
      <c r="G133" s="412">
        <v>8.4</v>
      </c>
      <c r="H133" s="412"/>
      <c r="I133" s="376" t="s">
        <v>3710</v>
      </c>
      <c r="J133" s="376" t="s">
        <v>601</v>
      </c>
      <c r="K133" s="376"/>
      <c r="L133" s="429"/>
      <c r="M133" s="376"/>
      <c r="N133" s="376"/>
      <c r="O133" s="404"/>
      <c r="P133" s="418"/>
      <c r="Q133" s="387"/>
      <c r="R133" s="343" t="s">
        <v>602</v>
      </c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548">
        <v>22</v>
      </c>
      <c r="B134" s="471">
        <v>44216</v>
      </c>
      <c r="C134" s="481"/>
      <c r="D134" s="479" t="s">
        <v>3794</v>
      </c>
      <c r="E134" s="480" t="s">
        <v>600</v>
      </c>
      <c r="F134" s="474">
        <v>30.5</v>
      </c>
      <c r="G134" s="474">
        <v>19</v>
      </c>
      <c r="H134" s="474">
        <v>37.5</v>
      </c>
      <c r="I134" s="477" t="s">
        <v>3795</v>
      </c>
      <c r="J134" s="477" t="s">
        <v>3667</v>
      </c>
      <c r="K134" s="477">
        <f t="shared" ref="K134" si="133">H134-F134</f>
        <v>7</v>
      </c>
      <c r="L134" s="545">
        <v>100</v>
      </c>
      <c r="M134" s="477">
        <f t="shared" ref="M134" si="134">(K134*N134)-L134</f>
        <v>2000</v>
      </c>
      <c r="N134" s="477">
        <v>300</v>
      </c>
      <c r="O134" s="478" t="s">
        <v>599</v>
      </c>
      <c r="P134" s="535">
        <v>44216</v>
      </c>
      <c r="Q134" s="387"/>
      <c r="R134" s="343" t="s">
        <v>602</v>
      </c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445"/>
      <c r="B135" s="443"/>
      <c r="C135" s="444"/>
      <c r="D135" s="437"/>
      <c r="E135" s="438"/>
      <c r="F135" s="412"/>
      <c r="G135" s="412"/>
      <c r="H135" s="412"/>
      <c r="I135" s="376"/>
      <c r="J135" s="376"/>
      <c r="K135" s="376"/>
      <c r="L135" s="429"/>
      <c r="M135" s="547"/>
      <c r="N135" s="376"/>
      <c r="O135" s="404"/>
      <c r="P135" s="418"/>
      <c r="Q135" s="387"/>
      <c r="R135" s="343"/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36"/>
      <c r="B136" s="422"/>
      <c r="C136" s="422"/>
      <c r="D136" s="423"/>
      <c r="E136" s="424"/>
      <c r="F136" s="424"/>
      <c r="G136" s="425"/>
      <c r="H136" s="425"/>
      <c r="I136" s="424"/>
      <c r="J136" s="420"/>
      <c r="K136" s="420"/>
      <c r="L136" s="420"/>
      <c r="M136" s="420"/>
      <c r="N136" s="420"/>
      <c r="O136" s="420"/>
      <c r="P136" s="420"/>
      <c r="Q136" s="387"/>
      <c r="R136" s="343"/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s="40" customFormat="1" ht="14.25">
      <c r="A137" s="36"/>
      <c r="B137" s="422"/>
      <c r="C137" s="422"/>
      <c r="D137" s="423"/>
      <c r="E137" s="424"/>
      <c r="F137" s="424"/>
      <c r="G137" s="425"/>
      <c r="H137" s="425"/>
      <c r="I137" s="424"/>
      <c r="J137" s="420"/>
      <c r="K137" s="420"/>
      <c r="L137" s="420"/>
      <c r="M137" s="420"/>
      <c r="N137" s="420"/>
      <c r="O137" s="420"/>
      <c r="P137" s="420"/>
      <c r="Q137" s="387"/>
      <c r="R137" s="343"/>
      <c r="Z137" s="393"/>
      <c r="AA137" s="393"/>
      <c r="AB137" s="393"/>
      <c r="AC137" s="393"/>
      <c r="AD137" s="393"/>
      <c r="AE137" s="393"/>
      <c r="AF137" s="393"/>
      <c r="AG137" s="393"/>
      <c r="AH137" s="393"/>
    </row>
    <row r="138" spans="1:34" s="40" customFormat="1" ht="14.25">
      <c r="A138" s="36"/>
      <c r="B138" s="422"/>
      <c r="C138" s="422"/>
      <c r="D138" s="423"/>
      <c r="E138" s="424"/>
      <c r="F138" s="424"/>
      <c r="G138" s="425"/>
      <c r="H138" s="425"/>
      <c r="I138" s="424"/>
      <c r="J138" s="420"/>
      <c r="K138" s="420"/>
      <c r="L138" s="420"/>
      <c r="M138" s="420"/>
      <c r="N138" s="420"/>
      <c r="O138" s="426"/>
      <c r="P138" s="420"/>
      <c r="Q138" s="387"/>
      <c r="R138" s="343"/>
      <c r="Z138" s="393"/>
      <c r="AA138" s="393"/>
      <c r="AB138" s="393"/>
      <c r="AC138" s="393"/>
      <c r="AD138" s="393"/>
      <c r="AE138" s="393"/>
      <c r="AF138" s="393"/>
      <c r="AG138" s="393"/>
      <c r="AH138" s="393"/>
    </row>
    <row r="139" spans="1:34" s="40" customFormat="1" ht="14.25">
      <c r="A139" s="377"/>
      <c r="B139" s="378"/>
      <c r="C139" s="378"/>
      <c r="D139" s="379"/>
      <c r="E139" s="377"/>
      <c r="F139" s="394"/>
      <c r="G139" s="377"/>
      <c r="H139" s="377"/>
      <c r="I139" s="377"/>
      <c r="J139" s="378"/>
      <c r="K139" s="395"/>
      <c r="L139" s="377"/>
      <c r="M139" s="377"/>
      <c r="N139" s="377"/>
      <c r="O139" s="396"/>
      <c r="P139" s="387"/>
      <c r="Q139" s="387"/>
      <c r="R139" s="343"/>
      <c r="Z139" s="393"/>
      <c r="AA139" s="393"/>
      <c r="AB139" s="393"/>
      <c r="AC139" s="393"/>
      <c r="AD139" s="393"/>
      <c r="AE139" s="393"/>
      <c r="AF139" s="393"/>
      <c r="AG139" s="393"/>
      <c r="AH139" s="393"/>
    </row>
    <row r="140" spans="1:34" ht="15">
      <c r="A140" s="99" t="s">
        <v>618</v>
      </c>
      <c r="B140" s="100"/>
      <c r="C140" s="100"/>
      <c r="D140" s="101"/>
      <c r="E140" s="34"/>
      <c r="F140" s="32"/>
      <c r="G140" s="32"/>
      <c r="H140" s="73"/>
      <c r="I140" s="119"/>
      <c r="J140" s="120"/>
      <c r="K140" s="17"/>
      <c r="L140" s="17"/>
      <c r="M140" s="17"/>
      <c r="N140" s="11"/>
      <c r="O140" s="53"/>
      <c r="Q140" s="95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591</v>
      </c>
      <c r="H141" s="21" t="s">
        <v>592</v>
      </c>
      <c r="I141" s="21" t="s">
        <v>593</v>
      </c>
      <c r="J141" s="20" t="s">
        <v>594</v>
      </c>
      <c r="K141" s="62" t="s">
        <v>610</v>
      </c>
      <c r="L141" s="417" t="s">
        <v>3630</v>
      </c>
      <c r="M141" s="63" t="s">
        <v>3629</v>
      </c>
      <c r="N141" s="21" t="s">
        <v>597</v>
      </c>
      <c r="O141" s="78" t="s">
        <v>598</v>
      </c>
      <c r="P141" s="97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 s="393" customFormat="1" ht="14.25">
      <c r="A142" s="382">
        <v>1</v>
      </c>
      <c r="B142" s="397">
        <v>44203</v>
      </c>
      <c r="C142" s="398"/>
      <c r="D142" s="409" t="s">
        <v>515</v>
      </c>
      <c r="E142" s="402" t="s">
        <v>600</v>
      </c>
      <c r="F142" s="412" t="s">
        <v>3691</v>
      </c>
      <c r="G142" s="407">
        <v>385</v>
      </c>
      <c r="H142" s="412"/>
      <c r="I142" s="399" t="s">
        <v>3692</v>
      </c>
      <c r="J142" s="439" t="s">
        <v>601</v>
      </c>
      <c r="K142" s="439"/>
      <c r="L142" s="440"/>
      <c r="M142" s="427"/>
      <c r="N142" s="403"/>
      <c r="O142" s="434"/>
      <c r="P142" s="98"/>
      <c r="Q142" s="441"/>
      <c r="R142" s="489" t="s">
        <v>602</v>
      </c>
      <c r="S142" s="435"/>
      <c r="T142" s="435"/>
      <c r="U142" s="435"/>
      <c r="V142" s="435"/>
      <c r="W142" s="435"/>
      <c r="X142" s="435"/>
      <c r="Y142" s="435"/>
      <c r="Z142" s="435"/>
    </row>
    <row r="143" spans="1:34" s="393" customFormat="1" ht="14.25">
      <c r="A143" s="490">
        <v>2</v>
      </c>
      <c r="B143" s="491">
        <v>44204</v>
      </c>
      <c r="C143" s="492"/>
      <c r="D143" s="493" t="s">
        <v>754</v>
      </c>
      <c r="E143" s="494" t="s">
        <v>600</v>
      </c>
      <c r="F143" s="503">
        <v>315</v>
      </c>
      <c r="G143" s="495">
        <v>283</v>
      </c>
      <c r="H143" s="503">
        <v>338.5</v>
      </c>
      <c r="I143" s="496" t="s">
        <v>3700</v>
      </c>
      <c r="J143" s="497" t="s">
        <v>3797</v>
      </c>
      <c r="K143" s="497">
        <f t="shared" ref="K143" si="135">H143-F143</f>
        <v>23.5</v>
      </c>
      <c r="L143" s="498">
        <f t="shared" ref="L143" si="136">(F143*-0.8)/100</f>
        <v>-2.52</v>
      </c>
      <c r="M143" s="499">
        <f t="shared" ref="M143" si="137">(K143+L143)/F143</f>
        <v>6.6603174603174609E-2</v>
      </c>
      <c r="N143" s="500" t="s">
        <v>599</v>
      </c>
      <c r="O143" s="502">
        <v>43849</v>
      </c>
      <c r="P143" s="98"/>
      <c r="Q143" s="441"/>
      <c r="R143" s="489" t="s">
        <v>602</v>
      </c>
      <c r="S143" s="435"/>
      <c r="T143" s="435"/>
      <c r="U143" s="435"/>
      <c r="V143" s="435"/>
      <c r="W143" s="435"/>
      <c r="X143" s="435"/>
      <c r="Y143" s="435"/>
      <c r="Z143" s="435"/>
    </row>
    <row r="144" spans="1:34" s="8" customFormat="1">
      <c r="A144" s="388"/>
      <c r="B144" s="389"/>
      <c r="C144" s="390"/>
      <c r="D144" s="391"/>
      <c r="E144" s="421"/>
      <c r="F144" s="421"/>
      <c r="G144" s="487"/>
      <c r="H144" s="487"/>
      <c r="I144" s="421"/>
      <c r="J144" s="488"/>
      <c r="K144" s="483"/>
      <c r="L144" s="484"/>
      <c r="M144" s="485"/>
      <c r="N144" s="486"/>
      <c r="O144" s="392"/>
      <c r="P144" s="123"/>
      <c r="Q144"/>
      <c r="R144" s="94"/>
      <c r="T144" s="57"/>
      <c r="U144" s="57"/>
      <c r="V144" s="57"/>
      <c r="W144" s="57"/>
      <c r="X144" s="57"/>
      <c r="Y144" s="57"/>
      <c r="Z144" s="57"/>
    </row>
    <row r="145" spans="1:29">
      <c r="A145" s="23" t="s">
        <v>603</v>
      </c>
      <c r="B145" s="23"/>
      <c r="C145" s="23"/>
      <c r="D145" s="23"/>
      <c r="E145" s="5"/>
      <c r="F145" s="30" t="s">
        <v>605</v>
      </c>
      <c r="G145" s="82"/>
      <c r="H145" s="82"/>
      <c r="I145" s="38"/>
      <c r="J145" s="85"/>
      <c r="K145" s="83"/>
      <c r="L145" s="84"/>
      <c r="M145" s="85"/>
      <c r="N145" s="86"/>
      <c r="O145" s="124"/>
      <c r="P145" s="11"/>
      <c r="Q145" s="16"/>
      <c r="R145" s="96"/>
      <c r="S145" s="16"/>
      <c r="T145" s="16"/>
      <c r="U145" s="16"/>
      <c r="V145" s="16"/>
      <c r="W145" s="16"/>
      <c r="X145" s="16"/>
      <c r="Y145" s="16"/>
    </row>
    <row r="146" spans="1:29">
      <c r="A146" s="29" t="s">
        <v>604</v>
      </c>
      <c r="B146" s="23"/>
      <c r="C146" s="23"/>
      <c r="D146" s="23"/>
      <c r="E146" s="32"/>
      <c r="F146" s="30" t="s">
        <v>607</v>
      </c>
      <c r="G146" s="12"/>
      <c r="H146" s="12"/>
      <c r="I146" s="12"/>
      <c r="J146" s="53"/>
      <c r="K146" s="12"/>
      <c r="L146" s="12"/>
      <c r="M146" s="12"/>
      <c r="N146" s="11"/>
      <c r="O146" s="53"/>
      <c r="Q146" s="7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9">
      <c r="A147" s="29"/>
      <c r="B147" s="23"/>
      <c r="C147" s="23"/>
      <c r="D147" s="23"/>
      <c r="E147" s="32"/>
      <c r="F147" s="30"/>
      <c r="G147" s="12"/>
      <c r="H147" s="12"/>
      <c r="I147" s="12"/>
      <c r="J147" s="53"/>
      <c r="K147" s="12"/>
      <c r="L147" s="12"/>
      <c r="M147" s="12"/>
      <c r="N147" s="11"/>
      <c r="O147" s="53"/>
      <c r="Q147" s="7"/>
      <c r="R147" s="82"/>
      <c r="S147" s="16"/>
      <c r="T147" s="16"/>
      <c r="U147" s="16"/>
      <c r="V147" s="16"/>
      <c r="W147" s="16"/>
      <c r="X147" s="16"/>
      <c r="Y147" s="16"/>
      <c r="Z147" s="16"/>
    </row>
    <row r="148" spans="1:29" ht="15">
      <c r="A148" s="11"/>
      <c r="B148" s="33" t="s">
        <v>3634</v>
      </c>
      <c r="C148" s="33"/>
      <c r="D148" s="33"/>
      <c r="E148" s="33"/>
      <c r="F148" s="34"/>
      <c r="G148" s="32"/>
      <c r="H148" s="32"/>
      <c r="I148" s="73"/>
      <c r="J148" s="74"/>
      <c r="K148" s="75"/>
      <c r="L148" s="416"/>
      <c r="M148" s="12"/>
      <c r="N148" s="11"/>
      <c r="O148" s="53"/>
      <c r="Q148" s="7"/>
      <c r="R148" s="82"/>
      <c r="S148" s="16"/>
      <c r="T148" s="16"/>
      <c r="U148" s="16"/>
      <c r="V148" s="16"/>
      <c r="W148" s="16"/>
      <c r="X148" s="16"/>
      <c r="Y148" s="16"/>
      <c r="Z148" s="16"/>
    </row>
    <row r="149" spans="1:29" ht="38.25">
      <c r="A149" s="20" t="s">
        <v>16</v>
      </c>
      <c r="B149" s="21" t="s">
        <v>575</v>
      </c>
      <c r="C149" s="21"/>
      <c r="D149" s="22" t="s">
        <v>588</v>
      </c>
      <c r="E149" s="21" t="s">
        <v>589</v>
      </c>
      <c r="F149" s="21" t="s">
        <v>590</v>
      </c>
      <c r="G149" s="21" t="s">
        <v>609</v>
      </c>
      <c r="H149" s="21" t="s">
        <v>592</v>
      </c>
      <c r="I149" s="21" t="s">
        <v>593</v>
      </c>
      <c r="J149" s="76" t="s">
        <v>594</v>
      </c>
      <c r="K149" s="62" t="s">
        <v>610</v>
      </c>
      <c r="L149" s="77" t="s">
        <v>611</v>
      </c>
      <c r="M149" s="21" t="s">
        <v>612</v>
      </c>
      <c r="N149" s="417" t="s">
        <v>3630</v>
      </c>
      <c r="O149" s="63" t="s">
        <v>3629</v>
      </c>
      <c r="P149" s="21" t="s">
        <v>597</v>
      </c>
      <c r="Q149" s="78" t="s">
        <v>598</v>
      </c>
      <c r="R149" s="82"/>
      <c r="S149" s="16"/>
      <c r="T149" s="16"/>
      <c r="U149" s="16"/>
      <c r="V149" s="16"/>
      <c r="W149" s="16"/>
      <c r="X149" s="16"/>
      <c r="Y149" s="16"/>
      <c r="Z149" s="16"/>
    </row>
    <row r="150" spans="1:29" ht="14.25">
      <c r="A150" s="382"/>
      <c r="B150" s="397"/>
      <c r="C150" s="401"/>
      <c r="D150" s="409"/>
      <c r="E150" s="402"/>
      <c r="F150" s="428"/>
      <c r="G150" s="407"/>
      <c r="H150" s="402"/>
      <c r="I150" s="399"/>
      <c r="J150" s="439"/>
      <c r="K150" s="439"/>
      <c r="L150" s="440"/>
      <c r="M150" s="438"/>
      <c r="N150" s="440"/>
      <c r="O150" s="427"/>
      <c r="P150" s="403"/>
      <c r="Q150" s="418"/>
      <c r="R150" s="436"/>
      <c r="S150" s="426"/>
      <c r="T150" s="16"/>
      <c r="U150" s="435"/>
      <c r="V150" s="435"/>
      <c r="W150" s="435"/>
      <c r="X150" s="435"/>
      <c r="Y150" s="435"/>
      <c r="Z150" s="435"/>
      <c r="AA150" s="393"/>
      <c r="AB150" s="393"/>
      <c r="AC150" s="393"/>
    </row>
    <row r="151" spans="1:29" ht="14.25">
      <c r="A151" s="382"/>
      <c r="B151" s="397"/>
      <c r="C151" s="401"/>
      <c r="D151" s="409"/>
      <c r="E151" s="402"/>
      <c r="F151" s="428"/>
      <c r="G151" s="407"/>
      <c r="H151" s="402"/>
      <c r="I151" s="399"/>
      <c r="J151" s="439"/>
      <c r="K151" s="439"/>
      <c r="L151" s="440"/>
      <c r="M151" s="438"/>
      <c r="N151" s="440"/>
      <c r="O151" s="427"/>
      <c r="P151" s="403"/>
      <c r="Q151" s="418"/>
      <c r="R151" s="436"/>
      <c r="S151" s="426"/>
      <c r="T151" s="16"/>
      <c r="U151" s="435"/>
      <c r="V151" s="435"/>
      <c r="W151" s="435"/>
      <c r="X151" s="435"/>
      <c r="Y151" s="435"/>
      <c r="Z151" s="435"/>
      <c r="AA151" s="393"/>
      <c r="AB151" s="393"/>
      <c r="AC151" s="393"/>
    </row>
    <row r="152" spans="1:29" s="393" customFormat="1" ht="14.25">
      <c r="A152" s="382"/>
      <c r="B152" s="397"/>
      <c r="C152" s="401"/>
      <c r="D152" s="409"/>
      <c r="E152" s="402"/>
      <c r="F152" s="428"/>
      <c r="G152" s="407"/>
      <c r="H152" s="402"/>
      <c r="I152" s="399"/>
      <c r="J152" s="439"/>
      <c r="K152" s="439"/>
      <c r="L152" s="440"/>
      <c r="M152" s="438"/>
      <c r="N152" s="440"/>
      <c r="O152" s="427"/>
      <c r="P152" s="403"/>
      <c r="Q152" s="418"/>
      <c r="R152" s="433"/>
      <c r="S152" s="435"/>
      <c r="T152" s="435"/>
      <c r="U152" s="435"/>
      <c r="V152" s="435"/>
      <c r="W152" s="435"/>
      <c r="X152" s="435"/>
      <c r="Y152" s="435"/>
      <c r="Z152" s="435"/>
    </row>
    <row r="153" spans="1:29" s="393" customFormat="1" ht="14.25">
      <c r="A153" s="382"/>
      <c r="B153" s="397"/>
      <c r="C153" s="401"/>
      <c r="D153" s="409"/>
      <c r="E153" s="402"/>
      <c r="F153" s="439"/>
      <c r="G153" s="412"/>
      <c r="H153" s="402"/>
      <c r="I153" s="399"/>
      <c r="J153" s="439"/>
      <c r="K153" s="439"/>
      <c r="L153" s="440"/>
      <c r="M153" s="438"/>
      <c r="N153" s="440"/>
      <c r="O153" s="427"/>
      <c r="P153" s="403"/>
      <c r="Q153" s="418"/>
      <c r="R153" s="433"/>
      <c r="S153" s="435"/>
      <c r="T153" s="435"/>
      <c r="U153" s="435"/>
      <c r="V153" s="435"/>
      <c r="W153" s="435"/>
      <c r="X153" s="435"/>
      <c r="Y153" s="435"/>
      <c r="Z153" s="435"/>
    </row>
    <row r="154" spans="1:29" s="393" customFormat="1" ht="14.25">
      <c r="A154" s="382"/>
      <c r="B154" s="397"/>
      <c r="C154" s="401"/>
      <c r="D154" s="409"/>
      <c r="E154" s="402"/>
      <c r="F154" s="439"/>
      <c r="G154" s="412"/>
      <c r="H154" s="402"/>
      <c r="I154" s="399"/>
      <c r="J154" s="439"/>
      <c r="K154" s="439"/>
      <c r="L154" s="440"/>
      <c r="M154" s="438"/>
      <c r="N154" s="440"/>
      <c r="O154" s="427"/>
      <c r="P154" s="403"/>
      <c r="Q154" s="418"/>
      <c r="R154" s="433"/>
      <c r="S154" s="435"/>
      <c r="T154" s="435"/>
      <c r="U154" s="435"/>
      <c r="V154" s="435"/>
      <c r="W154" s="435"/>
      <c r="X154" s="435"/>
      <c r="Y154" s="435"/>
      <c r="Z154" s="435"/>
    </row>
    <row r="155" spans="1:29" s="393" customFormat="1" ht="14.25">
      <c r="A155" s="382"/>
      <c r="B155" s="397"/>
      <c r="C155" s="401"/>
      <c r="D155" s="409"/>
      <c r="E155" s="402"/>
      <c r="F155" s="428"/>
      <c r="G155" s="407"/>
      <c r="H155" s="402"/>
      <c r="I155" s="399"/>
      <c r="J155" s="439"/>
      <c r="K155" s="430"/>
      <c r="L155" s="440"/>
      <c r="M155" s="438"/>
      <c r="N155" s="440"/>
      <c r="O155" s="427"/>
      <c r="P155" s="432"/>
      <c r="Q155" s="418"/>
      <c r="R155" s="433"/>
      <c r="S155" s="435"/>
      <c r="T155" s="435"/>
      <c r="U155" s="435"/>
      <c r="V155" s="435"/>
      <c r="W155" s="435"/>
      <c r="X155" s="435"/>
      <c r="Y155" s="435"/>
      <c r="Z155" s="435"/>
    </row>
    <row r="156" spans="1:29" s="393" customFormat="1" ht="14.25">
      <c r="A156" s="382"/>
      <c r="B156" s="397"/>
      <c r="C156" s="401"/>
      <c r="D156" s="409"/>
      <c r="E156" s="402"/>
      <c r="F156" s="428"/>
      <c r="G156" s="407"/>
      <c r="H156" s="402"/>
      <c r="I156" s="399"/>
      <c r="J156" s="430"/>
      <c r="K156" s="430"/>
      <c r="L156" s="430"/>
      <c r="M156" s="430"/>
      <c r="N156" s="431"/>
      <c r="O156" s="442"/>
      <c r="P156" s="432"/>
      <c r="Q156" s="418"/>
      <c r="R156" s="433"/>
      <c r="S156" s="435"/>
      <c r="T156" s="435"/>
      <c r="U156" s="435"/>
      <c r="V156" s="435"/>
      <c r="W156" s="435"/>
      <c r="X156" s="435"/>
      <c r="Y156" s="435"/>
      <c r="Z156" s="435"/>
    </row>
    <row r="157" spans="1:29" s="393" customFormat="1" ht="14.25">
      <c r="A157" s="382"/>
      <c r="B157" s="397"/>
      <c r="C157" s="401"/>
      <c r="D157" s="409"/>
      <c r="E157" s="402"/>
      <c r="F157" s="439"/>
      <c r="G157" s="412"/>
      <c r="H157" s="402"/>
      <c r="I157" s="399"/>
      <c r="J157" s="439"/>
      <c r="K157" s="439"/>
      <c r="L157" s="440"/>
      <c r="M157" s="438"/>
      <c r="N157" s="440"/>
      <c r="O157" s="427"/>
      <c r="P157" s="403"/>
      <c r="Q157" s="418"/>
      <c r="R157" s="436"/>
      <c r="S157" s="426"/>
      <c r="T157" s="435"/>
      <c r="U157" s="435"/>
      <c r="V157" s="435"/>
      <c r="W157" s="435"/>
      <c r="X157" s="435"/>
      <c r="Y157" s="435"/>
      <c r="Z157" s="435"/>
    </row>
    <row r="158" spans="1:29" s="393" customFormat="1" ht="14.25">
      <c r="A158" s="382"/>
      <c r="B158" s="397"/>
      <c r="C158" s="401"/>
      <c r="D158" s="409"/>
      <c r="E158" s="402"/>
      <c r="F158" s="428"/>
      <c r="G158" s="407"/>
      <c r="H158" s="402"/>
      <c r="I158" s="399"/>
      <c r="J158" s="376"/>
      <c r="K158" s="376"/>
      <c r="L158" s="376"/>
      <c r="M158" s="376"/>
      <c r="N158" s="429"/>
      <c r="O158" s="427"/>
      <c r="P158" s="404"/>
      <c r="Q158" s="418"/>
      <c r="R158" s="436"/>
      <c r="S158" s="426"/>
      <c r="T158" s="435"/>
      <c r="U158" s="435"/>
      <c r="V158" s="435"/>
      <c r="W158" s="435"/>
      <c r="X158" s="435"/>
      <c r="Y158" s="435"/>
      <c r="Z158" s="435"/>
    </row>
    <row r="159" spans="1:29">
      <c r="A159" s="29"/>
      <c r="B159" s="23"/>
      <c r="C159" s="23"/>
      <c r="D159" s="23"/>
      <c r="E159" s="32"/>
      <c r="F159" s="30"/>
      <c r="G159" s="12"/>
      <c r="H159" s="12"/>
      <c r="I159" s="12"/>
      <c r="J159" s="53"/>
      <c r="K159" s="12"/>
      <c r="L159" s="12"/>
      <c r="M159" s="12"/>
      <c r="N159" s="11"/>
      <c r="O159" s="53"/>
      <c r="P159" s="7"/>
      <c r="Q159" s="11"/>
      <c r="R159" s="141"/>
      <c r="S159" s="16"/>
      <c r="T159" s="16"/>
      <c r="U159" s="16"/>
      <c r="V159" s="16"/>
      <c r="W159" s="16"/>
      <c r="X159" s="16"/>
      <c r="Y159" s="16"/>
      <c r="Z159" s="16"/>
    </row>
    <row r="160" spans="1:29">
      <c r="A160" s="29"/>
      <c r="B160" s="23"/>
      <c r="C160" s="23"/>
      <c r="D160" s="23"/>
      <c r="E160" s="32"/>
      <c r="F160" s="30"/>
      <c r="G160" s="41"/>
      <c r="H160" s="42"/>
      <c r="I160" s="82"/>
      <c r="J160" s="17"/>
      <c r="K160" s="83"/>
      <c r="L160" s="84"/>
      <c r="M160" s="85"/>
      <c r="N160" s="86"/>
      <c r="O160" s="87"/>
      <c r="P160" s="11"/>
      <c r="Q160" s="16"/>
      <c r="R160" s="141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7"/>
      <c r="B161" s="45"/>
      <c r="C161" s="102"/>
      <c r="D161" s="6"/>
      <c r="E161" s="38"/>
      <c r="F161" s="82"/>
      <c r="G161" s="41"/>
      <c r="H161" s="42"/>
      <c r="I161" s="82"/>
      <c r="J161" s="17"/>
      <c r="K161" s="83"/>
      <c r="L161" s="84"/>
      <c r="M161" s="85"/>
      <c r="N161" s="86"/>
      <c r="O161" s="87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 ht="15">
      <c r="A162" s="5"/>
      <c r="B162" s="103" t="s">
        <v>619</v>
      </c>
      <c r="C162" s="103"/>
      <c r="D162" s="103"/>
      <c r="E162" s="103"/>
      <c r="F162" s="17"/>
      <c r="G162" s="17"/>
      <c r="H162" s="104"/>
      <c r="I162" s="17"/>
      <c r="J162" s="74"/>
      <c r="K162" s="75"/>
      <c r="L162" s="17"/>
      <c r="M162" s="17"/>
      <c r="N162" s="16"/>
      <c r="O162" s="98"/>
      <c r="P162" s="11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575</v>
      </c>
      <c r="C163" s="21"/>
      <c r="D163" s="22" t="s">
        <v>588</v>
      </c>
      <c r="E163" s="21" t="s">
        <v>589</v>
      </c>
      <c r="F163" s="21" t="s">
        <v>590</v>
      </c>
      <c r="G163" s="21" t="s">
        <v>620</v>
      </c>
      <c r="H163" s="21" t="s">
        <v>621</v>
      </c>
      <c r="I163" s="21" t="s">
        <v>593</v>
      </c>
      <c r="J163" s="61" t="s">
        <v>594</v>
      </c>
      <c r="K163" s="21" t="s">
        <v>595</v>
      </c>
      <c r="L163" s="21" t="s">
        <v>596</v>
      </c>
      <c r="M163" s="21" t="s">
        <v>597</v>
      </c>
      <c r="N163" s="22" t="s">
        <v>598</v>
      </c>
      <c r="O163" s="98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1</v>
      </c>
      <c r="B164" s="105">
        <v>41579</v>
      </c>
      <c r="C164" s="105"/>
      <c r="D164" s="106" t="s">
        <v>622</v>
      </c>
      <c r="E164" s="107" t="s">
        <v>623</v>
      </c>
      <c r="F164" s="108">
        <v>82</v>
      </c>
      <c r="G164" s="107" t="s">
        <v>624</v>
      </c>
      <c r="H164" s="107">
        <v>100</v>
      </c>
      <c r="I164" s="125">
        <v>100</v>
      </c>
      <c r="J164" s="126" t="s">
        <v>625</v>
      </c>
      <c r="K164" s="127">
        <f t="shared" ref="K164:K195" si="138">H164-F164</f>
        <v>18</v>
      </c>
      <c r="L164" s="128">
        <f t="shared" ref="L164:L195" si="139">K164/F164</f>
        <v>0.21951219512195122</v>
      </c>
      <c r="M164" s="129" t="s">
        <v>599</v>
      </c>
      <c r="N164" s="130">
        <v>42657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</v>
      </c>
      <c r="B165" s="105">
        <v>41794</v>
      </c>
      <c r="C165" s="105"/>
      <c r="D165" s="106" t="s">
        <v>626</v>
      </c>
      <c r="E165" s="107" t="s">
        <v>600</v>
      </c>
      <c r="F165" s="108">
        <v>257</v>
      </c>
      <c r="G165" s="107" t="s">
        <v>624</v>
      </c>
      <c r="H165" s="107">
        <v>300</v>
      </c>
      <c r="I165" s="125">
        <v>300</v>
      </c>
      <c r="J165" s="126" t="s">
        <v>625</v>
      </c>
      <c r="K165" s="127">
        <f t="shared" si="138"/>
        <v>43</v>
      </c>
      <c r="L165" s="128">
        <f t="shared" si="139"/>
        <v>0.16731517509727625</v>
      </c>
      <c r="M165" s="129" t="s">
        <v>599</v>
      </c>
      <c r="N165" s="130">
        <v>41822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</v>
      </c>
      <c r="B166" s="105">
        <v>41828</v>
      </c>
      <c r="C166" s="105"/>
      <c r="D166" s="106" t="s">
        <v>627</v>
      </c>
      <c r="E166" s="107" t="s">
        <v>600</v>
      </c>
      <c r="F166" s="108">
        <v>393</v>
      </c>
      <c r="G166" s="107" t="s">
        <v>624</v>
      </c>
      <c r="H166" s="107">
        <v>468</v>
      </c>
      <c r="I166" s="125">
        <v>468</v>
      </c>
      <c r="J166" s="126" t="s">
        <v>625</v>
      </c>
      <c r="K166" s="127">
        <f t="shared" si="138"/>
        <v>75</v>
      </c>
      <c r="L166" s="128">
        <f t="shared" si="139"/>
        <v>0.19083969465648856</v>
      </c>
      <c r="M166" s="129" t="s">
        <v>599</v>
      </c>
      <c r="N166" s="130">
        <v>41863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</v>
      </c>
      <c r="B167" s="105">
        <v>41857</v>
      </c>
      <c r="C167" s="105"/>
      <c r="D167" s="106" t="s">
        <v>628</v>
      </c>
      <c r="E167" s="107" t="s">
        <v>600</v>
      </c>
      <c r="F167" s="108">
        <v>205</v>
      </c>
      <c r="G167" s="107" t="s">
        <v>624</v>
      </c>
      <c r="H167" s="107">
        <v>275</v>
      </c>
      <c r="I167" s="125">
        <v>250</v>
      </c>
      <c r="J167" s="126" t="s">
        <v>625</v>
      </c>
      <c r="K167" s="127">
        <f t="shared" si="138"/>
        <v>70</v>
      </c>
      <c r="L167" s="128">
        <f t="shared" si="139"/>
        <v>0.34146341463414637</v>
      </c>
      <c r="M167" s="129" t="s">
        <v>599</v>
      </c>
      <c r="N167" s="130">
        <v>41962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</v>
      </c>
      <c r="B168" s="105">
        <v>41886</v>
      </c>
      <c r="C168" s="105"/>
      <c r="D168" s="106" t="s">
        <v>629</v>
      </c>
      <c r="E168" s="107" t="s">
        <v>600</v>
      </c>
      <c r="F168" s="108">
        <v>162</v>
      </c>
      <c r="G168" s="107" t="s">
        <v>624</v>
      </c>
      <c r="H168" s="107">
        <v>190</v>
      </c>
      <c r="I168" s="125">
        <v>190</v>
      </c>
      <c r="J168" s="126" t="s">
        <v>625</v>
      </c>
      <c r="K168" s="127">
        <f t="shared" si="138"/>
        <v>28</v>
      </c>
      <c r="L168" s="128">
        <f t="shared" si="139"/>
        <v>0.1728395061728395</v>
      </c>
      <c r="M168" s="129" t="s">
        <v>599</v>
      </c>
      <c r="N168" s="130">
        <v>42006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</v>
      </c>
      <c r="B169" s="105">
        <v>41886</v>
      </c>
      <c r="C169" s="105"/>
      <c r="D169" s="106" t="s">
        <v>630</v>
      </c>
      <c r="E169" s="107" t="s">
        <v>600</v>
      </c>
      <c r="F169" s="108">
        <v>75</v>
      </c>
      <c r="G169" s="107" t="s">
        <v>624</v>
      </c>
      <c r="H169" s="107">
        <v>91.5</v>
      </c>
      <c r="I169" s="125" t="s">
        <v>631</v>
      </c>
      <c r="J169" s="126" t="s">
        <v>632</v>
      </c>
      <c r="K169" s="127">
        <f t="shared" si="138"/>
        <v>16.5</v>
      </c>
      <c r="L169" s="128">
        <f t="shared" si="139"/>
        <v>0.22</v>
      </c>
      <c r="M169" s="129" t="s">
        <v>599</v>
      </c>
      <c r="N169" s="130">
        <v>41954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7</v>
      </c>
      <c r="B170" s="105">
        <v>41913</v>
      </c>
      <c r="C170" s="105"/>
      <c r="D170" s="106" t="s">
        <v>633</v>
      </c>
      <c r="E170" s="107" t="s">
        <v>600</v>
      </c>
      <c r="F170" s="108">
        <v>850</v>
      </c>
      <c r="G170" s="107" t="s">
        <v>624</v>
      </c>
      <c r="H170" s="107">
        <v>982.5</v>
      </c>
      <c r="I170" s="125">
        <v>1050</v>
      </c>
      <c r="J170" s="126" t="s">
        <v>634</v>
      </c>
      <c r="K170" s="127">
        <f t="shared" si="138"/>
        <v>132.5</v>
      </c>
      <c r="L170" s="128">
        <f t="shared" si="139"/>
        <v>0.15588235294117647</v>
      </c>
      <c r="M170" s="129" t="s">
        <v>599</v>
      </c>
      <c r="N170" s="130">
        <v>42039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8</v>
      </c>
      <c r="B171" s="105">
        <v>41913</v>
      </c>
      <c r="C171" s="105"/>
      <c r="D171" s="106" t="s">
        <v>635</v>
      </c>
      <c r="E171" s="107" t="s">
        <v>600</v>
      </c>
      <c r="F171" s="108">
        <v>475</v>
      </c>
      <c r="G171" s="107" t="s">
        <v>624</v>
      </c>
      <c r="H171" s="107">
        <v>515</v>
      </c>
      <c r="I171" s="125">
        <v>600</v>
      </c>
      <c r="J171" s="126" t="s">
        <v>636</v>
      </c>
      <c r="K171" s="127">
        <f t="shared" si="138"/>
        <v>40</v>
      </c>
      <c r="L171" s="128">
        <f t="shared" si="139"/>
        <v>8.4210526315789472E-2</v>
      </c>
      <c r="M171" s="129" t="s">
        <v>599</v>
      </c>
      <c r="N171" s="130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9</v>
      </c>
      <c r="B172" s="105">
        <v>41913</v>
      </c>
      <c r="C172" s="105"/>
      <c r="D172" s="106" t="s">
        <v>637</v>
      </c>
      <c r="E172" s="107" t="s">
        <v>600</v>
      </c>
      <c r="F172" s="108">
        <v>86</v>
      </c>
      <c r="G172" s="107" t="s">
        <v>624</v>
      </c>
      <c r="H172" s="107">
        <v>99</v>
      </c>
      <c r="I172" s="125">
        <v>140</v>
      </c>
      <c r="J172" s="126" t="s">
        <v>638</v>
      </c>
      <c r="K172" s="127">
        <f t="shared" si="138"/>
        <v>13</v>
      </c>
      <c r="L172" s="128">
        <f t="shared" si="139"/>
        <v>0.15116279069767441</v>
      </c>
      <c r="M172" s="129" t="s">
        <v>599</v>
      </c>
      <c r="N172" s="130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10</v>
      </c>
      <c r="B173" s="105">
        <v>41926</v>
      </c>
      <c r="C173" s="105"/>
      <c r="D173" s="106" t="s">
        <v>639</v>
      </c>
      <c r="E173" s="107" t="s">
        <v>600</v>
      </c>
      <c r="F173" s="108">
        <v>496.6</v>
      </c>
      <c r="G173" s="107" t="s">
        <v>624</v>
      </c>
      <c r="H173" s="107">
        <v>621</v>
      </c>
      <c r="I173" s="125">
        <v>580</v>
      </c>
      <c r="J173" s="126" t="s">
        <v>625</v>
      </c>
      <c r="K173" s="127">
        <f t="shared" si="138"/>
        <v>124.39999999999998</v>
      </c>
      <c r="L173" s="128">
        <f t="shared" si="139"/>
        <v>0.25050342327829234</v>
      </c>
      <c r="M173" s="129" t="s">
        <v>599</v>
      </c>
      <c r="N173" s="130">
        <v>42605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11</v>
      </c>
      <c r="B174" s="105">
        <v>41926</v>
      </c>
      <c r="C174" s="105"/>
      <c r="D174" s="106" t="s">
        <v>640</v>
      </c>
      <c r="E174" s="107" t="s">
        <v>600</v>
      </c>
      <c r="F174" s="108">
        <v>2481.9</v>
      </c>
      <c r="G174" s="107" t="s">
        <v>624</v>
      </c>
      <c r="H174" s="107">
        <v>2840</v>
      </c>
      <c r="I174" s="125">
        <v>2870</v>
      </c>
      <c r="J174" s="126" t="s">
        <v>641</v>
      </c>
      <c r="K174" s="127">
        <f t="shared" si="138"/>
        <v>358.09999999999991</v>
      </c>
      <c r="L174" s="128">
        <f t="shared" si="139"/>
        <v>0.14428462065353154</v>
      </c>
      <c r="M174" s="129" t="s">
        <v>599</v>
      </c>
      <c r="N174" s="130">
        <v>42017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12</v>
      </c>
      <c r="B175" s="105">
        <v>41928</v>
      </c>
      <c r="C175" s="105"/>
      <c r="D175" s="106" t="s">
        <v>642</v>
      </c>
      <c r="E175" s="107" t="s">
        <v>600</v>
      </c>
      <c r="F175" s="108">
        <v>84.5</v>
      </c>
      <c r="G175" s="107" t="s">
        <v>624</v>
      </c>
      <c r="H175" s="107">
        <v>93</v>
      </c>
      <c r="I175" s="125">
        <v>110</v>
      </c>
      <c r="J175" s="126" t="s">
        <v>643</v>
      </c>
      <c r="K175" s="127">
        <f t="shared" si="138"/>
        <v>8.5</v>
      </c>
      <c r="L175" s="128">
        <f t="shared" si="139"/>
        <v>0.10059171597633136</v>
      </c>
      <c r="M175" s="129" t="s">
        <v>599</v>
      </c>
      <c r="N175" s="130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13</v>
      </c>
      <c r="B176" s="105">
        <v>41928</v>
      </c>
      <c r="C176" s="105"/>
      <c r="D176" s="106" t="s">
        <v>644</v>
      </c>
      <c r="E176" s="107" t="s">
        <v>600</v>
      </c>
      <c r="F176" s="108">
        <v>401</v>
      </c>
      <c r="G176" s="107" t="s">
        <v>624</v>
      </c>
      <c r="H176" s="107">
        <v>428</v>
      </c>
      <c r="I176" s="125">
        <v>450</v>
      </c>
      <c r="J176" s="126" t="s">
        <v>645</v>
      </c>
      <c r="K176" s="127">
        <f t="shared" si="138"/>
        <v>27</v>
      </c>
      <c r="L176" s="128">
        <f t="shared" si="139"/>
        <v>6.7331670822942641E-2</v>
      </c>
      <c r="M176" s="129" t="s">
        <v>599</v>
      </c>
      <c r="N176" s="130">
        <v>42020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14</v>
      </c>
      <c r="B177" s="105">
        <v>41928</v>
      </c>
      <c r="C177" s="105"/>
      <c r="D177" s="106" t="s">
        <v>646</v>
      </c>
      <c r="E177" s="107" t="s">
        <v>600</v>
      </c>
      <c r="F177" s="108">
        <v>101</v>
      </c>
      <c r="G177" s="107" t="s">
        <v>624</v>
      </c>
      <c r="H177" s="107">
        <v>112</v>
      </c>
      <c r="I177" s="125">
        <v>120</v>
      </c>
      <c r="J177" s="126" t="s">
        <v>647</v>
      </c>
      <c r="K177" s="127">
        <f t="shared" si="138"/>
        <v>11</v>
      </c>
      <c r="L177" s="128">
        <f t="shared" si="139"/>
        <v>0.10891089108910891</v>
      </c>
      <c r="M177" s="129" t="s">
        <v>599</v>
      </c>
      <c r="N177" s="130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15</v>
      </c>
      <c r="B178" s="105">
        <v>41954</v>
      </c>
      <c r="C178" s="105"/>
      <c r="D178" s="106" t="s">
        <v>648</v>
      </c>
      <c r="E178" s="107" t="s">
        <v>600</v>
      </c>
      <c r="F178" s="108">
        <v>59</v>
      </c>
      <c r="G178" s="107" t="s">
        <v>624</v>
      </c>
      <c r="H178" s="107">
        <v>76</v>
      </c>
      <c r="I178" s="125">
        <v>76</v>
      </c>
      <c r="J178" s="126" t="s">
        <v>625</v>
      </c>
      <c r="K178" s="127">
        <f t="shared" si="138"/>
        <v>17</v>
      </c>
      <c r="L178" s="128">
        <f t="shared" si="139"/>
        <v>0.28813559322033899</v>
      </c>
      <c r="M178" s="129" t="s">
        <v>599</v>
      </c>
      <c r="N178" s="130">
        <v>43032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16</v>
      </c>
      <c r="B179" s="105">
        <v>41954</v>
      </c>
      <c r="C179" s="105"/>
      <c r="D179" s="106" t="s">
        <v>637</v>
      </c>
      <c r="E179" s="107" t="s">
        <v>600</v>
      </c>
      <c r="F179" s="108">
        <v>99</v>
      </c>
      <c r="G179" s="107" t="s">
        <v>624</v>
      </c>
      <c r="H179" s="107">
        <v>120</v>
      </c>
      <c r="I179" s="125">
        <v>120</v>
      </c>
      <c r="J179" s="126" t="s">
        <v>649</v>
      </c>
      <c r="K179" s="127">
        <f t="shared" si="138"/>
        <v>21</v>
      </c>
      <c r="L179" s="128">
        <f t="shared" si="139"/>
        <v>0.21212121212121213</v>
      </c>
      <c r="M179" s="129" t="s">
        <v>599</v>
      </c>
      <c r="N179" s="130">
        <v>41960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17</v>
      </c>
      <c r="B180" s="105">
        <v>41956</v>
      </c>
      <c r="C180" s="105"/>
      <c r="D180" s="106" t="s">
        <v>650</v>
      </c>
      <c r="E180" s="107" t="s">
        <v>600</v>
      </c>
      <c r="F180" s="108">
        <v>22</v>
      </c>
      <c r="G180" s="107" t="s">
        <v>624</v>
      </c>
      <c r="H180" s="107">
        <v>33.549999999999997</v>
      </c>
      <c r="I180" s="125">
        <v>32</v>
      </c>
      <c r="J180" s="126" t="s">
        <v>651</v>
      </c>
      <c r="K180" s="127">
        <f t="shared" si="138"/>
        <v>11.549999999999997</v>
      </c>
      <c r="L180" s="128">
        <f t="shared" si="139"/>
        <v>0.52499999999999991</v>
      </c>
      <c r="M180" s="129" t="s">
        <v>599</v>
      </c>
      <c r="N180" s="130">
        <v>42188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18</v>
      </c>
      <c r="B181" s="105">
        <v>41976</v>
      </c>
      <c r="C181" s="105"/>
      <c r="D181" s="106" t="s">
        <v>652</v>
      </c>
      <c r="E181" s="107" t="s">
        <v>600</v>
      </c>
      <c r="F181" s="108">
        <v>440</v>
      </c>
      <c r="G181" s="107" t="s">
        <v>624</v>
      </c>
      <c r="H181" s="107">
        <v>520</v>
      </c>
      <c r="I181" s="125">
        <v>520</v>
      </c>
      <c r="J181" s="126" t="s">
        <v>653</v>
      </c>
      <c r="K181" s="127">
        <f t="shared" si="138"/>
        <v>80</v>
      </c>
      <c r="L181" s="128">
        <f t="shared" si="139"/>
        <v>0.18181818181818182</v>
      </c>
      <c r="M181" s="129" t="s">
        <v>599</v>
      </c>
      <c r="N181" s="130">
        <v>42208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19</v>
      </c>
      <c r="B182" s="105">
        <v>41976</v>
      </c>
      <c r="C182" s="105"/>
      <c r="D182" s="106" t="s">
        <v>654</v>
      </c>
      <c r="E182" s="107" t="s">
        <v>600</v>
      </c>
      <c r="F182" s="108">
        <v>360</v>
      </c>
      <c r="G182" s="107" t="s">
        <v>624</v>
      </c>
      <c r="H182" s="107">
        <v>427</v>
      </c>
      <c r="I182" s="125">
        <v>425</v>
      </c>
      <c r="J182" s="126" t="s">
        <v>655</v>
      </c>
      <c r="K182" s="127">
        <f t="shared" si="138"/>
        <v>67</v>
      </c>
      <c r="L182" s="128">
        <f t="shared" si="139"/>
        <v>0.18611111111111112</v>
      </c>
      <c r="M182" s="129" t="s">
        <v>599</v>
      </c>
      <c r="N182" s="130">
        <v>42058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20</v>
      </c>
      <c r="B183" s="105">
        <v>42012</v>
      </c>
      <c r="C183" s="105"/>
      <c r="D183" s="106" t="s">
        <v>656</v>
      </c>
      <c r="E183" s="107" t="s">
        <v>600</v>
      </c>
      <c r="F183" s="108">
        <v>360</v>
      </c>
      <c r="G183" s="107" t="s">
        <v>624</v>
      </c>
      <c r="H183" s="107">
        <v>455</v>
      </c>
      <c r="I183" s="125">
        <v>420</v>
      </c>
      <c r="J183" s="126" t="s">
        <v>657</v>
      </c>
      <c r="K183" s="127">
        <f t="shared" si="138"/>
        <v>95</v>
      </c>
      <c r="L183" s="128">
        <f t="shared" si="139"/>
        <v>0.2638888888888889</v>
      </c>
      <c r="M183" s="129" t="s">
        <v>599</v>
      </c>
      <c r="N183" s="130">
        <v>42024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21</v>
      </c>
      <c r="B184" s="105">
        <v>42012</v>
      </c>
      <c r="C184" s="105"/>
      <c r="D184" s="106" t="s">
        <v>658</v>
      </c>
      <c r="E184" s="107" t="s">
        <v>600</v>
      </c>
      <c r="F184" s="108">
        <v>130</v>
      </c>
      <c r="G184" s="107"/>
      <c r="H184" s="107">
        <v>175.5</v>
      </c>
      <c r="I184" s="125">
        <v>165</v>
      </c>
      <c r="J184" s="126" t="s">
        <v>659</v>
      </c>
      <c r="K184" s="127">
        <f t="shared" si="138"/>
        <v>45.5</v>
      </c>
      <c r="L184" s="128">
        <f t="shared" si="139"/>
        <v>0.35</v>
      </c>
      <c r="M184" s="129" t="s">
        <v>599</v>
      </c>
      <c r="N184" s="130">
        <v>43088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22</v>
      </c>
      <c r="B185" s="105">
        <v>42040</v>
      </c>
      <c r="C185" s="105"/>
      <c r="D185" s="106" t="s">
        <v>390</v>
      </c>
      <c r="E185" s="107" t="s">
        <v>623</v>
      </c>
      <c r="F185" s="108">
        <v>98</v>
      </c>
      <c r="G185" s="107"/>
      <c r="H185" s="107">
        <v>120</v>
      </c>
      <c r="I185" s="125">
        <v>120</v>
      </c>
      <c r="J185" s="126" t="s">
        <v>625</v>
      </c>
      <c r="K185" s="127">
        <f t="shared" si="138"/>
        <v>22</v>
      </c>
      <c r="L185" s="128">
        <f t="shared" si="139"/>
        <v>0.22448979591836735</v>
      </c>
      <c r="M185" s="129" t="s">
        <v>599</v>
      </c>
      <c r="N185" s="130">
        <v>42753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23</v>
      </c>
      <c r="B186" s="105">
        <v>42040</v>
      </c>
      <c r="C186" s="105"/>
      <c r="D186" s="106" t="s">
        <v>660</v>
      </c>
      <c r="E186" s="107" t="s">
        <v>623</v>
      </c>
      <c r="F186" s="108">
        <v>196</v>
      </c>
      <c r="G186" s="107"/>
      <c r="H186" s="107">
        <v>262</v>
      </c>
      <c r="I186" s="125">
        <v>255</v>
      </c>
      <c r="J186" s="126" t="s">
        <v>625</v>
      </c>
      <c r="K186" s="127">
        <f t="shared" si="138"/>
        <v>66</v>
      </c>
      <c r="L186" s="128">
        <f t="shared" si="139"/>
        <v>0.33673469387755101</v>
      </c>
      <c r="M186" s="129" t="s">
        <v>599</v>
      </c>
      <c r="N186" s="130">
        <v>42599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24</v>
      </c>
      <c r="B187" s="109">
        <v>42067</v>
      </c>
      <c r="C187" s="109"/>
      <c r="D187" s="110" t="s">
        <v>389</v>
      </c>
      <c r="E187" s="111" t="s">
        <v>623</v>
      </c>
      <c r="F187" s="112">
        <v>235</v>
      </c>
      <c r="G187" s="112"/>
      <c r="H187" s="113">
        <v>77</v>
      </c>
      <c r="I187" s="131" t="s">
        <v>661</v>
      </c>
      <c r="J187" s="132" t="s">
        <v>662</v>
      </c>
      <c r="K187" s="133">
        <f t="shared" si="138"/>
        <v>-158</v>
      </c>
      <c r="L187" s="134">
        <f t="shared" si="139"/>
        <v>-0.67234042553191486</v>
      </c>
      <c r="M187" s="135" t="s">
        <v>663</v>
      </c>
      <c r="N187" s="136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25</v>
      </c>
      <c r="B188" s="105">
        <v>42067</v>
      </c>
      <c r="C188" s="105"/>
      <c r="D188" s="106" t="s">
        <v>481</v>
      </c>
      <c r="E188" s="107" t="s">
        <v>623</v>
      </c>
      <c r="F188" s="108">
        <v>185</v>
      </c>
      <c r="G188" s="107"/>
      <c r="H188" s="107">
        <v>224</v>
      </c>
      <c r="I188" s="125" t="s">
        <v>664</v>
      </c>
      <c r="J188" s="126" t="s">
        <v>625</v>
      </c>
      <c r="K188" s="127">
        <f t="shared" si="138"/>
        <v>39</v>
      </c>
      <c r="L188" s="128">
        <f t="shared" si="139"/>
        <v>0.21081081081081082</v>
      </c>
      <c r="M188" s="129" t="s">
        <v>599</v>
      </c>
      <c r="N188" s="130">
        <v>42647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3">
        <v>26</v>
      </c>
      <c r="B189" s="114">
        <v>42090</v>
      </c>
      <c r="C189" s="114"/>
      <c r="D189" s="115" t="s">
        <v>665</v>
      </c>
      <c r="E189" s="116" t="s">
        <v>623</v>
      </c>
      <c r="F189" s="117">
        <v>49.5</v>
      </c>
      <c r="G189" s="118"/>
      <c r="H189" s="118">
        <v>15.85</v>
      </c>
      <c r="I189" s="118">
        <v>67</v>
      </c>
      <c r="J189" s="137" t="s">
        <v>666</v>
      </c>
      <c r="K189" s="118">
        <f t="shared" si="138"/>
        <v>-33.65</v>
      </c>
      <c r="L189" s="138">
        <f t="shared" si="139"/>
        <v>-0.67979797979797973</v>
      </c>
      <c r="M189" s="135" t="s">
        <v>663</v>
      </c>
      <c r="N189" s="13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27</v>
      </c>
      <c r="B190" s="105">
        <v>42093</v>
      </c>
      <c r="C190" s="105"/>
      <c r="D190" s="106" t="s">
        <v>667</v>
      </c>
      <c r="E190" s="107" t="s">
        <v>623</v>
      </c>
      <c r="F190" s="108">
        <v>183.5</v>
      </c>
      <c r="G190" s="107"/>
      <c r="H190" s="107">
        <v>219</v>
      </c>
      <c r="I190" s="125">
        <v>218</v>
      </c>
      <c r="J190" s="126" t="s">
        <v>668</v>
      </c>
      <c r="K190" s="127">
        <f t="shared" si="138"/>
        <v>35.5</v>
      </c>
      <c r="L190" s="128">
        <f t="shared" si="139"/>
        <v>0.19346049046321526</v>
      </c>
      <c r="M190" s="129" t="s">
        <v>599</v>
      </c>
      <c r="N190" s="130">
        <v>42103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28</v>
      </c>
      <c r="B191" s="105">
        <v>42114</v>
      </c>
      <c r="C191" s="105"/>
      <c r="D191" s="106" t="s">
        <v>669</v>
      </c>
      <c r="E191" s="107" t="s">
        <v>623</v>
      </c>
      <c r="F191" s="108">
        <f>(227+237)/2</f>
        <v>232</v>
      </c>
      <c r="G191" s="107"/>
      <c r="H191" s="107">
        <v>298</v>
      </c>
      <c r="I191" s="125">
        <v>298</v>
      </c>
      <c r="J191" s="126" t="s">
        <v>625</v>
      </c>
      <c r="K191" s="127">
        <f t="shared" si="138"/>
        <v>66</v>
      </c>
      <c r="L191" s="128">
        <f t="shared" si="139"/>
        <v>0.28448275862068967</v>
      </c>
      <c r="M191" s="129" t="s">
        <v>599</v>
      </c>
      <c r="N191" s="130">
        <v>42823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29</v>
      </c>
      <c r="B192" s="105">
        <v>42128</v>
      </c>
      <c r="C192" s="105"/>
      <c r="D192" s="106" t="s">
        <v>670</v>
      </c>
      <c r="E192" s="107" t="s">
        <v>600</v>
      </c>
      <c r="F192" s="108">
        <v>385</v>
      </c>
      <c r="G192" s="107"/>
      <c r="H192" s="107">
        <f>212.5+331</f>
        <v>543.5</v>
      </c>
      <c r="I192" s="125">
        <v>510</v>
      </c>
      <c r="J192" s="126" t="s">
        <v>671</v>
      </c>
      <c r="K192" s="127">
        <f t="shared" si="138"/>
        <v>158.5</v>
      </c>
      <c r="L192" s="128">
        <f t="shared" si="139"/>
        <v>0.41168831168831171</v>
      </c>
      <c r="M192" s="129" t="s">
        <v>599</v>
      </c>
      <c r="N192" s="130">
        <v>42235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30</v>
      </c>
      <c r="B193" s="105">
        <v>42128</v>
      </c>
      <c r="C193" s="105"/>
      <c r="D193" s="106" t="s">
        <v>672</v>
      </c>
      <c r="E193" s="107" t="s">
        <v>600</v>
      </c>
      <c r="F193" s="108">
        <v>115.5</v>
      </c>
      <c r="G193" s="107"/>
      <c r="H193" s="107">
        <v>146</v>
      </c>
      <c r="I193" s="125">
        <v>142</v>
      </c>
      <c r="J193" s="126" t="s">
        <v>673</v>
      </c>
      <c r="K193" s="127">
        <f t="shared" si="138"/>
        <v>30.5</v>
      </c>
      <c r="L193" s="128">
        <f t="shared" si="139"/>
        <v>0.26406926406926406</v>
      </c>
      <c r="M193" s="129" t="s">
        <v>599</v>
      </c>
      <c r="N193" s="130">
        <v>42202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31</v>
      </c>
      <c r="B194" s="105">
        <v>42151</v>
      </c>
      <c r="C194" s="105"/>
      <c r="D194" s="106" t="s">
        <v>674</v>
      </c>
      <c r="E194" s="107" t="s">
        <v>600</v>
      </c>
      <c r="F194" s="108">
        <v>237.5</v>
      </c>
      <c r="G194" s="107"/>
      <c r="H194" s="107">
        <v>279.5</v>
      </c>
      <c r="I194" s="125">
        <v>278</v>
      </c>
      <c r="J194" s="126" t="s">
        <v>625</v>
      </c>
      <c r="K194" s="127">
        <f t="shared" si="138"/>
        <v>42</v>
      </c>
      <c r="L194" s="128">
        <f t="shared" si="139"/>
        <v>0.17684210526315788</v>
      </c>
      <c r="M194" s="129" t="s">
        <v>599</v>
      </c>
      <c r="N194" s="130">
        <v>42222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32</v>
      </c>
      <c r="B195" s="105">
        <v>42174</v>
      </c>
      <c r="C195" s="105"/>
      <c r="D195" s="106" t="s">
        <v>644</v>
      </c>
      <c r="E195" s="107" t="s">
        <v>623</v>
      </c>
      <c r="F195" s="108">
        <v>340</v>
      </c>
      <c r="G195" s="107"/>
      <c r="H195" s="107">
        <v>448</v>
      </c>
      <c r="I195" s="125">
        <v>448</v>
      </c>
      <c r="J195" s="126" t="s">
        <v>625</v>
      </c>
      <c r="K195" s="127">
        <f t="shared" si="138"/>
        <v>108</v>
      </c>
      <c r="L195" s="128">
        <f t="shared" si="139"/>
        <v>0.31764705882352939</v>
      </c>
      <c r="M195" s="129" t="s">
        <v>599</v>
      </c>
      <c r="N195" s="130">
        <v>43018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33</v>
      </c>
      <c r="B196" s="105">
        <v>42191</v>
      </c>
      <c r="C196" s="105"/>
      <c r="D196" s="106" t="s">
        <v>675</v>
      </c>
      <c r="E196" s="107" t="s">
        <v>623</v>
      </c>
      <c r="F196" s="108">
        <v>390</v>
      </c>
      <c r="G196" s="107"/>
      <c r="H196" s="107">
        <v>460</v>
      </c>
      <c r="I196" s="125">
        <v>460</v>
      </c>
      <c r="J196" s="126" t="s">
        <v>625</v>
      </c>
      <c r="K196" s="127">
        <f t="shared" ref="K196:K216" si="140">H196-F196</f>
        <v>70</v>
      </c>
      <c r="L196" s="128">
        <f t="shared" ref="L196:L216" si="141">K196/F196</f>
        <v>0.17948717948717949</v>
      </c>
      <c r="M196" s="129" t="s">
        <v>599</v>
      </c>
      <c r="N196" s="130">
        <v>42478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34</v>
      </c>
      <c r="B197" s="109">
        <v>42195</v>
      </c>
      <c r="C197" s="109"/>
      <c r="D197" s="110" t="s">
        <v>676</v>
      </c>
      <c r="E197" s="111" t="s">
        <v>623</v>
      </c>
      <c r="F197" s="112">
        <v>122.5</v>
      </c>
      <c r="G197" s="112"/>
      <c r="H197" s="113">
        <v>61</v>
      </c>
      <c r="I197" s="131">
        <v>172</v>
      </c>
      <c r="J197" s="132" t="s">
        <v>677</v>
      </c>
      <c r="K197" s="133">
        <f t="shared" si="140"/>
        <v>-61.5</v>
      </c>
      <c r="L197" s="134">
        <f t="shared" si="141"/>
        <v>-0.50204081632653064</v>
      </c>
      <c r="M197" s="135" t="s">
        <v>663</v>
      </c>
      <c r="N197" s="136">
        <v>43333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35</v>
      </c>
      <c r="B198" s="105">
        <v>42219</v>
      </c>
      <c r="C198" s="105"/>
      <c r="D198" s="106" t="s">
        <v>678</v>
      </c>
      <c r="E198" s="107" t="s">
        <v>623</v>
      </c>
      <c r="F198" s="108">
        <v>297.5</v>
      </c>
      <c r="G198" s="107"/>
      <c r="H198" s="107">
        <v>350</v>
      </c>
      <c r="I198" s="125">
        <v>360</v>
      </c>
      <c r="J198" s="126" t="s">
        <v>679</v>
      </c>
      <c r="K198" s="127">
        <f t="shared" si="140"/>
        <v>52.5</v>
      </c>
      <c r="L198" s="128">
        <f t="shared" si="141"/>
        <v>0.17647058823529413</v>
      </c>
      <c r="M198" s="129" t="s">
        <v>599</v>
      </c>
      <c r="N198" s="130">
        <v>42232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36</v>
      </c>
      <c r="B199" s="105">
        <v>42219</v>
      </c>
      <c r="C199" s="105"/>
      <c r="D199" s="106" t="s">
        <v>680</v>
      </c>
      <c r="E199" s="107" t="s">
        <v>623</v>
      </c>
      <c r="F199" s="108">
        <v>115.5</v>
      </c>
      <c r="G199" s="107"/>
      <c r="H199" s="107">
        <v>149</v>
      </c>
      <c r="I199" s="125">
        <v>140</v>
      </c>
      <c r="J199" s="140" t="s">
        <v>681</v>
      </c>
      <c r="K199" s="127">
        <f t="shared" si="140"/>
        <v>33.5</v>
      </c>
      <c r="L199" s="128">
        <f t="shared" si="141"/>
        <v>0.29004329004329005</v>
      </c>
      <c r="M199" s="129" t="s">
        <v>599</v>
      </c>
      <c r="N199" s="130">
        <v>42740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37</v>
      </c>
      <c r="B200" s="105">
        <v>42251</v>
      </c>
      <c r="C200" s="105"/>
      <c r="D200" s="106" t="s">
        <v>674</v>
      </c>
      <c r="E200" s="107" t="s">
        <v>623</v>
      </c>
      <c r="F200" s="108">
        <v>226</v>
      </c>
      <c r="G200" s="107"/>
      <c r="H200" s="107">
        <v>292</v>
      </c>
      <c r="I200" s="125">
        <v>292</v>
      </c>
      <c r="J200" s="126" t="s">
        <v>682</v>
      </c>
      <c r="K200" s="127">
        <f t="shared" si="140"/>
        <v>66</v>
      </c>
      <c r="L200" s="128">
        <f t="shared" si="141"/>
        <v>0.29203539823008851</v>
      </c>
      <c r="M200" s="129" t="s">
        <v>599</v>
      </c>
      <c r="N200" s="130">
        <v>42286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38</v>
      </c>
      <c r="B201" s="105">
        <v>42254</v>
      </c>
      <c r="C201" s="105"/>
      <c r="D201" s="106" t="s">
        <v>669</v>
      </c>
      <c r="E201" s="107" t="s">
        <v>623</v>
      </c>
      <c r="F201" s="108">
        <v>232.5</v>
      </c>
      <c r="G201" s="107"/>
      <c r="H201" s="107">
        <v>312.5</v>
      </c>
      <c r="I201" s="125">
        <v>310</v>
      </c>
      <c r="J201" s="126" t="s">
        <v>625</v>
      </c>
      <c r="K201" s="127">
        <f t="shared" si="140"/>
        <v>80</v>
      </c>
      <c r="L201" s="128">
        <f t="shared" si="141"/>
        <v>0.34408602150537637</v>
      </c>
      <c r="M201" s="129" t="s">
        <v>599</v>
      </c>
      <c r="N201" s="130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39</v>
      </c>
      <c r="B202" s="105">
        <v>42268</v>
      </c>
      <c r="C202" s="105"/>
      <c r="D202" s="106" t="s">
        <v>683</v>
      </c>
      <c r="E202" s="107" t="s">
        <v>623</v>
      </c>
      <c r="F202" s="108">
        <v>196.5</v>
      </c>
      <c r="G202" s="107"/>
      <c r="H202" s="107">
        <v>238</v>
      </c>
      <c r="I202" s="125">
        <v>238</v>
      </c>
      <c r="J202" s="126" t="s">
        <v>682</v>
      </c>
      <c r="K202" s="127">
        <f t="shared" si="140"/>
        <v>41.5</v>
      </c>
      <c r="L202" s="128">
        <f t="shared" si="141"/>
        <v>0.21119592875318066</v>
      </c>
      <c r="M202" s="129" t="s">
        <v>599</v>
      </c>
      <c r="N202" s="130">
        <v>42291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40</v>
      </c>
      <c r="B203" s="105">
        <v>42271</v>
      </c>
      <c r="C203" s="105"/>
      <c r="D203" s="106" t="s">
        <v>622</v>
      </c>
      <c r="E203" s="107" t="s">
        <v>623</v>
      </c>
      <c r="F203" s="108">
        <v>65</v>
      </c>
      <c r="G203" s="107"/>
      <c r="H203" s="107">
        <v>82</v>
      </c>
      <c r="I203" s="125">
        <v>82</v>
      </c>
      <c r="J203" s="126" t="s">
        <v>682</v>
      </c>
      <c r="K203" s="127">
        <f t="shared" si="140"/>
        <v>17</v>
      </c>
      <c r="L203" s="128">
        <f t="shared" si="141"/>
        <v>0.26153846153846155</v>
      </c>
      <c r="M203" s="129" t="s">
        <v>599</v>
      </c>
      <c r="N203" s="130">
        <v>42578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41</v>
      </c>
      <c r="B204" s="105">
        <v>42291</v>
      </c>
      <c r="C204" s="105"/>
      <c r="D204" s="106" t="s">
        <v>684</v>
      </c>
      <c r="E204" s="107" t="s">
        <v>623</v>
      </c>
      <c r="F204" s="108">
        <v>144</v>
      </c>
      <c r="G204" s="107"/>
      <c r="H204" s="107">
        <v>182.5</v>
      </c>
      <c r="I204" s="125">
        <v>181</v>
      </c>
      <c r="J204" s="126" t="s">
        <v>682</v>
      </c>
      <c r="K204" s="127">
        <f t="shared" si="140"/>
        <v>38.5</v>
      </c>
      <c r="L204" s="128">
        <f t="shared" si="141"/>
        <v>0.2673611111111111</v>
      </c>
      <c r="M204" s="129" t="s">
        <v>599</v>
      </c>
      <c r="N204" s="130">
        <v>42817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42</v>
      </c>
      <c r="B205" s="105">
        <v>42291</v>
      </c>
      <c r="C205" s="105"/>
      <c r="D205" s="106" t="s">
        <v>685</v>
      </c>
      <c r="E205" s="107" t="s">
        <v>623</v>
      </c>
      <c r="F205" s="108">
        <v>264</v>
      </c>
      <c r="G205" s="107"/>
      <c r="H205" s="107">
        <v>311</v>
      </c>
      <c r="I205" s="125">
        <v>311</v>
      </c>
      <c r="J205" s="126" t="s">
        <v>682</v>
      </c>
      <c r="K205" s="127">
        <f t="shared" si="140"/>
        <v>47</v>
      </c>
      <c r="L205" s="128">
        <f t="shared" si="141"/>
        <v>0.17803030303030304</v>
      </c>
      <c r="M205" s="129" t="s">
        <v>599</v>
      </c>
      <c r="N205" s="130">
        <v>42604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43</v>
      </c>
      <c r="B206" s="105">
        <v>42318</v>
      </c>
      <c r="C206" s="105"/>
      <c r="D206" s="106" t="s">
        <v>686</v>
      </c>
      <c r="E206" s="107" t="s">
        <v>600</v>
      </c>
      <c r="F206" s="108">
        <v>549.5</v>
      </c>
      <c r="G206" s="107"/>
      <c r="H206" s="107">
        <v>630</v>
      </c>
      <c r="I206" s="125">
        <v>630</v>
      </c>
      <c r="J206" s="126" t="s">
        <v>682</v>
      </c>
      <c r="K206" s="127">
        <f t="shared" si="140"/>
        <v>80.5</v>
      </c>
      <c r="L206" s="128">
        <f t="shared" si="141"/>
        <v>0.1464968152866242</v>
      </c>
      <c r="M206" s="129" t="s">
        <v>599</v>
      </c>
      <c r="N206" s="130">
        <v>42419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44</v>
      </c>
      <c r="B207" s="105">
        <v>42342</v>
      </c>
      <c r="C207" s="105"/>
      <c r="D207" s="106" t="s">
        <v>687</v>
      </c>
      <c r="E207" s="107" t="s">
        <v>623</v>
      </c>
      <c r="F207" s="108">
        <v>1027.5</v>
      </c>
      <c r="G207" s="107"/>
      <c r="H207" s="107">
        <v>1315</v>
      </c>
      <c r="I207" s="125">
        <v>1250</v>
      </c>
      <c r="J207" s="126" t="s">
        <v>682</v>
      </c>
      <c r="K207" s="127">
        <f t="shared" si="140"/>
        <v>287.5</v>
      </c>
      <c r="L207" s="128">
        <f t="shared" si="141"/>
        <v>0.27980535279805352</v>
      </c>
      <c r="M207" s="129" t="s">
        <v>599</v>
      </c>
      <c r="N207" s="130">
        <v>43244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45</v>
      </c>
      <c r="B208" s="105">
        <v>42367</v>
      </c>
      <c r="C208" s="105"/>
      <c r="D208" s="106" t="s">
        <v>688</v>
      </c>
      <c r="E208" s="107" t="s">
        <v>623</v>
      </c>
      <c r="F208" s="108">
        <v>465</v>
      </c>
      <c r="G208" s="107"/>
      <c r="H208" s="107">
        <v>540</v>
      </c>
      <c r="I208" s="125">
        <v>540</v>
      </c>
      <c r="J208" s="126" t="s">
        <v>682</v>
      </c>
      <c r="K208" s="127">
        <f t="shared" si="140"/>
        <v>75</v>
      </c>
      <c r="L208" s="128">
        <f t="shared" si="141"/>
        <v>0.16129032258064516</v>
      </c>
      <c r="M208" s="129" t="s">
        <v>599</v>
      </c>
      <c r="N208" s="130">
        <v>42530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46</v>
      </c>
      <c r="B209" s="105">
        <v>42380</v>
      </c>
      <c r="C209" s="105"/>
      <c r="D209" s="106" t="s">
        <v>390</v>
      </c>
      <c r="E209" s="107" t="s">
        <v>600</v>
      </c>
      <c r="F209" s="108">
        <v>81</v>
      </c>
      <c r="G209" s="107"/>
      <c r="H209" s="107">
        <v>110</v>
      </c>
      <c r="I209" s="125">
        <v>110</v>
      </c>
      <c r="J209" s="126" t="s">
        <v>682</v>
      </c>
      <c r="K209" s="127">
        <f t="shared" si="140"/>
        <v>29</v>
      </c>
      <c r="L209" s="128">
        <f t="shared" si="141"/>
        <v>0.35802469135802467</v>
      </c>
      <c r="M209" s="129" t="s">
        <v>599</v>
      </c>
      <c r="N209" s="130">
        <v>42745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47</v>
      </c>
      <c r="B210" s="105">
        <v>42382</v>
      </c>
      <c r="C210" s="105"/>
      <c r="D210" s="106" t="s">
        <v>689</v>
      </c>
      <c r="E210" s="107" t="s">
        <v>600</v>
      </c>
      <c r="F210" s="108">
        <v>417.5</v>
      </c>
      <c r="G210" s="107"/>
      <c r="H210" s="107">
        <v>547</v>
      </c>
      <c r="I210" s="125">
        <v>535</v>
      </c>
      <c r="J210" s="126" t="s">
        <v>682</v>
      </c>
      <c r="K210" s="127">
        <f t="shared" si="140"/>
        <v>129.5</v>
      </c>
      <c r="L210" s="128">
        <f t="shared" si="141"/>
        <v>0.31017964071856285</v>
      </c>
      <c r="M210" s="129" t="s">
        <v>599</v>
      </c>
      <c r="N210" s="130">
        <v>42578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48</v>
      </c>
      <c r="B211" s="105">
        <v>42408</v>
      </c>
      <c r="C211" s="105"/>
      <c r="D211" s="106" t="s">
        <v>690</v>
      </c>
      <c r="E211" s="107" t="s">
        <v>623</v>
      </c>
      <c r="F211" s="108">
        <v>650</v>
      </c>
      <c r="G211" s="107"/>
      <c r="H211" s="107">
        <v>800</v>
      </c>
      <c r="I211" s="125">
        <v>800</v>
      </c>
      <c r="J211" s="126" t="s">
        <v>682</v>
      </c>
      <c r="K211" s="127">
        <f t="shared" si="140"/>
        <v>150</v>
      </c>
      <c r="L211" s="128">
        <f t="shared" si="141"/>
        <v>0.23076923076923078</v>
      </c>
      <c r="M211" s="129" t="s">
        <v>599</v>
      </c>
      <c r="N211" s="130">
        <v>43154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49</v>
      </c>
      <c r="B212" s="105">
        <v>42433</v>
      </c>
      <c r="C212" s="105"/>
      <c r="D212" s="106" t="s">
        <v>197</v>
      </c>
      <c r="E212" s="107" t="s">
        <v>623</v>
      </c>
      <c r="F212" s="108">
        <v>437.5</v>
      </c>
      <c r="G212" s="107"/>
      <c r="H212" s="107">
        <v>504.5</v>
      </c>
      <c r="I212" s="125">
        <v>522</v>
      </c>
      <c r="J212" s="126" t="s">
        <v>691</v>
      </c>
      <c r="K212" s="127">
        <f t="shared" si="140"/>
        <v>67</v>
      </c>
      <c r="L212" s="128">
        <f t="shared" si="141"/>
        <v>0.15314285714285714</v>
      </c>
      <c r="M212" s="129" t="s">
        <v>599</v>
      </c>
      <c r="N212" s="130">
        <v>42480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50</v>
      </c>
      <c r="B213" s="105">
        <v>42438</v>
      </c>
      <c r="C213" s="105"/>
      <c r="D213" s="106" t="s">
        <v>692</v>
      </c>
      <c r="E213" s="107" t="s">
        <v>623</v>
      </c>
      <c r="F213" s="108">
        <v>189.5</v>
      </c>
      <c r="G213" s="107"/>
      <c r="H213" s="107">
        <v>218</v>
      </c>
      <c r="I213" s="125">
        <v>218</v>
      </c>
      <c r="J213" s="126" t="s">
        <v>682</v>
      </c>
      <c r="K213" s="127">
        <f t="shared" si="140"/>
        <v>28.5</v>
      </c>
      <c r="L213" s="128">
        <f t="shared" si="141"/>
        <v>0.15039577836411611</v>
      </c>
      <c r="M213" s="129" t="s">
        <v>599</v>
      </c>
      <c r="N213" s="130">
        <v>43034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3">
        <v>51</v>
      </c>
      <c r="B214" s="114">
        <v>42471</v>
      </c>
      <c r="C214" s="114"/>
      <c r="D214" s="115" t="s">
        <v>693</v>
      </c>
      <c r="E214" s="116" t="s">
        <v>623</v>
      </c>
      <c r="F214" s="117">
        <v>36.5</v>
      </c>
      <c r="G214" s="118"/>
      <c r="H214" s="118">
        <v>15.85</v>
      </c>
      <c r="I214" s="118">
        <v>60</v>
      </c>
      <c r="J214" s="137" t="s">
        <v>694</v>
      </c>
      <c r="K214" s="133">
        <f t="shared" si="140"/>
        <v>-20.65</v>
      </c>
      <c r="L214" s="167">
        <f t="shared" si="141"/>
        <v>-0.5657534246575342</v>
      </c>
      <c r="M214" s="135" t="s">
        <v>663</v>
      </c>
      <c r="N214" s="168">
        <v>43627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52</v>
      </c>
      <c r="B215" s="105">
        <v>42472</v>
      </c>
      <c r="C215" s="105"/>
      <c r="D215" s="106" t="s">
        <v>695</v>
      </c>
      <c r="E215" s="107" t="s">
        <v>623</v>
      </c>
      <c r="F215" s="108">
        <v>93</v>
      </c>
      <c r="G215" s="107"/>
      <c r="H215" s="107">
        <v>149</v>
      </c>
      <c r="I215" s="125">
        <v>140</v>
      </c>
      <c r="J215" s="140" t="s">
        <v>696</v>
      </c>
      <c r="K215" s="127">
        <f t="shared" si="140"/>
        <v>56</v>
      </c>
      <c r="L215" s="128">
        <f t="shared" si="141"/>
        <v>0.60215053763440862</v>
      </c>
      <c r="M215" s="129" t="s">
        <v>599</v>
      </c>
      <c r="N215" s="130">
        <v>42740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53</v>
      </c>
      <c r="B216" s="105">
        <v>42472</v>
      </c>
      <c r="C216" s="105"/>
      <c r="D216" s="106" t="s">
        <v>697</v>
      </c>
      <c r="E216" s="107" t="s">
        <v>623</v>
      </c>
      <c r="F216" s="108">
        <v>130</v>
      </c>
      <c r="G216" s="107"/>
      <c r="H216" s="107">
        <v>150</v>
      </c>
      <c r="I216" s="125" t="s">
        <v>698</v>
      </c>
      <c r="J216" s="126" t="s">
        <v>682</v>
      </c>
      <c r="K216" s="127">
        <f t="shared" si="140"/>
        <v>20</v>
      </c>
      <c r="L216" s="128">
        <f t="shared" si="141"/>
        <v>0.15384615384615385</v>
      </c>
      <c r="M216" s="129" t="s">
        <v>599</v>
      </c>
      <c r="N216" s="130">
        <v>42564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54</v>
      </c>
      <c r="B217" s="105">
        <v>42473</v>
      </c>
      <c r="C217" s="105"/>
      <c r="D217" s="106" t="s">
        <v>354</v>
      </c>
      <c r="E217" s="107" t="s">
        <v>623</v>
      </c>
      <c r="F217" s="108">
        <v>196</v>
      </c>
      <c r="G217" s="107"/>
      <c r="H217" s="107">
        <v>299</v>
      </c>
      <c r="I217" s="125">
        <v>299</v>
      </c>
      <c r="J217" s="126" t="s">
        <v>682</v>
      </c>
      <c r="K217" s="127">
        <v>103</v>
      </c>
      <c r="L217" s="128">
        <v>0.52551020408163296</v>
      </c>
      <c r="M217" s="129" t="s">
        <v>599</v>
      </c>
      <c r="N217" s="130">
        <v>42620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55</v>
      </c>
      <c r="B218" s="105">
        <v>42473</v>
      </c>
      <c r="C218" s="105"/>
      <c r="D218" s="106" t="s">
        <v>756</v>
      </c>
      <c r="E218" s="107" t="s">
        <v>623</v>
      </c>
      <c r="F218" s="108">
        <v>88</v>
      </c>
      <c r="G218" s="107"/>
      <c r="H218" s="107">
        <v>103</v>
      </c>
      <c r="I218" s="125">
        <v>103</v>
      </c>
      <c r="J218" s="126" t="s">
        <v>682</v>
      </c>
      <c r="K218" s="127">
        <v>15</v>
      </c>
      <c r="L218" s="128">
        <v>0.170454545454545</v>
      </c>
      <c r="M218" s="129" t="s">
        <v>599</v>
      </c>
      <c r="N218" s="130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56</v>
      </c>
      <c r="B219" s="105">
        <v>42492</v>
      </c>
      <c r="C219" s="105"/>
      <c r="D219" s="106" t="s">
        <v>699</v>
      </c>
      <c r="E219" s="107" t="s">
        <v>623</v>
      </c>
      <c r="F219" s="108">
        <v>127.5</v>
      </c>
      <c r="G219" s="107"/>
      <c r="H219" s="107">
        <v>148</v>
      </c>
      <c r="I219" s="125" t="s">
        <v>700</v>
      </c>
      <c r="J219" s="126" t="s">
        <v>682</v>
      </c>
      <c r="K219" s="127">
        <f>H219-F219</f>
        <v>20.5</v>
      </c>
      <c r="L219" s="128">
        <f>K219/F219</f>
        <v>0.16078431372549021</v>
      </c>
      <c r="M219" s="129" t="s">
        <v>599</v>
      </c>
      <c r="N219" s="130">
        <v>42564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57</v>
      </c>
      <c r="B220" s="105">
        <v>42493</v>
      </c>
      <c r="C220" s="105"/>
      <c r="D220" s="106" t="s">
        <v>701</v>
      </c>
      <c r="E220" s="107" t="s">
        <v>623</v>
      </c>
      <c r="F220" s="108">
        <v>675</v>
      </c>
      <c r="G220" s="107"/>
      <c r="H220" s="107">
        <v>815</v>
      </c>
      <c r="I220" s="125" t="s">
        <v>702</v>
      </c>
      <c r="J220" s="126" t="s">
        <v>682</v>
      </c>
      <c r="K220" s="127">
        <f>H220-F220</f>
        <v>140</v>
      </c>
      <c r="L220" s="128">
        <f>K220/F220</f>
        <v>0.2074074074074074</v>
      </c>
      <c r="M220" s="129" t="s">
        <v>599</v>
      </c>
      <c r="N220" s="130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58</v>
      </c>
      <c r="B221" s="109">
        <v>42522</v>
      </c>
      <c r="C221" s="109"/>
      <c r="D221" s="110" t="s">
        <v>757</v>
      </c>
      <c r="E221" s="111" t="s">
        <v>623</v>
      </c>
      <c r="F221" s="112">
        <v>500</v>
      </c>
      <c r="G221" s="112"/>
      <c r="H221" s="113">
        <v>232.5</v>
      </c>
      <c r="I221" s="131" t="s">
        <v>758</v>
      </c>
      <c r="J221" s="132" t="s">
        <v>759</v>
      </c>
      <c r="K221" s="133">
        <f>H221-F221</f>
        <v>-267.5</v>
      </c>
      <c r="L221" s="134">
        <f>K221/F221</f>
        <v>-0.53500000000000003</v>
      </c>
      <c r="M221" s="135" t="s">
        <v>663</v>
      </c>
      <c r="N221" s="136">
        <v>43735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59</v>
      </c>
      <c r="B222" s="105">
        <v>42527</v>
      </c>
      <c r="C222" s="105"/>
      <c r="D222" s="106" t="s">
        <v>703</v>
      </c>
      <c r="E222" s="107" t="s">
        <v>623</v>
      </c>
      <c r="F222" s="108">
        <v>110</v>
      </c>
      <c r="G222" s="107"/>
      <c r="H222" s="107">
        <v>126.5</v>
      </c>
      <c r="I222" s="125">
        <v>125</v>
      </c>
      <c r="J222" s="126" t="s">
        <v>632</v>
      </c>
      <c r="K222" s="127">
        <f>H222-F222</f>
        <v>16.5</v>
      </c>
      <c r="L222" s="128">
        <f>K222/F222</f>
        <v>0.15</v>
      </c>
      <c r="M222" s="129" t="s">
        <v>599</v>
      </c>
      <c r="N222" s="130">
        <v>42552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60</v>
      </c>
      <c r="B223" s="105">
        <v>42538</v>
      </c>
      <c r="C223" s="105"/>
      <c r="D223" s="106" t="s">
        <v>704</v>
      </c>
      <c r="E223" s="107" t="s">
        <v>623</v>
      </c>
      <c r="F223" s="108">
        <v>44</v>
      </c>
      <c r="G223" s="107"/>
      <c r="H223" s="107">
        <v>69.5</v>
      </c>
      <c r="I223" s="125">
        <v>69.5</v>
      </c>
      <c r="J223" s="126" t="s">
        <v>705</v>
      </c>
      <c r="K223" s="127">
        <f>H223-F223</f>
        <v>25.5</v>
      </c>
      <c r="L223" s="128">
        <f>K223/F223</f>
        <v>0.57954545454545459</v>
      </c>
      <c r="M223" s="129" t="s">
        <v>599</v>
      </c>
      <c r="N223" s="130">
        <v>42977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61</v>
      </c>
      <c r="B224" s="105">
        <v>42549</v>
      </c>
      <c r="C224" s="105"/>
      <c r="D224" s="147" t="s">
        <v>760</v>
      </c>
      <c r="E224" s="107" t="s">
        <v>623</v>
      </c>
      <c r="F224" s="108">
        <v>262.5</v>
      </c>
      <c r="G224" s="107"/>
      <c r="H224" s="107">
        <v>340</v>
      </c>
      <c r="I224" s="125">
        <v>333</v>
      </c>
      <c r="J224" s="126" t="s">
        <v>761</v>
      </c>
      <c r="K224" s="127">
        <v>77.5</v>
      </c>
      <c r="L224" s="128">
        <v>0.29523809523809502</v>
      </c>
      <c r="M224" s="129" t="s">
        <v>599</v>
      </c>
      <c r="N224" s="130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62</v>
      </c>
      <c r="B225" s="105">
        <v>42549</v>
      </c>
      <c r="C225" s="105"/>
      <c r="D225" s="147" t="s">
        <v>762</v>
      </c>
      <c r="E225" s="107" t="s">
        <v>623</v>
      </c>
      <c r="F225" s="108">
        <v>840</v>
      </c>
      <c r="G225" s="107"/>
      <c r="H225" s="107">
        <v>1230</v>
      </c>
      <c r="I225" s="125">
        <v>1230</v>
      </c>
      <c r="J225" s="126" t="s">
        <v>682</v>
      </c>
      <c r="K225" s="127">
        <v>390</v>
      </c>
      <c r="L225" s="128">
        <v>0.46428571428571402</v>
      </c>
      <c r="M225" s="129" t="s">
        <v>599</v>
      </c>
      <c r="N225" s="130">
        <v>42649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4">
        <v>63</v>
      </c>
      <c r="B226" s="142">
        <v>42556</v>
      </c>
      <c r="C226" s="142"/>
      <c r="D226" s="143" t="s">
        <v>706</v>
      </c>
      <c r="E226" s="144" t="s">
        <v>623</v>
      </c>
      <c r="F226" s="145">
        <v>395</v>
      </c>
      <c r="G226" s="146"/>
      <c r="H226" s="146">
        <f>(468.5+342.5)/2</f>
        <v>405.5</v>
      </c>
      <c r="I226" s="146">
        <v>510</v>
      </c>
      <c r="J226" s="169" t="s">
        <v>707</v>
      </c>
      <c r="K226" s="170">
        <f t="shared" ref="K226:K232" si="142">H226-F226</f>
        <v>10.5</v>
      </c>
      <c r="L226" s="171">
        <f t="shared" ref="L226:L232" si="143">K226/F226</f>
        <v>2.6582278481012658E-2</v>
      </c>
      <c r="M226" s="172" t="s">
        <v>708</v>
      </c>
      <c r="N226" s="173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64</v>
      </c>
      <c r="B227" s="109">
        <v>42584</v>
      </c>
      <c r="C227" s="109"/>
      <c r="D227" s="110" t="s">
        <v>709</v>
      </c>
      <c r="E227" s="111" t="s">
        <v>600</v>
      </c>
      <c r="F227" s="112">
        <f>169.5-12.8</f>
        <v>156.69999999999999</v>
      </c>
      <c r="G227" s="112"/>
      <c r="H227" s="113">
        <v>77</v>
      </c>
      <c r="I227" s="131" t="s">
        <v>710</v>
      </c>
      <c r="J227" s="383" t="s">
        <v>3401</v>
      </c>
      <c r="K227" s="133">
        <f t="shared" si="142"/>
        <v>-79.699999999999989</v>
      </c>
      <c r="L227" s="134">
        <f t="shared" si="143"/>
        <v>-0.50861518825781749</v>
      </c>
      <c r="M227" s="135" t="s">
        <v>663</v>
      </c>
      <c r="N227" s="136">
        <v>43522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65</v>
      </c>
      <c r="B228" s="109">
        <v>42586</v>
      </c>
      <c r="C228" s="109"/>
      <c r="D228" s="110" t="s">
        <v>711</v>
      </c>
      <c r="E228" s="111" t="s">
        <v>623</v>
      </c>
      <c r="F228" s="112">
        <v>400</v>
      </c>
      <c r="G228" s="112"/>
      <c r="H228" s="113">
        <v>305</v>
      </c>
      <c r="I228" s="131">
        <v>475</v>
      </c>
      <c r="J228" s="132" t="s">
        <v>712</v>
      </c>
      <c r="K228" s="133">
        <f t="shared" si="142"/>
        <v>-95</v>
      </c>
      <c r="L228" s="134">
        <f t="shared" si="143"/>
        <v>-0.23749999999999999</v>
      </c>
      <c r="M228" s="135" t="s">
        <v>663</v>
      </c>
      <c r="N228" s="136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66</v>
      </c>
      <c r="B229" s="105">
        <v>42593</v>
      </c>
      <c r="C229" s="105"/>
      <c r="D229" s="106" t="s">
        <v>713</v>
      </c>
      <c r="E229" s="107" t="s">
        <v>623</v>
      </c>
      <c r="F229" s="108">
        <v>86.5</v>
      </c>
      <c r="G229" s="107"/>
      <c r="H229" s="107">
        <v>130</v>
      </c>
      <c r="I229" s="125">
        <v>130</v>
      </c>
      <c r="J229" s="140" t="s">
        <v>714</v>
      </c>
      <c r="K229" s="127">
        <f t="shared" si="142"/>
        <v>43.5</v>
      </c>
      <c r="L229" s="128">
        <f t="shared" si="143"/>
        <v>0.50289017341040465</v>
      </c>
      <c r="M229" s="129" t="s">
        <v>599</v>
      </c>
      <c r="N229" s="130">
        <v>43091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67</v>
      </c>
      <c r="B230" s="109">
        <v>42600</v>
      </c>
      <c r="C230" s="109"/>
      <c r="D230" s="110" t="s">
        <v>381</v>
      </c>
      <c r="E230" s="111" t="s">
        <v>623</v>
      </c>
      <c r="F230" s="112">
        <v>133.5</v>
      </c>
      <c r="G230" s="112"/>
      <c r="H230" s="113">
        <v>126.5</v>
      </c>
      <c r="I230" s="131">
        <v>178</v>
      </c>
      <c r="J230" s="132" t="s">
        <v>715</v>
      </c>
      <c r="K230" s="133">
        <f t="shared" si="142"/>
        <v>-7</v>
      </c>
      <c r="L230" s="134">
        <f t="shared" si="143"/>
        <v>-5.2434456928838954E-2</v>
      </c>
      <c r="M230" s="135" t="s">
        <v>663</v>
      </c>
      <c r="N230" s="136">
        <v>42615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68</v>
      </c>
      <c r="B231" s="105">
        <v>42613</v>
      </c>
      <c r="C231" s="105"/>
      <c r="D231" s="106" t="s">
        <v>716</v>
      </c>
      <c r="E231" s="107" t="s">
        <v>623</v>
      </c>
      <c r="F231" s="108">
        <v>560</v>
      </c>
      <c r="G231" s="107"/>
      <c r="H231" s="107">
        <v>725</v>
      </c>
      <c r="I231" s="125">
        <v>725</v>
      </c>
      <c r="J231" s="126" t="s">
        <v>625</v>
      </c>
      <c r="K231" s="127">
        <f t="shared" si="142"/>
        <v>165</v>
      </c>
      <c r="L231" s="128">
        <f t="shared" si="143"/>
        <v>0.29464285714285715</v>
      </c>
      <c r="M231" s="129" t="s">
        <v>599</v>
      </c>
      <c r="N231" s="130">
        <v>42456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69</v>
      </c>
      <c r="B232" s="105">
        <v>42614</v>
      </c>
      <c r="C232" s="105"/>
      <c r="D232" s="106" t="s">
        <v>717</v>
      </c>
      <c r="E232" s="107" t="s">
        <v>623</v>
      </c>
      <c r="F232" s="108">
        <v>160.5</v>
      </c>
      <c r="G232" s="107"/>
      <c r="H232" s="107">
        <v>210</v>
      </c>
      <c r="I232" s="125">
        <v>210</v>
      </c>
      <c r="J232" s="126" t="s">
        <v>625</v>
      </c>
      <c r="K232" s="127">
        <f t="shared" si="142"/>
        <v>49.5</v>
      </c>
      <c r="L232" s="128">
        <f t="shared" si="143"/>
        <v>0.30841121495327101</v>
      </c>
      <c r="M232" s="129" t="s">
        <v>599</v>
      </c>
      <c r="N232" s="130">
        <v>42871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70</v>
      </c>
      <c r="B233" s="105">
        <v>42646</v>
      </c>
      <c r="C233" s="105"/>
      <c r="D233" s="147" t="s">
        <v>405</v>
      </c>
      <c r="E233" s="107" t="s">
        <v>623</v>
      </c>
      <c r="F233" s="108">
        <v>430</v>
      </c>
      <c r="G233" s="107"/>
      <c r="H233" s="107">
        <v>596</v>
      </c>
      <c r="I233" s="125">
        <v>575</v>
      </c>
      <c r="J233" s="126" t="s">
        <v>763</v>
      </c>
      <c r="K233" s="127">
        <v>166</v>
      </c>
      <c r="L233" s="128">
        <v>0.38604651162790699</v>
      </c>
      <c r="M233" s="129" t="s">
        <v>599</v>
      </c>
      <c r="N233" s="130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71</v>
      </c>
      <c r="B234" s="105">
        <v>42657</v>
      </c>
      <c r="C234" s="105"/>
      <c r="D234" s="106" t="s">
        <v>718</v>
      </c>
      <c r="E234" s="107" t="s">
        <v>623</v>
      </c>
      <c r="F234" s="108">
        <v>280</v>
      </c>
      <c r="G234" s="107"/>
      <c r="H234" s="107">
        <v>345</v>
      </c>
      <c r="I234" s="125">
        <v>345</v>
      </c>
      <c r="J234" s="126" t="s">
        <v>625</v>
      </c>
      <c r="K234" s="127">
        <f t="shared" ref="K234:K239" si="144">H234-F234</f>
        <v>65</v>
      </c>
      <c r="L234" s="128">
        <f>K234/F234</f>
        <v>0.23214285714285715</v>
      </c>
      <c r="M234" s="129" t="s">
        <v>599</v>
      </c>
      <c r="N234" s="130">
        <v>42814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72</v>
      </c>
      <c r="B235" s="105">
        <v>42657</v>
      </c>
      <c r="C235" s="105"/>
      <c r="D235" s="106" t="s">
        <v>719</v>
      </c>
      <c r="E235" s="107" t="s">
        <v>623</v>
      </c>
      <c r="F235" s="108">
        <v>245</v>
      </c>
      <c r="G235" s="107"/>
      <c r="H235" s="107">
        <v>325.5</v>
      </c>
      <c r="I235" s="125">
        <v>330</v>
      </c>
      <c r="J235" s="126" t="s">
        <v>720</v>
      </c>
      <c r="K235" s="127">
        <f t="shared" si="144"/>
        <v>80.5</v>
      </c>
      <c r="L235" s="128">
        <f>K235/F235</f>
        <v>0.32857142857142857</v>
      </c>
      <c r="M235" s="129" t="s">
        <v>599</v>
      </c>
      <c r="N235" s="130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73</v>
      </c>
      <c r="B236" s="105">
        <v>42660</v>
      </c>
      <c r="C236" s="105"/>
      <c r="D236" s="106" t="s">
        <v>349</v>
      </c>
      <c r="E236" s="107" t="s">
        <v>623</v>
      </c>
      <c r="F236" s="108">
        <v>125</v>
      </c>
      <c r="G236" s="107"/>
      <c r="H236" s="107">
        <v>160</v>
      </c>
      <c r="I236" s="125">
        <v>160</v>
      </c>
      <c r="J236" s="126" t="s">
        <v>682</v>
      </c>
      <c r="K236" s="127">
        <f t="shared" si="144"/>
        <v>35</v>
      </c>
      <c r="L236" s="128">
        <v>0.28000000000000003</v>
      </c>
      <c r="M236" s="129" t="s">
        <v>599</v>
      </c>
      <c r="N236" s="130">
        <v>42803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74</v>
      </c>
      <c r="B237" s="105">
        <v>42660</v>
      </c>
      <c r="C237" s="105"/>
      <c r="D237" s="106" t="s">
        <v>483</v>
      </c>
      <c r="E237" s="107" t="s">
        <v>623</v>
      </c>
      <c r="F237" s="108">
        <v>114</v>
      </c>
      <c r="G237" s="107"/>
      <c r="H237" s="107">
        <v>145</v>
      </c>
      <c r="I237" s="125">
        <v>145</v>
      </c>
      <c r="J237" s="126" t="s">
        <v>682</v>
      </c>
      <c r="K237" s="127">
        <f t="shared" si="144"/>
        <v>31</v>
      </c>
      <c r="L237" s="128">
        <f>K237/F237</f>
        <v>0.27192982456140352</v>
      </c>
      <c r="M237" s="129" t="s">
        <v>599</v>
      </c>
      <c r="N237" s="130">
        <v>42859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75</v>
      </c>
      <c r="B238" s="105">
        <v>42660</v>
      </c>
      <c r="C238" s="105"/>
      <c r="D238" s="106" t="s">
        <v>721</v>
      </c>
      <c r="E238" s="107" t="s">
        <v>623</v>
      </c>
      <c r="F238" s="108">
        <v>212</v>
      </c>
      <c r="G238" s="107"/>
      <c r="H238" s="107">
        <v>280</v>
      </c>
      <c r="I238" s="125">
        <v>276</v>
      </c>
      <c r="J238" s="126" t="s">
        <v>722</v>
      </c>
      <c r="K238" s="127">
        <f t="shared" si="144"/>
        <v>68</v>
      </c>
      <c r="L238" s="128">
        <f>K238/F238</f>
        <v>0.32075471698113206</v>
      </c>
      <c r="M238" s="129" t="s">
        <v>599</v>
      </c>
      <c r="N238" s="130">
        <v>42858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76</v>
      </c>
      <c r="B239" s="105">
        <v>42678</v>
      </c>
      <c r="C239" s="105"/>
      <c r="D239" s="106" t="s">
        <v>151</v>
      </c>
      <c r="E239" s="107" t="s">
        <v>623</v>
      </c>
      <c r="F239" s="108">
        <v>155</v>
      </c>
      <c r="G239" s="107"/>
      <c r="H239" s="107">
        <v>210</v>
      </c>
      <c r="I239" s="125">
        <v>210</v>
      </c>
      <c r="J239" s="126" t="s">
        <v>723</v>
      </c>
      <c r="K239" s="127">
        <f t="shared" si="144"/>
        <v>55</v>
      </c>
      <c r="L239" s="128">
        <f>K239/F239</f>
        <v>0.35483870967741937</v>
      </c>
      <c r="M239" s="129" t="s">
        <v>599</v>
      </c>
      <c r="N239" s="130">
        <v>42944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77</v>
      </c>
      <c r="B240" s="109">
        <v>42710</v>
      </c>
      <c r="C240" s="109"/>
      <c r="D240" s="110" t="s">
        <v>764</v>
      </c>
      <c r="E240" s="111" t="s">
        <v>623</v>
      </c>
      <c r="F240" s="112">
        <v>150.5</v>
      </c>
      <c r="G240" s="112"/>
      <c r="H240" s="113">
        <v>72.5</v>
      </c>
      <c r="I240" s="131">
        <v>174</v>
      </c>
      <c r="J240" s="132" t="s">
        <v>765</v>
      </c>
      <c r="K240" s="133">
        <v>-78</v>
      </c>
      <c r="L240" s="134">
        <v>-0.51827242524916906</v>
      </c>
      <c r="M240" s="135" t="s">
        <v>663</v>
      </c>
      <c r="N240" s="136">
        <v>43333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78</v>
      </c>
      <c r="B241" s="105">
        <v>42712</v>
      </c>
      <c r="C241" s="105"/>
      <c r="D241" s="106" t="s">
        <v>125</v>
      </c>
      <c r="E241" s="107" t="s">
        <v>623</v>
      </c>
      <c r="F241" s="108">
        <v>380</v>
      </c>
      <c r="G241" s="107"/>
      <c r="H241" s="107">
        <v>478</v>
      </c>
      <c r="I241" s="125">
        <v>468</v>
      </c>
      <c r="J241" s="126" t="s">
        <v>682</v>
      </c>
      <c r="K241" s="127">
        <f>H241-F241</f>
        <v>98</v>
      </c>
      <c r="L241" s="128">
        <f>K241/F241</f>
        <v>0.25789473684210529</v>
      </c>
      <c r="M241" s="129" t="s">
        <v>599</v>
      </c>
      <c r="N241" s="130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79</v>
      </c>
      <c r="B242" s="105">
        <v>42734</v>
      </c>
      <c r="C242" s="105"/>
      <c r="D242" s="106" t="s">
        <v>248</v>
      </c>
      <c r="E242" s="107" t="s">
        <v>623</v>
      </c>
      <c r="F242" s="108">
        <v>305</v>
      </c>
      <c r="G242" s="107"/>
      <c r="H242" s="107">
        <v>375</v>
      </c>
      <c r="I242" s="125">
        <v>375</v>
      </c>
      <c r="J242" s="126" t="s">
        <v>682</v>
      </c>
      <c r="K242" s="127">
        <f>H242-F242</f>
        <v>70</v>
      </c>
      <c r="L242" s="128">
        <f>K242/F242</f>
        <v>0.22950819672131148</v>
      </c>
      <c r="M242" s="129" t="s">
        <v>599</v>
      </c>
      <c r="N242" s="130">
        <v>42768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80</v>
      </c>
      <c r="B243" s="105">
        <v>42739</v>
      </c>
      <c r="C243" s="105"/>
      <c r="D243" s="106" t="s">
        <v>351</v>
      </c>
      <c r="E243" s="107" t="s">
        <v>623</v>
      </c>
      <c r="F243" s="108">
        <v>99.5</v>
      </c>
      <c r="G243" s="107"/>
      <c r="H243" s="107">
        <v>158</v>
      </c>
      <c r="I243" s="125">
        <v>158</v>
      </c>
      <c r="J243" s="126" t="s">
        <v>682</v>
      </c>
      <c r="K243" s="127">
        <f>H243-F243</f>
        <v>58.5</v>
      </c>
      <c r="L243" s="128">
        <f>K243/F243</f>
        <v>0.5879396984924623</v>
      </c>
      <c r="M243" s="129" t="s">
        <v>599</v>
      </c>
      <c r="N243" s="130">
        <v>42898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81</v>
      </c>
      <c r="B244" s="105">
        <v>42739</v>
      </c>
      <c r="C244" s="105"/>
      <c r="D244" s="106" t="s">
        <v>351</v>
      </c>
      <c r="E244" s="107" t="s">
        <v>623</v>
      </c>
      <c r="F244" s="108">
        <v>99.5</v>
      </c>
      <c r="G244" s="107"/>
      <c r="H244" s="107">
        <v>158</v>
      </c>
      <c r="I244" s="125">
        <v>158</v>
      </c>
      <c r="J244" s="126" t="s">
        <v>682</v>
      </c>
      <c r="K244" s="127">
        <v>58.5</v>
      </c>
      <c r="L244" s="128">
        <v>0.58793969849246197</v>
      </c>
      <c r="M244" s="129" t="s">
        <v>599</v>
      </c>
      <c r="N244" s="130">
        <v>42898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82</v>
      </c>
      <c r="B245" s="105">
        <v>42786</v>
      </c>
      <c r="C245" s="105"/>
      <c r="D245" s="106" t="s">
        <v>169</v>
      </c>
      <c r="E245" s="107" t="s">
        <v>623</v>
      </c>
      <c r="F245" s="108">
        <v>140.5</v>
      </c>
      <c r="G245" s="107"/>
      <c r="H245" s="107">
        <v>220</v>
      </c>
      <c r="I245" s="125">
        <v>220</v>
      </c>
      <c r="J245" s="126" t="s">
        <v>682</v>
      </c>
      <c r="K245" s="127">
        <f>H245-F245</f>
        <v>79.5</v>
      </c>
      <c r="L245" s="128">
        <f>K245/F245</f>
        <v>0.5658362989323843</v>
      </c>
      <c r="M245" s="129" t="s">
        <v>599</v>
      </c>
      <c r="N245" s="130">
        <v>42864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83</v>
      </c>
      <c r="B246" s="105">
        <v>42786</v>
      </c>
      <c r="C246" s="105"/>
      <c r="D246" s="106" t="s">
        <v>766</v>
      </c>
      <c r="E246" s="107" t="s">
        <v>623</v>
      </c>
      <c r="F246" s="108">
        <v>202.5</v>
      </c>
      <c r="G246" s="107"/>
      <c r="H246" s="107">
        <v>234</v>
      </c>
      <c r="I246" s="125">
        <v>234</v>
      </c>
      <c r="J246" s="126" t="s">
        <v>682</v>
      </c>
      <c r="K246" s="127">
        <v>31.5</v>
      </c>
      <c r="L246" s="128">
        <v>0.155555555555556</v>
      </c>
      <c r="M246" s="129" t="s">
        <v>599</v>
      </c>
      <c r="N246" s="130">
        <v>42836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84</v>
      </c>
      <c r="B247" s="105">
        <v>42818</v>
      </c>
      <c r="C247" s="105"/>
      <c r="D247" s="106" t="s">
        <v>557</v>
      </c>
      <c r="E247" s="107" t="s">
        <v>623</v>
      </c>
      <c r="F247" s="108">
        <v>300.5</v>
      </c>
      <c r="G247" s="107"/>
      <c r="H247" s="107">
        <v>417.5</v>
      </c>
      <c r="I247" s="125">
        <v>420</v>
      </c>
      <c r="J247" s="126" t="s">
        <v>724</v>
      </c>
      <c r="K247" s="127">
        <f>H247-F247</f>
        <v>117</v>
      </c>
      <c r="L247" s="128">
        <f>K247/F247</f>
        <v>0.38935108153078202</v>
      </c>
      <c r="M247" s="129" t="s">
        <v>599</v>
      </c>
      <c r="N247" s="130">
        <v>43070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85</v>
      </c>
      <c r="B248" s="105">
        <v>42818</v>
      </c>
      <c r="C248" s="105"/>
      <c r="D248" s="106" t="s">
        <v>762</v>
      </c>
      <c r="E248" s="107" t="s">
        <v>623</v>
      </c>
      <c r="F248" s="108">
        <v>850</v>
      </c>
      <c r="G248" s="107"/>
      <c r="H248" s="107">
        <v>1042.5</v>
      </c>
      <c r="I248" s="125">
        <v>1023</v>
      </c>
      <c r="J248" s="126" t="s">
        <v>767</v>
      </c>
      <c r="K248" s="127">
        <v>192.5</v>
      </c>
      <c r="L248" s="128">
        <v>0.22647058823529401</v>
      </c>
      <c r="M248" s="129" t="s">
        <v>599</v>
      </c>
      <c r="N248" s="130">
        <v>42830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86</v>
      </c>
      <c r="B249" s="105">
        <v>42830</v>
      </c>
      <c r="C249" s="105"/>
      <c r="D249" s="106" t="s">
        <v>501</v>
      </c>
      <c r="E249" s="107" t="s">
        <v>623</v>
      </c>
      <c r="F249" s="108">
        <v>785</v>
      </c>
      <c r="G249" s="107"/>
      <c r="H249" s="107">
        <v>930</v>
      </c>
      <c r="I249" s="125">
        <v>920</v>
      </c>
      <c r="J249" s="126" t="s">
        <v>725</v>
      </c>
      <c r="K249" s="127">
        <f>H249-F249</f>
        <v>145</v>
      </c>
      <c r="L249" s="128">
        <f>K249/F249</f>
        <v>0.18471337579617833</v>
      </c>
      <c r="M249" s="129" t="s">
        <v>599</v>
      </c>
      <c r="N249" s="130">
        <v>42976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87</v>
      </c>
      <c r="B250" s="109">
        <v>42831</v>
      </c>
      <c r="C250" s="109"/>
      <c r="D250" s="110" t="s">
        <v>768</v>
      </c>
      <c r="E250" s="111" t="s">
        <v>623</v>
      </c>
      <c r="F250" s="112">
        <v>40</v>
      </c>
      <c r="G250" s="112"/>
      <c r="H250" s="113">
        <v>13.1</v>
      </c>
      <c r="I250" s="131">
        <v>60</v>
      </c>
      <c r="J250" s="137" t="s">
        <v>769</v>
      </c>
      <c r="K250" s="133">
        <v>-26.9</v>
      </c>
      <c r="L250" s="134">
        <v>-0.67249999999999999</v>
      </c>
      <c r="M250" s="135" t="s">
        <v>663</v>
      </c>
      <c r="N250" s="136">
        <v>43138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88</v>
      </c>
      <c r="B251" s="105">
        <v>42837</v>
      </c>
      <c r="C251" s="105"/>
      <c r="D251" s="106" t="s">
        <v>88</v>
      </c>
      <c r="E251" s="107" t="s">
        <v>623</v>
      </c>
      <c r="F251" s="108">
        <v>289.5</v>
      </c>
      <c r="G251" s="107"/>
      <c r="H251" s="107">
        <v>354</v>
      </c>
      <c r="I251" s="125">
        <v>360</v>
      </c>
      <c r="J251" s="126" t="s">
        <v>726</v>
      </c>
      <c r="K251" s="127">
        <f t="shared" ref="K251:K259" si="145">H251-F251</f>
        <v>64.5</v>
      </c>
      <c r="L251" s="128">
        <f t="shared" ref="L251:L259" si="146">K251/F251</f>
        <v>0.22279792746113988</v>
      </c>
      <c r="M251" s="129" t="s">
        <v>599</v>
      </c>
      <c r="N251" s="130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89</v>
      </c>
      <c r="B252" s="105">
        <v>42845</v>
      </c>
      <c r="C252" s="105"/>
      <c r="D252" s="106" t="s">
        <v>438</v>
      </c>
      <c r="E252" s="107" t="s">
        <v>623</v>
      </c>
      <c r="F252" s="108">
        <v>700</v>
      </c>
      <c r="G252" s="107"/>
      <c r="H252" s="107">
        <v>840</v>
      </c>
      <c r="I252" s="125">
        <v>840</v>
      </c>
      <c r="J252" s="126" t="s">
        <v>727</v>
      </c>
      <c r="K252" s="127">
        <f t="shared" si="145"/>
        <v>140</v>
      </c>
      <c r="L252" s="128">
        <f t="shared" si="146"/>
        <v>0.2</v>
      </c>
      <c r="M252" s="129" t="s">
        <v>599</v>
      </c>
      <c r="N252" s="130">
        <v>42893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90</v>
      </c>
      <c r="B253" s="105">
        <v>42887</v>
      </c>
      <c r="C253" s="105"/>
      <c r="D253" s="147" t="s">
        <v>363</v>
      </c>
      <c r="E253" s="107" t="s">
        <v>623</v>
      </c>
      <c r="F253" s="108">
        <v>130</v>
      </c>
      <c r="G253" s="107"/>
      <c r="H253" s="107">
        <v>144.25</v>
      </c>
      <c r="I253" s="125">
        <v>170</v>
      </c>
      <c r="J253" s="126" t="s">
        <v>728</v>
      </c>
      <c r="K253" s="127">
        <f t="shared" si="145"/>
        <v>14.25</v>
      </c>
      <c r="L253" s="128">
        <f t="shared" si="146"/>
        <v>0.10961538461538461</v>
      </c>
      <c r="M253" s="129" t="s">
        <v>599</v>
      </c>
      <c r="N253" s="130">
        <v>43675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91</v>
      </c>
      <c r="B254" s="105">
        <v>42901</v>
      </c>
      <c r="C254" s="105"/>
      <c r="D254" s="147" t="s">
        <v>729</v>
      </c>
      <c r="E254" s="107" t="s">
        <v>623</v>
      </c>
      <c r="F254" s="108">
        <v>214.5</v>
      </c>
      <c r="G254" s="107"/>
      <c r="H254" s="107">
        <v>262</v>
      </c>
      <c r="I254" s="125">
        <v>262</v>
      </c>
      <c r="J254" s="126" t="s">
        <v>730</v>
      </c>
      <c r="K254" s="127">
        <f t="shared" si="145"/>
        <v>47.5</v>
      </c>
      <c r="L254" s="128">
        <f t="shared" si="146"/>
        <v>0.22144522144522144</v>
      </c>
      <c r="M254" s="129" t="s">
        <v>599</v>
      </c>
      <c r="N254" s="130">
        <v>42977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92</v>
      </c>
      <c r="B255" s="153">
        <v>42933</v>
      </c>
      <c r="C255" s="153"/>
      <c r="D255" s="154" t="s">
        <v>731</v>
      </c>
      <c r="E255" s="155" t="s">
        <v>623</v>
      </c>
      <c r="F255" s="156">
        <v>370</v>
      </c>
      <c r="G255" s="155"/>
      <c r="H255" s="155">
        <v>447.5</v>
      </c>
      <c r="I255" s="177">
        <v>450</v>
      </c>
      <c r="J255" s="230" t="s">
        <v>682</v>
      </c>
      <c r="K255" s="127">
        <f t="shared" si="145"/>
        <v>77.5</v>
      </c>
      <c r="L255" s="179">
        <f t="shared" si="146"/>
        <v>0.20945945945945946</v>
      </c>
      <c r="M255" s="180" t="s">
        <v>599</v>
      </c>
      <c r="N255" s="181">
        <v>43035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93</v>
      </c>
      <c r="B256" s="153">
        <v>42943</v>
      </c>
      <c r="C256" s="153"/>
      <c r="D256" s="154" t="s">
        <v>167</v>
      </c>
      <c r="E256" s="155" t="s">
        <v>623</v>
      </c>
      <c r="F256" s="156">
        <v>657.5</v>
      </c>
      <c r="G256" s="155"/>
      <c r="H256" s="155">
        <v>825</v>
      </c>
      <c r="I256" s="177">
        <v>820</v>
      </c>
      <c r="J256" s="230" t="s">
        <v>682</v>
      </c>
      <c r="K256" s="127">
        <f t="shared" si="145"/>
        <v>167.5</v>
      </c>
      <c r="L256" s="179">
        <f t="shared" si="146"/>
        <v>0.25475285171102663</v>
      </c>
      <c r="M256" s="180" t="s">
        <v>599</v>
      </c>
      <c r="N256" s="181">
        <v>43090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94</v>
      </c>
      <c r="B257" s="105">
        <v>42964</v>
      </c>
      <c r="C257" s="105"/>
      <c r="D257" s="106" t="s">
        <v>368</v>
      </c>
      <c r="E257" s="107" t="s">
        <v>623</v>
      </c>
      <c r="F257" s="108">
        <v>605</v>
      </c>
      <c r="G257" s="107"/>
      <c r="H257" s="107">
        <v>750</v>
      </c>
      <c r="I257" s="125">
        <v>750</v>
      </c>
      <c r="J257" s="126" t="s">
        <v>725</v>
      </c>
      <c r="K257" s="127">
        <f t="shared" si="145"/>
        <v>145</v>
      </c>
      <c r="L257" s="128">
        <f t="shared" si="146"/>
        <v>0.23966942148760331</v>
      </c>
      <c r="M257" s="129" t="s">
        <v>599</v>
      </c>
      <c r="N257" s="130">
        <v>43027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5">
        <v>95</v>
      </c>
      <c r="B258" s="148">
        <v>42979</v>
      </c>
      <c r="C258" s="148"/>
      <c r="D258" s="149" t="s">
        <v>509</v>
      </c>
      <c r="E258" s="150" t="s">
        <v>623</v>
      </c>
      <c r="F258" s="151">
        <v>255</v>
      </c>
      <c r="G258" s="152"/>
      <c r="H258" s="152">
        <v>217.25</v>
      </c>
      <c r="I258" s="152">
        <v>320</v>
      </c>
      <c r="J258" s="174" t="s">
        <v>732</v>
      </c>
      <c r="K258" s="133">
        <f t="shared" si="145"/>
        <v>-37.75</v>
      </c>
      <c r="L258" s="175">
        <f t="shared" si="146"/>
        <v>-0.14803921568627451</v>
      </c>
      <c r="M258" s="135" t="s">
        <v>663</v>
      </c>
      <c r="N258" s="176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96</v>
      </c>
      <c r="B259" s="105">
        <v>42997</v>
      </c>
      <c r="C259" s="105"/>
      <c r="D259" s="106" t="s">
        <v>733</v>
      </c>
      <c r="E259" s="107" t="s">
        <v>623</v>
      </c>
      <c r="F259" s="108">
        <v>215</v>
      </c>
      <c r="G259" s="107"/>
      <c r="H259" s="107">
        <v>258</v>
      </c>
      <c r="I259" s="125">
        <v>258</v>
      </c>
      <c r="J259" s="126" t="s">
        <v>682</v>
      </c>
      <c r="K259" s="127">
        <f t="shared" si="145"/>
        <v>43</v>
      </c>
      <c r="L259" s="128">
        <f t="shared" si="146"/>
        <v>0.2</v>
      </c>
      <c r="M259" s="129" t="s">
        <v>599</v>
      </c>
      <c r="N259" s="130">
        <v>43040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97</v>
      </c>
      <c r="B260" s="105">
        <v>42997</v>
      </c>
      <c r="C260" s="105"/>
      <c r="D260" s="106" t="s">
        <v>733</v>
      </c>
      <c r="E260" s="107" t="s">
        <v>623</v>
      </c>
      <c r="F260" s="108">
        <v>215</v>
      </c>
      <c r="G260" s="107"/>
      <c r="H260" s="107">
        <v>258</v>
      </c>
      <c r="I260" s="125">
        <v>258</v>
      </c>
      <c r="J260" s="230" t="s">
        <v>682</v>
      </c>
      <c r="K260" s="127">
        <v>43</v>
      </c>
      <c r="L260" s="128">
        <v>0.2</v>
      </c>
      <c r="M260" s="129" t="s">
        <v>599</v>
      </c>
      <c r="N260" s="130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98</v>
      </c>
      <c r="B261" s="206">
        <v>42998</v>
      </c>
      <c r="C261" s="206"/>
      <c r="D261" s="374" t="s">
        <v>2979</v>
      </c>
      <c r="E261" s="207" t="s">
        <v>623</v>
      </c>
      <c r="F261" s="208">
        <v>75</v>
      </c>
      <c r="G261" s="207"/>
      <c r="H261" s="207">
        <v>90</v>
      </c>
      <c r="I261" s="231">
        <v>90</v>
      </c>
      <c r="J261" s="126" t="s">
        <v>734</v>
      </c>
      <c r="K261" s="127">
        <f t="shared" ref="K261:K266" si="147">H261-F261</f>
        <v>15</v>
      </c>
      <c r="L261" s="128">
        <f t="shared" ref="L261:L266" si="148">K261/F261</f>
        <v>0.2</v>
      </c>
      <c r="M261" s="129" t="s">
        <v>599</v>
      </c>
      <c r="N261" s="130">
        <v>43019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99</v>
      </c>
      <c r="B262" s="153">
        <v>43011</v>
      </c>
      <c r="C262" s="153"/>
      <c r="D262" s="154" t="s">
        <v>735</v>
      </c>
      <c r="E262" s="155" t="s">
        <v>623</v>
      </c>
      <c r="F262" s="156">
        <v>315</v>
      </c>
      <c r="G262" s="155"/>
      <c r="H262" s="155">
        <v>392</v>
      </c>
      <c r="I262" s="177">
        <v>384</v>
      </c>
      <c r="J262" s="230" t="s">
        <v>736</v>
      </c>
      <c r="K262" s="127">
        <f t="shared" si="147"/>
        <v>77</v>
      </c>
      <c r="L262" s="179">
        <f t="shared" si="148"/>
        <v>0.24444444444444444</v>
      </c>
      <c r="M262" s="180" t="s">
        <v>599</v>
      </c>
      <c r="N262" s="181">
        <v>43017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100</v>
      </c>
      <c r="B263" s="153">
        <v>43013</v>
      </c>
      <c r="C263" s="153"/>
      <c r="D263" s="154" t="s">
        <v>737</v>
      </c>
      <c r="E263" s="155" t="s">
        <v>623</v>
      </c>
      <c r="F263" s="156">
        <v>145</v>
      </c>
      <c r="G263" s="155"/>
      <c r="H263" s="155">
        <v>179</v>
      </c>
      <c r="I263" s="177">
        <v>180</v>
      </c>
      <c r="J263" s="230" t="s">
        <v>613</v>
      </c>
      <c r="K263" s="127">
        <f t="shared" si="147"/>
        <v>34</v>
      </c>
      <c r="L263" s="179">
        <f t="shared" si="148"/>
        <v>0.23448275862068965</v>
      </c>
      <c r="M263" s="180" t="s">
        <v>599</v>
      </c>
      <c r="N263" s="181">
        <v>43025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101</v>
      </c>
      <c r="B264" s="153">
        <v>43014</v>
      </c>
      <c r="C264" s="153"/>
      <c r="D264" s="154" t="s">
        <v>339</v>
      </c>
      <c r="E264" s="155" t="s">
        <v>623</v>
      </c>
      <c r="F264" s="156">
        <v>256</v>
      </c>
      <c r="G264" s="155"/>
      <c r="H264" s="155">
        <v>323</v>
      </c>
      <c r="I264" s="177">
        <v>320</v>
      </c>
      <c r="J264" s="230" t="s">
        <v>682</v>
      </c>
      <c r="K264" s="127">
        <f t="shared" si="147"/>
        <v>67</v>
      </c>
      <c r="L264" s="179">
        <f t="shared" si="148"/>
        <v>0.26171875</v>
      </c>
      <c r="M264" s="180" t="s">
        <v>599</v>
      </c>
      <c r="N264" s="181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102</v>
      </c>
      <c r="B265" s="153">
        <v>43017</v>
      </c>
      <c r="C265" s="153"/>
      <c r="D265" s="154" t="s">
        <v>360</v>
      </c>
      <c r="E265" s="155" t="s">
        <v>623</v>
      </c>
      <c r="F265" s="156">
        <v>137.5</v>
      </c>
      <c r="G265" s="155"/>
      <c r="H265" s="155">
        <v>184</v>
      </c>
      <c r="I265" s="177">
        <v>183</v>
      </c>
      <c r="J265" s="178" t="s">
        <v>738</v>
      </c>
      <c r="K265" s="127">
        <f t="shared" si="147"/>
        <v>46.5</v>
      </c>
      <c r="L265" s="179">
        <f t="shared" si="148"/>
        <v>0.33818181818181819</v>
      </c>
      <c r="M265" s="180" t="s">
        <v>599</v>
      </c>
      <c r="N265" s="181">
        <v>43108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103</v>
      </c>
      <c r="B266" s="153">
        <v>43018</v>
      </c>
      <c r="C266" s="153"/>
      <c r="D266" s="154" t="s">
        <v>739</v>
      </c>
      <c r="E266" s="155" t="s">
        <v>623</v>
      </c>
      <c r="F266" s="156">
        <v>125.5</v>
      </c>
      <c r="G266" s="155"/>
      <c r="H266" s="155">
        <v>158</v>
      </c>
      <c r="I266" s="177">
        <v>155</v>
      </c>
      <c r="J266" s="178" t="s">
        <v>740</v>
      </c>
      <c r="K266" s="127">
        <f t="shared" si="147"/>
        <v>32.5</v>
      </c>
      <c r="L266" s="179">
        <f t="shared" si="148"/>
        <v>0.25896414342629481</v>
      </c>
      <c r="M266" s="180" t="s">
        <v>599</v>
      </c>
      <c r="N266" s="181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104</v>
      </c>
      <c r="B267" s="153">
        <v>43018</v>
      </c>
      <c r="C267" s="153"/>
      <c r="D267" s="154" t="s">
        <v>770</v>
      </c>
      <c r="E267" s="155" t="s">
        <v>623</v>
      </c>
      <c r="F267" s="156">
        <v>895</v>
      </c>
      <c r="G267" s="155"/>
      <c r="H267" s="155">
        <v>1122.5</v>
      </c>
      <c r="I267" s="177">
        <v>1078</v>
      </c>
      <c r="J267" s="178" t="s">
        <v>771</v>
      </c>
      <c r="K267" s="127">
        <v>227.5</v>
      </c>
      <c r="L267" s="179">
        <v>0.25418994413407803</v>
      </c>
      <c r="M267" s="180" t="s">
        <v>599</v>
      </c>
      <c r="N267" s="181">
        <v>43117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105</v>
      </c>
      <c r="B268" s="153">
        <v>43020</v>
      </c>
      <c r="C268" s="153"/>
      <c r="D268" s="154" t="s">
        <v>347</v>
      </c>
      <c r="E268" s="155" t="s">
        <v>623</v>
      </c>
      <c r="F268" s="156">
        <v>525</v>
      </c>
      <c r="G268" s="155"/>
      <c r="H268" s="155">
        <v>629</v>
      </c>
      <c r="I268" s="177">
        <v>629</v>
      </c>
      <c r="J268" s="230" t="s">
        <v>682</v>
      </c>
      <c r="K268" s="127">
        <v>104</v>
      </c>
      <c r="L268" s="179">
        <v>0.19809523809523799</v>
      </c>
      <c r="M268" s="180" t="s">
        <v>599</v>
      </c>
      <c r="N268" s="181">
        <v>43119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106</v>
      </c>
      <c r="B269" s="153">
        <v>43046</v>
      </c>
      <c r="C269" s="153"/>
      <c r="D269" s="154" t="s">
        <v>393</v>
      </c>
      <c r="E269" s="155" t="s">
        <v>623</v>
      </c>
      <c r="F269" s="156">
        <v>740</v>
      </c>
      <c r="G269" s="155"/>
      <c r="H269" s="155">
        <v>892.5</v>
      </c>
      <c r="I269" s="177">
        <v>900</v>
      </c>
      <c r="J269" s="178" t="s">
        <v>741</v>
      </c>
      <c r="K269" s="127">
        <f>H269-F269</f>
        <v>152.5</v>
      </c>
      <c r="L269" s="179">
        <f>K269/F269</f>
        <v>0.20608108108108109</v>
      </c>
      <c r="M269" s="180" t="s">
        <v>599</v>
      </c>
      <c r="N269" s="181">
        <v>43052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107</v>
      </c>
      <c r="B270" s="105">
        <v>43073</v>
      </c>
      <c r="C270" s="105"/>
      <c r="D270" s="106" t="s">
        <v>742</v>
      </c>
      <c r="E270" s="107" t="s">
        <v>623</v>
      </c>
      <c r="F270" s="108">
        <v>118.5</v>
      </c>
      <c r="G270" s="107"/>
      <c r="H270" s="107">
        <v>143.5</v>
      </c>
      <c r="I270" s="125">
        <v>145</v>
      </c>
      <c r="J270" s="140" t="s">
        <v>743</v>
      </c>
      <c r="K270" s="127">
        <f>H270-F270</f>
        <v>25</v>
      </c>
      <c r="L270" s="128">
        <f>K270/F270</f>
        <v>0.2109704641350211</v>
      </c>
      <c r="M270" s="129" t="s">
        <v>599</v>
      </c>
      <c r="N270" s="130">
        <v>43097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108</v>
      </c>
      <c r="B271" s="109">
        <v>43090</v>
      </c>
      <c r="C271" s="109"/>
      <c r="D271" s="157" t="s">
        <v>443</v>
      </c>
      <c r="E271" s="111" t="s">
        <v>623</v>
      </c>
      <c r="F271" s="112">
        <v>715</v>
      </c>
      <c r="G271" s="112"/>
      <c r="H271" s="113">
        <v>500</v>
      </c>
      <c r="I271" s="131">
        <v>872</v>
      </c>
      <c r="J271" s="137" t="s">
        <v>744</v>
      </c>
      <c r="K271" s="133">
        <f>H271-F271</f>
        <v>-215</v>
      </c>
      <c r="L271" s="134">
        <f>K271/F271</f>
        <v>-0.30069930069930068</v>
      </c>
      <c r="M271" s="135" t="s">
        <v>663</v>
      </c>
      <c r="N271" s="136">
        <v>43670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109</v>
      </c>
      <c r="B272" s="105">
        <v>43098</v>
      </c>
      <c r="C272" s="105"/>
      <c r="D272" s="106" t="s">
        <v>735</v>
      </c>
      <c r="E272" s="107" t="s">
        <v>623</v>
      </c>
      <c r="F272" s="108">
        <v>435</v>
      </c>
      <c r="G272" s="107"/>
      <c r="H272" s="107">
        <v>542.5</v>
      </c>
      <c r="I272" s="125">
        <v>539</v>
      </c>
      <c r="J272" s="140" t="s">
        <v>682</v>
      </c>
      <c r="K272" s="127">
        <v>107.5</v>
      </c>
      <c r="L272" s="128">
        <v>0.247126436781609</v>
      </c>
      <c r="M272" s="129" t="s">
        <v>599</v>
      </c>
      <c r="N272" s="130">
        <v>43206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110</v>
      </c>
      <c r="B273" s="105">
        <v>43098</v>
      </c>
      <c r="C273" s="105"/>
      <c r="D273" s="106" t="s">
        <v>571</v>
      </c>
      <c r="E273" s="107" t="s">
        <v>623</v>
      </c>
      <c r="F273" s="108">
        <v>885</v>
      </c>
      <c r="G273" s="107"/>
      <c r="H273" s="107">
        <v>1090</v>
      </c>
      <c r="I273" s="125">
        <v>1084</v>
      </c>
      <c r="J273" s="140" t="s">
        <v>682</v>
      </c>
      <c r="K273" s="127">
        <v>205</v>
      </c>
      <c r="L273" s="128">
        <v>0.23163841807909599</v>
      </c>
      <c r="M273" s="129" t="s">
        <v>599</v>
      </c>
      <c r="N273" s="130">
        <v>43213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6">
        <v>111</v>
      </c>
      <c r="B274" s="347">
        <v>43192</v>
      </c>
      <c r="C274" s="347"/>
      <c r="D274" s="115" t="s">
        <v>752</v>
      </c>
      <c r="E274" s="350" t="s">
        <v>623</v>
      </c>
      <c r="F274" s="353">
        <v>478.5</v>
      </c>
      <c r="G274" s="350"/>
      <c r="H274" s="350">
        <v>442</v>
      </c>
      <c r="I274" s="356">
        <v>613</v>
      </c>
      <c r="J274" s="383" t="s">
        <v>3403</v>
      </c>
      <c r="K274" s="133">
        <f>H274-F274</f>
        <v>-36.5</v>
      </c>
      <c r="L274" s="134">
        <f>K274/F274</f>
        <v>-7.6280041797283177E-2</v>
      </c>
      <c r="M274" s="135" t="s">
        <v>663</v>
      </c>
      <c r="N274" s="136">
        <v>43762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112</v>
      </c>
      <c r="B275" s="109">
        <v>43194</v>
      </c>
      <c r="C275" s="109"/>
      <c r="D275" s="373" t="s">
        <v>2978</v>
      </c>
      <c r="E275" s="111" t="s">
        <v>623</v>
      </c>
      <c r="F275" s="112">
        <f>141.5-7.3</f>
        <v>134.19999999999999</v>
      </c>
      <c r="G275" s="112"/>
      <c r="H275" s="113">
        <v>77</v>
      </c>
      <c r="I275" s="131">
        <v>180</v>
      </c>
      <c r="J275" s="383" t="s">
        <v>3402</v>
      </c>
      <c r="K275" s="133">
        <f>H275-F275</f>
        <v>-57.199999999999989</v>
      </c>
      <c r="L275" s="134">
        <f>K275/F275</f>
        <v>-0.42622950819672129</v>
      </c>
      <c r="M275" s="135" t="s">
        <v>663</v>
      </c>
      <c r="N275" s="136">
        <v>43522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113</v>
      </c>
      <c r="B276" s="109">
        <v>43209</v>
      </c>
      <c r="C276" s="109"/>
      <c r="D276" s="110" t="s">
        <v>745</v>
      </c>
      <c r="E276" s="111" t="s">
        <v>623</v>
      </c>
      <c r="F276" s="112">
        <v>430</v>
      </c>
      <c r="G276" s="112"/>
      <c r="H276" s="113">
        <v>220</v>
      </c>
      <c r="I276" s="131">
        <v>537</v>
      </c>
      <c r="J276" s="137" t="s">
        <v>746</v>
      </c>
      <c r="K276" s="133">
        <f>H276-F276</f>
        <v>-210</v>
      </c>
      <c r="L276" s="134">
        <f>K276/F276</f>
        <v>-0.48837209302325579</v>
      </c>
      <c r="M276" s="135" t="s">
        <v>663</v>
      </c>
      <c r="N276" s="136">
        <v>43252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7">
        <v>114</v>
      </c>
      <c r="B277" s="158">
        <v>43220</v>
      </c>
      <c r="C277" s="158"/>
      <c r="D277" s="159" t="s">
        <v>394</v>
      </c>
      <c r="E277" s="160" t="s">
        <v>623</v>
      </c>
      <c r="F277" s="162">
        <v>153.5</v>
      </c>
      <c r="G277" s="162"/>
      <c r="H277" s="162">
        <v>196</v>
      </c>
      <c r="I277" s="162">
        <v>196</v>
      </c>
      <c r="J277" s="358" t="s">
        <v>3494</v>
      </c>
      <c r="K277" s="182">
        <f>H277-F277</f>
        <v>42.5</v>
      </c>
      <c r="L277" s="183">
        <f>K277/F277</f>
        <v>0.27687296416938112</v>
      </c>
      <c r="M277" s="161" t="s">
        <v>599</v>
      </c>
      <c r="N277" s="184">
        <v>43605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115</v>
      </c>
      <c r="B278" s="109">
        <v>43306</v>
      </c>
      <c r="C278" s="109"/>
      <c r="D278" s="110" t="s">
        <v>768</v>
      </c>
      <c r="E278" s="111" t="s">
        <v>623</v>
      </c>
      <c r="F278" s="112">
        <v>27.5</v>
      </c>
      <c r="G278" s="112"/>
      <c r="H278" s="113">
        <v>13.1</v>
      </c>
      <c r="I278" s="131">
        <v>60</v>
      </c>
      <c r="J278" s="137" t="s">
        <v>772</v>
      </c>
      <c r="K278" s="133">
        <v>-14.4</v>
      </c>
      <c r="L278" s="134">
        <v>-0.52363636363636401</v>
      </c>
      <c r="M278" s="135" t="s">
        <v>663</v>
      </c>
      <c r="N278" s="136">
        <v>43138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6">
        <v>116</v>
      </c>
      <c r="B279" s="347">
        <v>43318</v>
      </c>
      <c r="C279" s="347"/>
      <c r="D279" s="115" t="s">
        <v>747</v>
      </c>
      <c r="E279" s="350" t="s">
        <v>623</v>
      </c>
      <c r="F279" s="350">
        <v>148.5</v>
      </c>
      <c r="G279" s="350"/>
      <c r="H279" s="350">
        <v>102</v>
      </c>
      <c r="I279" s="356">
        <v>182</v>
      </c>
      <c r="J279" s="137" t="s">
        <v>3493</v>
      </c>
      <c r="K279" s="133">
        <f>H279-F279</f>
        <v>-46.5</v>
      </c>
      <c r="L279" s="134">
        <f>K279/F279</f>
        <v>-0.31313131313131315</v>
      </c>
      <c r="M279" s="135" t="s">
        <v>663</v>
      </c>
      <c r="N279" s="136">
        <v>43661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117</v>
      </c>
      <c r="B280" s="105">
        <v>43335</v>
      </c>
      <c r="C280" s="105"/>
      <c r="D280" s="106" t="s">
        <v>773</v>
      </c>
      <c r="E280" s="107" t="s">
        <v>623</v>
      </c>
      <c r="F280" s="155">
        <v>285</v>
      </c>
      <c r="G280" s="107"/>
      <c r="H280" s="107">
        <v>355</v>
      </c>
      <c r="I280" s="125">
        <v>364</v>
      </c>
      <c r="J280" s="140" t="s">
        <v>774</v>
      </c>
      <c r="K280" s="127">
        <v>70</v>
      </c>
      <c r="L280" s="128">
        <v>0.24561403508771901</v>
      </c>
      <c r="M280" s="129" t="s">
        <v>599</v>
      </c>
      <c r="N280" s="130">
        <v>43455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118</v>
      </c>
      <c r="B281" s="105">
        <v>43341</v>
      </c>
      <c r="C281" s="105"/>
      <c r="D281" s="106" t="s">
        <v>384</v>
      </c>
      <c r="E281" s="107" t="s">
        <v>623</v>
      </c>
      <c r="F281" s="155">
        <v>525</v>
      </c>
      <c r="G281" s="107"/>
      <c r="H281" s="107">
        <v>585</v>
      </c>
      <c r="I281" s="125">
        <v>635</v>
      </c>
      <c r="J281" s="140" t="s">
        <v>748</v>
      </c>
      <c r="K281" s="127">
        <f t="shared" ref="K281:K293" si="149">H281-F281</f>
        <v>60</v>
      </c>
      <c r="L281" s="128">
        <f t="shared" ref="L281:L293" si="150">K281/F281</f>
        <v>0.11428571428571428</v>
      </c>
      <c r="M281" s="129" t="s">
        <v>599</v>
      </c>
      <c r="N281" s="130">
        <v>43662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119</v>
      </c>
      <c r="B282" s="105">
        <v>43395</v>
      </c>
      <c r="C282" s="105"/>
      <c r="D282" s="106" t="s">
        <v>368</v>
      </c>
      <c r="E282" s="107" t="s">
        <v>623</v>
      </c>
      <c r="F282" s="155">
        <v>475</v>
      </c>
      <c r="G282" s="107"/>
      <c r="H282" s="107">
        <v>574</v>
      </c>
      <c r="I282" s="125">
        <v>570</v>
      </c>
      <c r="J282" s="140" t="s">
        <v>682</v>
      </c>
      <c r="K282" s="127">
        <f t="shared" si="149"/>
        <v>99</v>
      </c>
      <c r="L282" s="128">
        <f t="shared" si="150"/>
        <v>0.20842105263157895</v>
      </c>
      <c r="M282" s="129" t="s">
        <v>599</v>
      </c>
      <c r="N282" s="130">
        <v>43403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120</v>
      </c>
      <c r="B283" s="153">
        <v>43397</v>
      </c>
      <c r="C283" s="153"/>
      <c r="D283" s="400" t="s">
        <v>391</v>
      </c>
      <c r="E283" s="155" t="s">
        <v>623</v>
      </c>
      <c r="F283" s="155">
        <v>707.5</v>
      </c>
      <c r="G283" s="155"/>
      <c r="H283" s="155">
        <v>872</v>
      </c>
      <c r="I283" s="177">
        <v>872</v>
      </c>
      <c r="J283" s="178" t="s">
        <v>682</v>
      </c>
      <c r="K283" s="127">
        <f t="shared" si="149"/>
        <v>164.5</v>
      </c>
      <c r="L283" s="179">
        <f t="shared" si="150"/>
        <v>0.23250883392226149</v>
      </c>
      <c r="M283" s="180" t="s">
        <v>599</v>
      </c>
      <c r="N283" s="181">
        <v>43482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121</v>
      </c>
      <c r="B284" s="153">
        <v>43398</v>
      </c>
      <c r="C284" s="153"/>
      <c r="D284" s="400" t="s">
        <v>348</v>
      </c>
      <c r="E284" s="155" t="s">
        <v>623</v>
      </c>
      <c r="F284" s="155">
        <v>162</v>
      </c>
      <c r="G284" s="155"/>
      <c r="H284" s="155">
        <v>204</v>
      </c>
      <c r="I284" s="177">
        <v>209</v>
      </c>
      <c r="J284" s="178" t="s">
        <v>3492</v>
      </c>
      <c r="K284" s="127">
        <f t="shared" si="149"/>
        <v>42</v>
      </c>
      <c r="L284" s="179">
        <f t="shared" si="150"/>
        <v>0.25925925925925924</v>
      </c>
      <c r="M284" s="180" t="s">
        <v>599</v>
      </c>
      <c r="N284" s="181">
        <v>43539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122</v>
      </c>
      <c r="B285" s="206">
        <v>43399</v>
      </c>
      <c r="C285" s="206"/>
      <c r="D285" s="154" t="s">
        <v>495</v>
      </c>
      <c r="E285" s="207" t="s">
        <v>623</v>
      </c>
      <c r="F285" s="207">
        <v>240</v>
      </c>
      <c r="G285" s="207"/>
      <c r="H285" s="207">
        <v>297</v>
      </c>
      <c r="I285" s="231">
        <v>297</v>
      </c>
      <c r="J285" s="178" t="s">
        <v>682</v>
      </c>
      <c r="K285" s="232">
        <f t="shared" si="149"/>
        <v>57</v>
      </c>
      <c r="L285" s="233">
        <f t="shared" si="150"/>
        <v>0.23749999999999999</v>
      </c>
      <c r="M285" s="234" t="s">
        <v>599</v>
      </c>
      <c r="N285" s="235">
        <v>43417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123</v>
      </c>
      <c r="B286" s="105">
        <v>43439</v>
      </c>
      <c r="C286" s="105"/>
      <c r="D286" s="147" t="s">
        <v>749</v>
      </c>
      <c r="E286" s="107" t="s">
        <v>623</v>
      </c>
      <c r="F286" s="107">
        <v>202.5</v>
      </c>
      <c r="G286" s="107"/>
      <c r="H286" s="107">
        <v>255</v>
      </c>
      <c r="I286" s="125">
        <v>252</v>
      </c>
      <c r="J286" s="140" t="s">
        <v>682</v>
      </c>
      <c r="K286" s="127">
        <f t="shared" si="149"/>
        <v>52.5</v>
      </c>
      <c r="L286" s="128">
        <f t="shared" si="150"/>
        <v>0.25925925925925924</v>
      </c>
      <c r="M286" s="129" t="s">
        <v>599</v>
      </c>
      <c r="N286" s="130">
        <v>43542</v>
      </c>
      <c r="O286" s="57"/>
      <c r="P286" s="16"/>
      <c r="Q286" s="16"/>
      <c r="R286" s="93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5">
        <v>124</v>
      </c>
      <c r="B287" s="206">
        <v>43465</v>
      </c>
      <c r="C287" s="105"/>
      <c r="D287" s="400" t="s">
        <v>423</v>
      </c>
      <c r="E287" s="207" t="s">
        <v>623</v>
      </c>
      <c r="F287" s="207">
        <v>710</v>
      </c>
      <c r="G287" s="207"/>
      <c r="H287" s="207">
        <v>866</v>
      </c>
      <c r="I287" s="231">
        <v>866</v>
      </c>
      <c r="J287" s="178" t="s">
        <v>682</v>
      </c>
      <c r="K287" s="127">
        <f t="shared" si="149"/>
        <v>156</v>
      </c>
      <c r="L287" s="128">
        <f t="shared" si="150"/>
        <v>0.21971830985915494</v>
      </c>
      <c r="M287" s="129" t="s">
        <v>599</v>
      </c>
      <c r="N287" s="361">
        <v>43553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125</v>
      </c>
      <c r="B288" s="206">
        <v>43522</v>
      </c>
      <c r="C288" s="206"/>
      <c r="D288" s="400" t="s">
        <v>141</v>
      </c>
      <c r="E288" s="207" t="s">
        <v>623</v>
      </c>
      <c r="F288" s="207">
        <v>337.25</v>
      </c>
      <c r="G288" s="207"/>
      <c r="H288" s="207">
        <v>398.5</v>
      </c>
      <c r="I288" s="231">
        <v>411</v>
      </c>
      <c r="J288" s="140" t="s">
        <v>3491</v>
      </c>
      <c r="K288" s="127">
        <f t="shared" si="149"/>
        <v>61.25</v>
      </c>
      <c r="L288" s="128">
        <f t="shared" si="150"/>
        <v>0.1816160118606375</v>
      </c>
      <c r="M288" s="129" t="s">
        <v>599</v>
      </c>
      <c r="N288" s="361">
        <v>43760</v>
      </c>
      <c r="O288" s="57"/>
      <c r="P288" s="16"/>
      <c r="Q288" s="16"/>
      <c r="R288" s="93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8">
        <v>126</v>
      </c>
      <c r="B289" s="163">
        <v>43559</v>
      </c>
      <c r="C289" s="163"/>
      <c r="D289" s="164" t="s">
        <v>410</v>
      </c>
      <c r="E289" s="165" t="s">
        <v>623</v>
      </c>
      <c r="F289" s="165">
        <v>130</v>
      </c>
      <c r="G289" s="165"/>
      <c r="H289" s="165">
        <v>65</v>
      </c>
      <c r="I289" s="185">
        <v>158</v>
      </c>
      <c r="J289" s="137" t="s">
        <v>750</v>
      </c>
      <c r="K289" s="133">
        <f t="shared" si="149"/>
        <v>-65</v>
      </c>
      <c r="L289" s="134">
        <f t="shared" si="150"/>
        <v>-0.5</v>
      </c>
      <c r="M289" s="135" t="s">
        <v>663</v>
      </c>
      <c r="N289" s="136">
        <v>43726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69">
        <v>127</v>
      </c>
      <c r="B290" s="186">
        <v>43017</v>
      </c>
      <c r="C290" s="186"/>
      <c r="D290" s="187" t="s">
        <v>169</v>
      </c>
      <c r="E290" s="188" t="s">
        <v>623</v>
      </c>
      <c r="F290" s="189">
        <v>141.5</v>
      </c>
      <c r="G290" s="190"/>
      <c r="H290" s="190">
        <v>183.5</v>
      </c>
      <c r="I290" s="190">
        <v>210</v>
      </c>
      <c r="J290" s="217" t="s">
        <v>3440</v>
      </c>
      <c r="K290" s="218">
        <f t="shared" si="149"/>
        <v>42</v>
      </c>
      <c r="L290" s="219">
        <f t="shared" si="150"/>
        <v>0.29681978798586572</v>
      </c>
      <c r="M290" s="189" t="s">
        <v>599</v>
      </c>
      <c r="N290" s="220">
        <v>43042</v>
      </c>
      <c r="O290" s="57"/>
      <c r="P290" s="16"/>
      <c r="Q290" s="16"/>
      <c r="R290" s="9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128</v>
      </c>
      <c r="B291" s="163">
        <v>43074</v>
      </c>
      <c r="C291" s="163"/>
      <c r="D291" s="164" t="s">
        <v>303</v>
      </c>
      <c r="E291" s="165" t="s">
        <v>623</v>
      </c>
      <c r="F291" s="166">
        <v>172</v>
      </c>
      <c r="G291" s="165"/>
      <c r="H291" s="165">
        <v>155.25</v>
      </c>
      <c r="I291" s="185">
        <v>230</v>
      </c>
      <c r="J291" s="383" t="s">
        <v>3400</v>
      </c>
      <c r="K291" s="133">
        <f t="shared" ref="K291" si="151">H291-F291</f>
        <v>-16.75</v>
      </c>
      <c r="L291" s="134">
        <f t="shared" ref="L291" si="152">K291/F291</f>
        <v>-9.7383720930232565E-2</v>
      </c>
      <c r="M291" s="135" t="s">
        <v>663</v>
      </c>
      <c r="N291" s="136">
        <v>43787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9">
        <v>129</v>
      </c>
      <c r="B292" s="186">
        <v>43398</v>
      </c>
      <c r="C292" s="186"/>
      <c r="D292" s="187" t="s">
        <v>104</v>
      </c>
      <c r="E292" s="188" t="s">
        <v>623</v>
      </c>
      <c r="F292" s="190">
        <v>698.5</v>
      </c>
      <c r="G292" s="190"/>
      <c r="H292" s="190">
        <v>850</v>
      </c>
      <c r="I292" s="190">
        <v>890</v>
      </c>
      <c r="J292" s="221" t="s">
        <v>3488</v>
      </c>
      <c r="K292" s="218">
        <f t="shared" si="149"/>
        <v>151.5</v>
      </c>
      <c r="L292" s="219">
        <f t="shared" si="150"/>
        <v>0.21689334287759485</v>
      </c>
      <c r="M292" s="189" t="s">
        <v>599</v>
      </c>
      <c r="N292" s="220">
        <v>43453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130</v>
      </c>
      <c r="B293" s="158">
        <v>42877</v>
      </c>
      <c r="C293" s="158"/>
      <c r="D293" s="159" t="s">
        <v>383</v>
      </c>
      <c r="E293" s="160" t="s">
        <v>623</v>
      </c>
      <c r="F293" s="161">
        <v>127.6</v>
      </c>
      <c r="G293" s="162"/>
      <c r="H293" s="162">
        <v>138</v>
      </c>
      <c r="I293" s="162">
        <v>190</v>
      </c>
      <c r="J293" s="384" t="s">
        <v>3404</v>
      </c>
      <c r="K293" s="182">
        <f t="shared" si="149"/>
        <v>10.400000000000006</v>
      </c>
      <c r="L293" s="183">
        <f t="shared" si="150"/>
        <v>8.1504702194357417E-2</v>
      </c>
      <c r="M293" s="161" t="s">
        <v>599</v>
      </c>
      <c r="N293" s="184">
        <v>43774</v>
      </c>
      <c r="O293" s="57"/>
      <c r="P293" s="16"/>
      <c r="Q293" s="16"/>
      <c r="R293" s="9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0">
        <v>131</v>
      </c>
      <c r="B294" s="194">
        <v>43158</v>
      </c>
      <c r="C294" s="194"/>
      <c r="D294" s="191" t="s">
        <v>754</v>
      </c>
      <c r="E294" s="195" t="s">
        <v>623</v>
      </c>
      <c r="F294" s="196">
        <v>317</v>
      </c>
      <c r="G294" s="195"/>
      <c r="H294" s="195"/>
      <c r="I294" s="224">
        <v>398</v>
      </c>
      <c r="J294" s="237" t="s">
        <v>601</v>
      </c>
      <c r="K294" s="193"/>
      <c r="L294" s="192"/>
      <c r="M294" s="223" t="s">
        <v>601</v>
      </c>
      <c r="N294" s="222"/>
      <c r="O294" s="57"/>
      <c r="P294" s="16"/>
      <c r="Q294" s="16"/>
      <c r="R294" s="341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8">
        <v>132</v>
      </c>
      <c r="B295" s="163">
        <v>43164</v>
      </c>
      <c r="C295" s="163"/>
      <c r="D295" s="164" t="s">
        <v>135</v>
      </c>
      <c r="E295" s="165" t="s">
        <v>623</v>
      </c>
      <c r="F295" s="166">
        <f>510-14.4</f>
        <v>495.6</v>
      </c>
      <c r="G295" s="165"/>
      <c r="H295" s="165">
        <v>350</v>
      </c>
      <c r="I295" s="185">
        <v>672</v>
      </c>
      <c r="J295" s="383" t="s">
        <v>3461</v>
      </c>
      <c r="K295" s="133">
        <f t="shared" ref="K295" si="153">H295-F295</f>
        <v>-145.60000000000002</v>
      </c>
      <c r="L295" s="134">
        <f t="shared" ref="L295" si="154">K295/F295</f>
        <v>-0.29378531073446329</v>
      </c>
      <c r="M295" s="135" t="s">
        <v>663</v>
      </c>
      <c r="N295" s="136">
        <v>43887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8">
        <v>133</v>
      </c>
      <c r="B296" s="163">
        <v>43237</v>
      </c>
      <c r="C296" s="163"/>
      <c r="D296" s="164" t="s">
        <v>489</v>
      </c>
      <c r="E296" s="165" t="s">
        <v>623</v>
      </c>
      <c r="F296" s="166">
        <v>230.3</v>
      </c>
      <c r="G296" s="165"/>
      <c r="H296" s="165">
        <v>102.5</v>
      </c>
      <c r="I296" s="185">
        <v>348</v>
      </c>
      <c r="J296" s="383" t="s">
        <v>3482</v>
      </c>
      <c r="K296" s="133">
        <f t="shared" ref="K296" si="155">H296-F296</f>
        <v>-127.80000000000001</v>
      </c>
      <c r="L296" s="134">
        <f t="shared" ref="L296" si="156">K296/F296</f>
        <v>-0.55492835432045162</v>
      </c>
      <c r="M296" s="135" t="s">
        <v>663</v>
      </c>
      <c r="N296" s="136">
        <v>43896</v>
      </c>
      <c r="O296" s="57"/>
      <c r="P296" s="16"/>
      <c r="Q296" s="16"/>
      <c r="R296" s="343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4">
        <v>134</v>
      </c>
      <c r="B297" s="197">
        <v>43258</v>
      </c>
      <c r="C297" s="197"/>
      <c r="D297" s="200" t="s">
        <v>449</v>
      </c>
      <c r="E297" s="198" t="s">
        <v>623</v>
      </c>
      <c r="F297" s="196">
        <f>342.5-5.1</f>
        <v>337.4</v>
      </c>
      <c r="G297" s="198"/>
      <c r="H297" s="198"/>
      <c r="I297" s="225">
        <v>439</v>
      </c>
      <c r="J297" s="237" t="s">
        <v>601</v>
      </c>
      <c r="K297" s="227"/>
      <c r="L297" s="228"/>
      <c r="M297" s="226" t="s">
        <v>601</v>
      </c>
      <c r="N297" s="229"/>
      <c r="O297" s="57"/>
      <c r="P297" s="16"/>
      <c r="Q297" s="16"/>
      <c r="R297" s="341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4">
        <v>135</v>
      </c>
      <c r="B298" s="197">
        <v>43285</v>
      </c>
      <c r="C298" s="197"/>
      <c r="D298" s="201" t="s">
        <v>49</v>
      </c>
      <c r="E298" s="198" t="s">
        <v>623</v>
      </c>
      <c r="F298" s="196">
        <f>127.5-5.53</f>
        <v>121.97</v>
      </c>
      <c r="G298" s="198"/>
      <c r="H298" s="198"/>
      <c r="I298" s="225">
        <v>170</v>
      </c>
      <c r="J298" s="237" t="s">
        <v>601</v>
      </c>
      <c r="K298" s="227"/>
      <c r="L298" s="228"/>
      <c r="M298" s="226" t="s">
        <v>601</v>
      </c>
      <c r="N298" s="229"/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8">
        <v>136</v>
      </c>
      <c r="B299" s="163">
        <v>43294</v>
      </c>
      <c r="C299" s="163"/>
      <c r="D299" s="164" t="s">
        <v>243</v>
      </c>
      <c r="E299" s="165" t="s">
        <v>623</v>
      </c>
      <c r="F299" s="166">
        <v>46.5</v>
      </c>
      <c r="G299" s="165"/>
      <c r="H299" s="165">
        <v>17</v>
      </c>
      <c r="I299" s="185">
        <v>59</v>
      </c>
      <c r="J299" s="383" t="s">
        <v>3460</v>
      </c>
      <c r="K299" s="133">
        <f t="shared" ref="K299" si="157">H299-F299</f>
        <v>-29.5</v>
      </c>
      <c r="L299" s="134">
        <f t="shared" ref="L299" si="158">K299/F299</f>
        <v>-0.63440860215053763</v>
      </c>
      <c r="M299" s="135" t="s">
        <v>663</v>
      </c>
      <c r="N299" s="136">
        <v>43887</v>
      </c>
      <c r="O299" s="57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0">
        <v>137</v>
      </c>
      <c r="B300" s="194">
        <v>43396</v>
      </c>
      <c r="C300" s="194"/>
      <c r="D300" s="201" t="s">
        <v>425</v>
      </c>
      <c r="E300" s="198" t="s">
        <v>623</v>
      </c>
      <c r="F300" s="199">
        <v>156.5</v>
      </c>
      <c r="G300" s="198"/>
      <c r="H300" s="198"/>
      <c r="I300" s="225">
        <v>191</v>
      </c>
      <c r="J300" s="237" t="s">
        <v>601</v>
      </c>
      <c r="K300" s="227"/>
      <c r="L300" s="228"/>
      <c r="M300" s="226" t="s">
        <v>601</v>
      </c>
      <c r="N300" s="229"/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0">
        <v>138</v>
      </c>
      <c r="B301" s="194">
        <v>43439</v>
      </c>
      <c r="C301" s="194"/>
      <c r="D301" s="201" t="s">
        <v>330</v>
      </c>
      <c r="E301" s="198" t="s">
        <v>623</v>
      </c>
      <c r="F301" s="199">
        <v>259.5</v>
      </c>
      <c r="G301" s="198"/>
      <c r="H301" s="198"/>
      <c r="I301" s="225">
        <v>321</v>
      </c>
      <c r="J301" s="237" t="s">
        <v>601</v>
      </c>
      <c r="K301" s="227"/>
      <c r="L301" s="228"/>
      <c r="M301" s="226" t="s">
        <v>601</v>
      </c>
      <c r="N301" s="229"/>
      <c r="O301" s="16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8">
        <v>139</v>
      </c>
      <c r="B302" s="163">
        <v>43439</v>
      </c>
      <c r="C302" s="163"/>
      <c r="D302" s="164" t="s">
        <v>775</v>
      </c>
      <c r="E302" s="165" t="s">
        <v>623</v>
      </c>
      <c r="F302" s="165">
        <v>715</v>
      </c>
      <c r="G302" s="165"/>
      <c r="H302" s="165">
        <v>445</v>
      </c>
      <c r="I302" s="185">
        <v>840</v>
      </c>
      <c r="J302" s="137" t="s">
        <v>2994</v>
      </c>
      <c r="K302" s="133">
        <f t="shared" ref="K302:K305" si="159">H302-F302</f>
        <v>-270</v>
      </c>
      <c r="L302" s="134">
        <f t="shared" ref="L302:L305" si="160">K302/F302</f>
        <v>-0.3776223776223776</v>
      </c>
      <c r="M302" s="135" t="s">
        <v>663</v>
      </c>
      <c r="N302" s="136">
        <v>43800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140</v>
      </c>
      <c r="B303" s="206">
        <v>43469</v>
      </c>
      <c r="C303" s="206"/>
      <c r="D303" s="154" t="s">
        <v>145</v>
      </c>
      <c r="E303" s="207" t="s">
        <v>623</v>
      </c>
      <c r="F303" s="207">
        <v>875</v>
      </c>
      <c r="G303" s="207"/>
      <c r="H303" s="207">
        <v>1165</v>
      </c>
      <c r="I303" s="231">
        <v>1185</v>
      </c>
      <c r="J303" s="140" t="s">
        <v>3489</v>
      </c>
      <c r="K303" s="127">
        <f t="shared" si="159"/>
        <v>290</v>
      </c>
      <c r="L303" s="128">
        <f t="shared" si="160"/>
        <v>0.33142857142857141</v>
      </c>
      <c r="M303" s="129" t="s">
        <v>599</v>
      </c>
      <c r="N303" s="361">
        <v>43847</v>
      </c>
      <c r="O303" s="57"/>
      <c r="P303" s="16"/>
      <c r="Q303" s="16"/>
      <c r="R303" s="343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141</v>
      </c>
      <c r="B304" s="206">
        <v>43559</v>
      </c>
      <c r="C304" s="206"/>
      <c r="D304" s="400" t="s">
        <v>345</v>
      </c>
      <c r="E304" s="207" t="s">
        <v>623</v>
      </c>
      <c r="F304" s="207">
        <f>387-14.63</f>
        <v>372.37</v>
      </c>
      <c r="G304" s="207"/>
      <c r="H304" s="207">
        <v>490</v>
      </c>
      <c r="I304" s="231">
        <v>490</v>
      </c>
      <c r="J304" s="140" t="s">
        <v>682</v>
      </c>
      <c r="K304" s="127">
        <f t="shared" si="159"/>
        <v>117.63</v>
      </c>
      <c r="L304" s="128">
        <f t="shared" si="160"/>
        <v>0.31589548030185027</v>
      </c>
      <c r="M304" s="129" t="s">
        <v>599</v>
      </c>
      <c r="N304" s="361">
        <v>43850</v>
      </c>
      <c r="O304" s="57"/>
      <c r="P304" s="16"/>
      <c r="Q304" s="16"/>
      <c r="R304" s="343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142</v>
      </c>
      <c r="B305" s="163">
        <v>43578</v>
      </c>
      <c r="C305" s="163"/>
      <c r="D305" s="164" t="s">
        <v>776</v>
      </c>
      <c r="E305" s="165" t="s">
        <v>600</v>
      </c>
      <c r="F305" s="165">
        <v>220</v>
      </c>
      <c r="G305" s="165"/>
      <c r="H305" s="165">
        <v>127.5</v>
      </c>
      <c r="I305" s="185">
        <v>284</v>
      </c>
      <c r="J305" s="383" t="s">
        <v>3483</v>
      </c>
      <c r="K305" s="133">
        <f t="shared" si="159"/>
        <v>-92.5</v>
      </c>
      <c r="L305" s="134">
        <f t="shared" si="160"/>
        <v>-0.42045454545454547</v>
      </c>
      <c r="M305" s="135" t="s">
        <v>663</v>
      </c>
      <c r="N305" s="136">
        <v>43896</v>
      </c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143</v>
      </c>
      <c r="B306" s="206">
        <v>43622</v>
      </c>
      <c r="C306" s="206"/>
      <c r="D306" s="400" t="s">
        <v>496</v>
      </c>
      <c r="E306" s="207" t="s">
        <v>600</v>
      </c>
      <c r="F306" s="207">
        <v>332.8</v>
      </c>
      <c r="G306" s="207"/>
      <c r="H306" s="207">
        <v>405</v>
      </c>
      <c r="I306" s="231">
        <v>419</v>
      </c>
      <c r="J306" s="140" t="s">
        <v>3490</v>
      </c>
      <c r="K306" s="127">
        <f t="shared" ref="K306" si="161">H306-F306</f>
        <v>72.199999999999989</v>
      </c>
      <c r="L306" s="128">
        <f t="shared" ref="L306" si="162">K306/F306</f>
        <v>0.21694711538461534</v>
      </c>
      <c r="M306" s="129" t="s">
        <v>599</v>
      </c>
      <c r="N306" s="361">
        <v>43860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43">
        <v>144</v>
      </c>
      <c r="B307" s="142">
        <v>43641</v>
      </c>
      <c r="C307" s="142"/>
      <c r="D307" s="143" t="s">
        <v>139</v>
      </c>
      <c r="E307" s="144" t="s">
        <v>623</v>
      </c>
      <c r="F307" s="145">
        <v>386</v>
      </c>
      <c r="G307" s="146"/>
      <c r="H307" s="146">
        <v>395</v>
      </c>
      <c r="I307" s="146">
        <v>452</v>
      </c>
      <c r="J307" s="169" t="s">
        <v>3405</v>
      </c>
      <c r="K307" s="170">
        <f t="shared" ref="K307" si="163">H307-F307</f>
        <v>9</v>
      </c>
      <c r="L307" s="171">
        <f t="shared" ref="L307" si="164">K307/F307</f>
        <v>2.3316062176165803E-2</v>
      </c>
      <c r="M307" s="172" t="s">
        <v>708</v>
      </c>
      <c r="N307" s="173">
        <v>43868</v>
      </c>
      <c r="O307" s="16"/>
      <c r="P307" s="16"/>
      <c r="Q307" s="16"/>
      <c r="R307" s="17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1">
        <v>145</v>
      </c>
      <c r="B308" s="194">
        <v>43707</v>
      </c>
      <c r="C308" s="194"/>
      <c r="D308" s="201" t="s">
        <v>260</v>
      </c>
      <c r="E308" s="198" t="s">
        <v>623</v>
      </c>
      <c r="F308" s="198" t="s">
        <v>755</v>
      </c>
      <c r="G308" s="198"/>
      <c r="H308" s="198"/>
      <c r="I308" s="225">
        <v>190</v>
      </c>
      <c r="J308" s="237" t="s">
        <v>601</v>
      </c>
      <c r="K308" s="227"/>
      <c r="L308" s="228"/>
      <c r="M308" s="357" t="s">
        <v>601</v>
      </c>
      <c r="N308" s="229"/>
      <c r="O308" s="16"/>
      <c r="P308" s="16"/>
      <c r="Q308" s="16"/>
      <c r="R308" s="343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146</v>
      </c>
      <c r="B309" s="206">
        <v>43731</v>
      </c>
      <c r="C309" s="206"/>
      <c r="D309" s="154" t="s">
        <v>440</v>
      </c>
      <c r="E309" s="207" t="s">
        <v>623</v>
      </c>
      <c r="F309" s="207">
        <v>235</v>
      </c>
      <c r="G309" s="207"/>
      <c r="H309" s="207">
        <v>295</v>
      </c>
      <c r="I309" s="231">
        <v>296</v>
      </c>
      <c r="J309" s="140" t="s">
        <v>3147</v>
      </c>
      <c r="K309" s="127">
        <f t="shared" ref="K309" si="165">H309-F309</f>
        <v>60</v>
      </c>
      <c r="L309" s="128">
        <f t="shared" ref="L309" si="166">K309/F309</f>
        <v>0.25531914893617019</v>
      </c>
      <c r="M309" s="129" t="s">
        <v>599</v>
      </c>
      <c r="N309" s="361">
        <v>43844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147</v>
      </c>
      <c r="B310" s="206">
        <v>43752</v>
      </c>
      <c r="C310" s="206"/>
      <c r="D310" s="154" t="s">
        <v>2977</v>
      </c>
      <c r="E310" s="207" t="s">
        <v>623</v>
      </c>
      <c r="F310" s="207">
        <v>277.5</v>
      </c>
      <c r="G310" s="207"/>
      <c r="H310" s="207">
        <v>333</v>
      </c>
      <c r="I310" s="231">
        <v>333</v>
      </c>
      <c r="J310" s="140" t="s">
        <v>3148</v>
      </c>
      <c r="K310" s="127">
        <f t="shared" ref="K310" si="167">H310-F310</f>
        <v>55.5</v>
      </c>
      <c r="L310" s="128">
        <f t="shared" ref="L310" si="168">K310/F310</f>
        <v>0.2</v>
      </c>
      <c r="M310" s="129" t="s">
        <v>599</v>
      </c>
      <c r="N310" s="361">
        <v>43846</v>
      </c>
      <c r="O310" s="57"/>
      <c r="P310" s="16"/>
      <c r="Q310" s="16"/>
      <c r="R310" s="343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148</v>
      </c>
      <c r="B311" s="206">
        <v>43752</v>
      </c>
      <c r="C311" s="206"/>
      <c r="D311" s="154" t="s">
        <v>2976</v>
      </c>
      <c r="E311" s="207" t="s">
        <v>623</v>
      </c>
      <c r="F311" s="207">
        <v>930</v>
      </c>
      <c r="G311" s="207"/>
      <c r="H311" s="207">
        <v>1165</v>
      </c>
      <c r="I311" s="231">
        <v>1200</v>
      </c>
      <c r="J311" s="140" t="s">
        <v>3150</v>
      </c>
      <c r="K311" s="127">
        <f t="shared" ref="K311" si="169">H311-F311</f>
        <v>235</v>
      </c>
      <c r="L311" s="128">
        <f t="shared" ref="L311" si="170">K311/F311</f>
        <v>0.25268817204301075</v>
      </c>
      <c r="M311" s="129" t="s">
        <v>599</v>
      </c>
      <c r="N311" s="361">
        <v>43847</v>
      </c>
      <c r="O311" s="57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0">
        <v>149</v>
      </c>
      <c r="B312" s="346">
        <v>43753</v>
      </c>
      <c r="C312" s="211"/>
      <c r="D312" s="372" t="s">
        <v>2975</v>
      </c>
      <c r="E312" s="349" t="s">
        <v>623</v>
      </c>
      <c r="F312" s="352">
        <v>111</v>
      </c>
      <c r="G312" s="349"/>
      <c r="H312" s="349"/>
      <c r="I312" s="355">
        <v>141</v>
      </c>
      <c r="J312" s="237" t="s">
        <v>601</v>
      </c>
      <c r="K312" s="237"/>
      <c r="L312" s="122"/>
      <c r="M312" s="360" t="s">
        <v>601</v>
      </c>
      <c r="N312" s="239"/>
      <c r="O312" s="16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150</v>
      </c>
      <c r="B313" s="206">
        <v>43753</v>
      </c>
      <c r="C313" s="206"/>
      <c r="D313" s="154" t="s">
        <v>2974</v>
      </c>
      <c r="E313" s="207" t="s">
        <v>623</v>
      </c>
      <c r="F313" s="208">
        <v>296</v>
      </c>
      <c r="G313" s="207"/>
      <c r="H313" s="207">
        <v>370</v>
      </c>
      <c r="I313" s="231">
        <v>370</v>
      </c>
      <c r="J313" s="140" t="s">
        <v>682</v>
      </c>
      <c r="K313" s="127">
        <f t="shared" ref="K313" si="171">H313-F313</f>
        <v>74</v>
      </c>
      <c r="L313" s="128">
        <f t="shared" ref="L313" si="172">K313/F313</f>
        <v>0.25</v>
      </c>
      <c r="M313" s="129" t="s">
        <v>599</v>
      </c>
      <c r="N313" s="361">
        <v>43853</v>
      </c>
      <c r="O313" s="57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1">
        <v>151</v>
      </c>
      <c r="B314" s="210">
        <v>43754</v>
      </c>
      <c r="C314" s="210"/>
      <c r="D314" s="191" t="s">
        <v>2973</v>
      </c>
      <c r="E314" s="348" t="s">
        <v>623</v>
      </c>
      <c r="F314" s="351" t="s">
        <v>2939</v>
      </c>
      <c r="G314" s="348"/>
      <c r="H314" s="348"/>
      <c r="I314" s="354">
        <v>344</v>
      </c>
      <c r="J314" s="237" t="s">
        <v>601</v>
      </c>
      <c r="K314" s="240"/>
      <c r="L314" s="359"/>
      <c r="M314" s="342" t="s">
        <v>601</v>
      </c>
      <c r="N314" s="362"/>
      <c r="O314" s="16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45">
        <v>152</v>
      </c>
      <c r="B315" s="211">
        <v>43832</v>
      </c>
      <c r="C315" s="211"/>
      <c r="D315" s="215" t="s">
        <v>2253</v>
      </c>
      <c r="E315" s="212" t="s">
        <v>623</v>
      </c>
      <c r="F315" s="213" t="s">
        <v>3135</v>
      </c>
      <c r="G315" s="212"/>
      <c r="H315" s="212"/>
      <c r="I315" s="236">
        <v>590</v>
      </c>
      <c r="J315" s="237" t="s">
        <v>601</v>
      </c>
      <c r="K315" s="237"/>
      <c r="L315" s="122"/>
      <c r="M315" s="342" t="s">
        <v>601</v>
      </c>
      <c r="N315" s="239"/>
      <c r="O315" s="16"/>
      <c r="P315" s="16"/>
      <c r="Q315" s="16"/>
      <c r="R315" s="34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153</v>
      </c>
      <c r="B316" s="206">
        <v>43966</v>
      </c>
      <c r="C316" s="206"/>
      <c r="D316" s="154" t="s">
        <v>65</v>
      </c>
      <c r="E316" s="207" t="s">
        <v>623</v>
      </c>
      <c r="F316" s="208">
        <v>67.5</v>
      </c>
      <c r="G316" s="207"/>
      <c r="H316" s="207">
        <v>86</v>
      </c>
      <c r="I316" s="231">
        <v>86</v>
      </c>
      <c r="J316" s="140" t="s">
        <v>3628</v>
      </c>
      <c r="K316" s="127">
        <f t="shared" ref="K316" si="173">H316-F316</f>
        <v>18.5</v>
      </c>
      <c r="L316" s="128">
        <f t="shared" ref="L316" si="174">K316/F316</f>
        <v>0.27407407407407408</v>
      </c>
      <c r="M316" s="129" t="s">
        <v>599</v>
      </c>
      <c r="N316" s="361">
        <v>44008</v>
      </c>
      <c r="O316" s="57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9">
        <v>154</v>
      </c>
      <c r="B317" s="211">
        <v>44035</v>
      </c>
      <c r="C317" s="211"/>
      <c r="D317" s="215" t="s">
        <v>495</v>
      </c>
      <c r="E317" s="212" t="s">
        <v>623</v>
      </c>
      <c r="F317" s="213" t="s">
        <v>3631</v>
      </c>
      <c r="G317" s="212"/>
      <c r="H317" s="212"/>
      <c r="I317" s="236">
        <v>296</v>
      </c>
      <c r="J317" s="237" t="s">
        <v>601</v>
      </c>
      <c r="K317" s="237"/>
      <c r="L317" s="122"/>
      <c r="M317" s="238"/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155</v>
      </c>
      <c r="B318" s="206">
        <v>44092</v>
      </c>
      <c r="C318" s="206"/>
      <c r="D318" s="154" t="s">
        <v>416</v>
      </c>
      <c r="E318" s="207" t="s">
        <v>623</v>
      </c>
      <c r="F318" s="207">
        <v>206</v>
      </c>
      <c r="G318" s="207"/>
      <c r="H318" s="207">
        <v>248</v>
      </c>
      <c r="I318" s="231">
        <v>248</v>
      </c>
      <c r="J318" s="140" t="s">
        <v>682</v>
      </c>
      <c r="K318" s="127">
        <f t="shared" ref="K318:K319" si="175">H318-F318</f>
        <v>42</v>
      </c>
      <c r="L318" s="128">
        <f t="shared" ref="L318:L319" si="176">K318/F318</f>
        <v>0.20388349514563106</v>
      </c>
      <c r="M318" s="129" t="s">
        <v>599</v>
      </c>
      <c r="N318" s="361">
        <v>44214</v>
      </c>
      <c r="O318" s="57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156</v>
      </c>
      <c r="B319" s="206">
        <v>44140</v>
      </c>
      <c r="C319" s="206"/>
      <c r="D319" s="154" t="s">
        <v>416</v>
      </c>
      <c r="E319" s="207" t="s">
        <v>623</v>
      </c>
      <c r="F319" s="207">
        <v>182.5</v>
      </c>
      <c r="G319" s="207"/>
      <c r="H319" s="207">
        <v>248</v>
      </c>
      <c r="I319" s="231">
        <v>248</v>
      </c>
      <c r="J319" s="140" t="s">
        <v>682</v>
      </c>
      <c r="K319" s="127">
        <f t="shared" si="175"/>
        <v>65.5</v>
      </c>
      <c r="L319" s="128">
        <f t="shared" si="176"/>
        <v>0.35890410958904112</v>
      </c>
      <c r="M319" s="129" t="s">
        <v>599</v>
      </c>
      <c r="N319" s="361">
        <v>44214</v>
      </c>
      <c r="O319" s="57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>
        <v>157</v>
      </c>
      <c r="B320" s="211">
        <v>44140</v>
      </c>
      <c r="C320" s="211"/>
      <c r="D320" s="215" t="s">
        <v>330</v>
      </c>
      <c r="E320" s="212" t="s">
        <v>623</v>
      </c>
      <c r="F320" s="213" t="s">
        <v>3635</v>
      </c>
      <c r="G320" s="212"/>
      <c r="H320" s="212"/>
      <c r="I320" s="236">
        <v>320</v>
      </c>
      <c r="J320" s="237" t="s">
        <v>601</v>
      </c>
      <c r="K320" s="237"/>
      <c r="L320" s="122"/>
      <c r="M320" s="238"/>
      <c r="N320" s="239"/>
      <c r="O320" s="16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158</v>
      </c>
      <c r="B321" s="206">
        <v>44140</v>
      </c>
      <c r="C321" s="206"/>
      <c r="D321" s="154" t="s">
        <v>491</v>
      </c>
      <c r="E321" s="207" t="s">
        <v>623</v>
      </c>
      <c r="F321" s="208">
        <v>925</v>
      </c>
      <c r="G321" s="207"/>
      <c r="H321" s="207">
        <v>1095</v>
      </c>
      <c r="I321" s="231">
        <v>1093</v>
      </c>
      <c r="J321" s="544" t="s">
        <v>3682</v>
      </c>
      <c r="K321" s="127">
        <f t="shared" ref="K321" si="177">H321-F321</f>
        <v>170</v>
      </c>
      <c r="L321" s="128">
        <f t="shared" ref="L321" si="178">K321/F321</f>
        <v>0.18378378378378379</v>
      </c>
      <c r="M321" s="129" t="s">
        <v>599</v>
      </c>
      <c r="N321" s="361">
        <v>44201</v>
      </c>
      <c r="O321" s="16"/>
      <c r="P321" s="16"/>
      <c r="Q321" s="16"/>
      <c r="R321" s="34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>
        <v>159</v>
      </c>
      <c r="B322" s="211">
        <v>44140</v>
      </c>
      <c r="C322" s="211"/>
      <c r="D322" s="215" t="s">
        <v>345</v>
      </c>
      <c r="E322" s="212" t="s">
        <v>623</v>
      </c>
      <c r="F322" s="213" t="s">
        <v>3636</v>
      </c>
      <c r="G322" s="212"/>
      <c r="H322" s="212"/>
      <c r="I322" s="236">
        <v>406</v>
      </c>
      <c r="J322" s="237" t="s">
        <v>601</v>
      </c>
      <c r="K322" s="237"/>
      <c r="L322" s="122"/>
      <c r="M322" s="238"/>
      <c r="N322" s="239"/>
      <c r="O322" s="16"/>
      <c r="P322" s="16"/>
      <c r="Q322" s="16"/>
      <c r="R322" s="343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9">
        <v>160</v>
      </c>
      <c r="B323" s="211">
        <v>44141</v>
      </c>
      <c r="C323" s="211"/>
      <c r="D323" s="215" t="s">
        <v>495</v>
      </c>
      <c r="E323" s="212" t="s">
        <v>623</v>
      </c>
      <c r="F323" s="213" t="s">
        <v>3637</v>
      </c>
      <c r="G323" s="212"/>
      <c r="H323" s="212"/>
      <c r="I323" s="236">
        <v>290</v>
      </c>
      <c r="J323" s="237" t="s">
        <v>601</v>
      </c>
      <c r="K323" s="237"/>
      <c r="L323" s="122"/>
      <c r="M323" s="238"/>
      <c r="N323" s="239"/>
      <c r="O323" s="16"/>
      <c r="P323" s="16"/>
      <c r="Q323" s="16"/>
      <c r="R323" s="34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9">
        <v>161</v>
      </c>
      <c r="B324" s="211">
        <v>44187</v>
      </c>
      <c r="C324" s="211"/>
      <c r="D324" s="215" t="s">
        <v>1975</v>
      </c>
      <c r="E324" s="212" t="s">
        <v>623</v>
      </c>
      <c r="F324" s="514" t="s">
        <v>3645</v>
      </c>
      <c r="G324" s="212"/>
      <c r="H324" s="212"/>
      <c r="I324" s="236">
        <v>239</v>
      </c>
      <c r="J324" s="515" t="s">
        <v>601</v>
      </c>
      <c r="K324" s="237"/>
      <c r="L324" s="122"/>
      <c r="M324" s="238"/>
      <c r="N324" s="239"/>
      <c r="O324" s="16"/>
      <c r="P324" s="16"/>
      <c r="Q324" s="16"/>
      <c r="R324" s="34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9"/>
      <c r="B325" s="211"/>
      <c r="C325" s="211"/>
      <c r="D325" s="215"/>
      <c r="E325" s="212"/>
      <c r="F325" s="213"/>
      <c r="G325" s="212"/>
      <c r="H325" s="212"/>
      <c r="I325" s="236"/>
      <c r="J325" s="237"/>
      <c r="K325" s="237"/>
      <c r="L325" s="122"/>
      <c r="M325" s="238"/>
      <c r="N325" s="239"/>
      <c r="O325" s="16"/>
      <c r="P325" s="16"/>
      <c r="R325" s="343"/>
    </row>
    <row r="326" spans="1:26">
      <c r="A326" s="209"/>
      <c r="B326" s="211"/>
      <c r="C326" s="211"/>
      <c r="D326" s="215"/>
      <c r="E326" s="212"/>
      <c r="F326" s="213"/>
      <c r="G326" s="212"/>
      <c r="H326" s="212"/>
      <c r="I326" s="236"/>
      <c r="J326" s="237"/>
      <c r="K326" s="237"/>
      <c r="L326" s="122"/>
      <c r="M326" s="238"/>
      <c r="N326" s="239"/>
      <c r="O326" s="16"/>
      <c r="R326" s="241"/>
    </row>
    <row r="327" spans="1:26">
      <c r="A327" s="209"/>
      <c r="B327" s="211"/>
      <c r="C327" s="211"/>
      <c r="D327" s="215"/>
      <c r="E327" s="212"/>
      <c r="F327" s="213"/>
      <c r="G327" s="212"/>
      <c r="H327" s="212"/>
      <c r="I327" s="236"/>
      <c r="J327" s="237"/>
      <c r="K327" s="237"/>
      <c r="L327" s="122"/>
      <c r="M327" s="238"/>
      <c r="N327" s="239"/>
      <c r="O327" s="16"/>
      <c r="R327" s="241"/>
    </row>
    <row r="328" spans="1:26">
      <c r="A328" s="209"/>
      <c r="B328" s="211"/>
      <c r="C328" s="211"/>
      <c r="D328" s="215"/>
      <c r="E328" s="212"/>
      <c r="F328" s="213"/>
      <c r="G328" s="212"/>
      <c r="H328" s="212"/>
      <c r="I328" s="236"/>
      <c r="J328" s="237"/>
      <c r="K328" s="237"/>
      <c r="L328" s="122"/>
      <c r="M328" s="238"/>
      <c r="N328" s="239"/>
      <c r="O328" s="16"/>
      <c r="R328" s="241"/>
    </row>
    <row r="329" spans="1:26">
      <c r="A329" s="209"/>
      <c r="B329" s="199" t="s">
        <v>2980</v>
      </c>
      <c r="O329" s="16"/>
      <c r="R329" s="241"/>
    </row>
    <row r="330" spans="1:26">
      <c r="R330" s="241"/>
    </row>
    <row r="331" spans="1:26">
      <c r="R331" s="241"/>
    </row>
    <row r="332" spans="1:26">
      <c r="R332" s="241"/>
    </row>
    <row r="333" spans="1:26">
      <c r="R333" s="241"/>
    </row>
    <row r="334" spans="1:26">
      <c r="R334" s="241"/>
    </row>
    <row r="335" spans="1:26">
      <c r="R335" s="241"/>
    </row>
    <row r="336" spans="1:26">
      <c r="R336" s="241"/>
    </row>
    <row r="346" spans="1:6">
      <c r="A346" s="216"/>
    </row>
    <row r="347" spans="1:6">
      <c r="A347" s="216"/>
      <c r="F347" s="516"/>
    </row>
    <row r="348" spans="1:6">
      <c r="A348" s="212"/>
    </row>
  </sheetData>
  <autoFilter ref="R1:R34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2021-01-21T02:35:14Z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