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F&amp;O)'!$R$1:$R$327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P25" i="6"/>
  <c r="L49"/>
  <c r="K49"/>
  <c r="M49" s="1"/>
  <c r="L81"/>
  <c r="K81"/>
  <c r="L80"/>
  <c r="K80"/>
  <c r="M79"/>
  <c r="L79"/>
  <c r="K79"/>
  <c r="L82"/>
  <c r="K82"/>
  <c r="L50"/>
  <c r="K50"/>
  <c r="M50" s="1"/>
  <c r="L48"/>
  <c r="K48"/>
  <c r="M48" s="1"/>
  <c r="L22"/>
  <c r="K22"/>
  <c r="M22" s="1"/>
  <c r="L78"/>
  <c r="K78"/>
  <c r="L77"/>
  <c r="K77"/>
  <c r="K103"/>
  <c r="M103" s="1"/>
  <c r="L45"/>
  <c r="M45" s="1"/>
  <c r="K45"/>
  <c r="L37"/>
  <c r="K37"/>
  <c r="M37" s="1"/>
  <c r="P24"/>
  <c r="L36"/>
  <c r="K36"/>
  <c r="L47"/>
  <c r="K47"/>
  <c r="M47" s="1"/>
  <c r="L16"/>
  <c r="K16"/>
  <c r="M16" s="1"/>
  <c r="P23"/>
  <c r="L46"/>
  <c r="K46"/>
  <c r="M46" s="1"/>
  <c r="K96"/>
  <c r="M96" s="1"/>
  <c r="K102"/>
  <c r="M102" s="1"/>
  <c r="L75"/>
  <c r="K75"/>
  <c r="L73"/>
  <c r="K73"/>
  <c r="L76"/>
  <c r="K76"/>
  <c r="L72"/>
  <c r="M72" s="1"/>
  <c r="K72"/>
  <c r="L19"/>
  <c r="K19"/>
  <c r="M19" s="1"/>
  <c r="M101"/>
  <c r="K101"/>
  <c r="M97"/>
  <c r="K100"/>
  <c r="M100" s="1"/>
  <c r="L74"/>
  <c r="K74"/>
  <c r="K99"/>
  <c r="M99" s="1"/>
  <c r="K97"/>
  <c r="K98"/>
  <c r="M81" l="1"/>
  <c r="M80"/>
  <c r="M82"/>
  <c r="M78"/>
  <c r="M77"/>
  <c r="M36"/>
  <c r="M75"/>
  <c r="M76"/>
  <c r="M73"/>
  <c r="M74"/>
  <c r="L43"/>
  <c r="K43"/>
  <c r="P20"/>
  <c r="L41"/>
  <c r="K41"/>
  <c r="L40"/>
  <c r="K40"/>
  <c r="L38"/>
  <c r="K38"/>
  <c r="L70"/>
  <c r="M70" s="1"/>
  <c r="K70"/>
  <c r="L67"/>
  <c r="K67"/>
  <c r="L66"/>
  <c r="M66" s="1"/>
  <c r="K66"/>
  <c r="L68"/>
  <c r="K68"/>
  <c r="K94"/>
  <c r="M94" s="1"/>
  <c r="L71"/>
  <c r="K71"/>
  <c r="P21"/>
  <c r="L21"/>
  <c r="K21"/>
  <c r="L42"/>
  <c r="K42"/>
  <c r="M42" s="1"/>
  <c r="L69"/>
  <c r="M69" s="1"/>
  <c r="K69"/>
  <c r="L65"/>
  <c r="K65"/>
  <c r="M95"/>
  <c r="L62"/>
  <c r="K62"/>
  <c r="M62" s="1"/>
  <c r="L64"/>
  <c r="K64"/>
  <c r="L63"/>
  <c r="K63"/>
  <c r="M40" l="1"/>
  <c r="M71"/>
  <c r="M68"/>
  <c r="M67"/>
  <c r="M38"/>
  <c r="M41"/>
  <c r="M43"/>
  <c r="M21"/>
  <c r="M65"/>
  <c r="M64"/>
  <c r="M63"/>
  <c r="L12" l="1"/>
  <c r="K12"/>
  <c r="M12" s="1"/>
  <c r="L39"/>
  <c r="K39"/>
  <c r="P15"/>
  <c r="L15"/>
  <c r="K15"/>
  <c r="M15" s="1"/>
  <c r="L17"/>
  <c r="K17"/>
  <c r="L14"/>
  <c r="K14"/>
  <c r="K10"/>
  <c r="L10"/>
  <c r="P10"/>
  <c r="L18"/>
  <c r="K18"/>
  <c r="P13"/>
  <c r="P124"/>
  <c r="P11"/>
  <c r="L124"/>
  <c r="K124"/>
  <c r="M39" l="1"/>
  <c r="M17"/>
  <c r="M14"/>
  <c r="M10"/>
  <c r="M18"/>
  <c r="M124"/>
  <c r="K289" l="1"/>
  <c r="L289" s="1"/>
  <c r="K309" l="1"/>
  <c r="L309" s="1"/>
  <c r="K308"/>
  <c r="L308" s="1"/>
  <c r="K307"/>
  <c r="L307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F285"/>
  <c r="K285" s="1"/>
  <c r="L285" s="1"/>
  <c r="K284"/>
  <c r="L284" s="1"/>
  <c r="K283"/>
  <c r="L283" s="1"/>
  <c r="K282"/>
  <c r="L282" s="1"/>
  <c r="K281"/>
  <c r="L281" s="1"/>
  <c r="K280"/>
  <c r="L280" s="1"/>
  <c r="F279"/>
  <c r="K279" s="1"/>
  <c r="L279" s="1"/>
  <c r="F278"/>
  <c r="K278" s="1"/>
  <c r="L278" s="1"/>
  <c r="K277"/>
  <c r="L277" s="1"/>
  <c r="F276"/>
  <c r="K276" s="1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8"/>
  <c r="L258" s="1"/>
  <c r="K257"/>
  <c r="L257" s="1"/>
  <c r="F256"/>
  <c r="K256" s="1"/>
  <c r="L256" s="1"/>
  <c r="K255"/>
  <c r="L255" s="1"/>
  <c r="K252"/>
  <c r="L252" s="1"/>
  <c r="K251"/>
  <c r="L251" s="1"/>
  <c r="K250"/>
  <c r="L250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6"/>
  <c r="L226" s="1"/>
  <c r="K224"/>
  <c r="L224" s="1"/>
  <c r="K223"/>
  <c r="L223" s="1"/>
  <c r="K222"/>
  <c r="L222" s="1"/>
  <c r="K220"/>
  <c r="L220" s="1"/>
  <c r="K219"/>
  <c r="L219" s="1"/>
  <c r="K218"/>
  <c r="L218" s="1"/>
  <c r="K217"/>
  <c r="K216"/>
  <c r="L216" s="1"/>
  <c r="K215"/>
  <c r="L215" s="1"/>
  <c r="K213"/>
  <c r="L213" s="1"/>
  <c r="K212"/>
  <c r="L212" s="1"/>
  <c r="K211"/>
  <c r="L211" s="1"/>
  <c r="K210"/>
  <c r="L210" s="1"/>
  <c r="K209"/>
  <c r="L209" s="1"/>
  <c r="F208"/>
  <c r="K208" s="1"/>
  <c r="L208" s="1"/>
  <c r="H207"/>
  <c r="K207" s="1"/>
  <c r="L207" s="1"/>
  <c r="K204"/>
  <c r="L204" s="1"/>
  <c r="K203"/>
  <c r="L203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H173"/>
  <c r="K173" s="1"/>
  <c r="L173" s="1"/>
  <c r="F172"/>
  <c r="K172" s="1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M7"/>
  <c r="D7" i="5"/>
  <c r="K6" i="4"/>
  <c r="K6" i="3"/>
  <c r="L6" i="2"/>
</calcChain>
</file>

<file path=xl/sharedStrings.xml><?xml version="1.0" encoding="utf-8"?>
<sst xmlns="http://schemas.openxmlformats.org/spreadsheetml/2006/main" count="2984" uniqueCount="1150">
  <si>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</si>
  <si>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</si>
  <si>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</si>
  <si>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</si>
  <si>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</si>
  <si>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</si>
  <si>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</si>
  <si>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</si>
  <si>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</si>
  <si>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</si>
  <si>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</si>
  <si>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</si>
  <si>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</si>
  <si>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</si>
  <si>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</si>
  <si>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</si>
  <si>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</si>
  <si>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</si>
  <si>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</si>
  <si>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</si>
  <si>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</si>
  <si>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</si>
  <si>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</si>
  <si>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</si>
  <si>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</si>
  <si>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</si>
  <si>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</si>
  <si>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</si>
  <si>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</si>
  <si>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</si>
  <si>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</si>
  <si>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</si>
  <si>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</si>
  <si>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</si>
  <si>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</si>
  <si>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</si>
  <si>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</si>
  <si>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</si>
  <si>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</si>
  <si>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</si>
  <si>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</si>
  <si>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</si>
  <si>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</si>
  <si>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</si>
  <si>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</si>
  <si>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</si>
  <si>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</si>
  <si>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</si>
  <si>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</si>
  <si>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</si>
  <si>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</si>
  <si>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</si>
  <si>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</si>
  <si>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</si>
  <si>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</si>
  <si>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</si>
  <si>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</si>
  <si>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</si>
  <si>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</si>
  <si>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</si>
  <si>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</si>
  <si>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</si>
  <si>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</si>
  <si>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</si>
  <si>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</si>
  <si>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</si>
  <si>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</si>
  <si>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</si>
  <si>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</si>
  <si>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</si>
  <si>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</si>
  <si>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</si>
  <si>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</si>
  <si>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</si>
  <si>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</si>
  <si>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</si>
  <si>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</si>
  <si>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</si>
  <si>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</si>
  <si>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</si>
  <si>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</si>
  <si>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</si>
  <si>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</si>
  <si>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</si>
  <si>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</si>
  <si>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</si>
  <si>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</si>
  <si>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</si>
  <si>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</si>
  <si>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</si>
  <si>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</si>
  <si>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</si>
  <si>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</si>
  <si>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</si>
  <si>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</si>
  <si>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</si>
  <si>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</si>
  <si>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</si>
  <si>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</si>
  <si>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</si>
  <si>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</si>
  <si>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</si>
  <si>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</si>
  <si>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</si>
  <si>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</si>
  <si>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</si>
  <si>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</si>
  <si>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</si>
  <si>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</si>
  <si>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</si>
  <si>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</si>
  <si>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</si>
  <si>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</si>
  <si>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</si>
  <si>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</si>
  <si>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</si>
  <si>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</si>
  <si>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</si>
  <si>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</si>
  <si>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</si>
  <si>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</si>
  <si>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</si>
  <si>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</si>
  <si>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</si>
  <si>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</si>
  <si>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</si>
  <si>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</si>
  <si>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</si>
  <si>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</si>
  <si>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</si>
  <si>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</si>
  <si>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</si>
  <si>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</si>
  <si>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</si>
  <si>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</si>
  <si>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</si>
  <si>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</si>
  <si>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</si>
  <si>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</si>
  <si>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</si>
  <si>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</si>
  <si>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</si>
  <si>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</si>
  <si>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</si>
  <si>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</si>
  <si>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</si>
  <si>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</si>
  <si>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</si>
  <si>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</si>
  <si>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</si>
  <si>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</si>
  <si>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</si>
  <si>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</si>
  <si>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</si>
  <si>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</si>
  <si>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</si>
  <si>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</si>
  <si>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</si>
  <si>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</si>
  <si>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</si>
  <si>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</si>
  <si>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</si>
  <si>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</si>
  <si>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</si>
  <si>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</si>
  <si>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</si>
  <si>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</si>
  <si>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</si>
  <si>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</si>
  <si>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</si>
  <si>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</si>
  <si>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</si>
  <si>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</si>
  <si>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</si>
  <si>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</si>
  <si>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</si>
  <si>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</si>
  <si>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</si>
  <si>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</si>
  <si>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</si>
  <si>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</si>
  <si>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</si>
  <si>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</si>
  <si>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</si>
  <si>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</si>
  <si>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</si>
  <si>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</si>
  <si>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</si>
  <si>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</si>
  <si>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</si>
  <si>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</si>
  <si>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</si>
  <si>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</si>
  <si>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</si>
  <si>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</si>
  <si>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</si>
  <si>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</si>
  <si>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</si>
  <si>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</si>
  <si>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</si>
  <si>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</si>
  <si>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</si>
  <si>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</si>
  <si>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</si>
  <si>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</si>
  <si>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</si>
  <si>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</si>
  <si>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</si>
  <si>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</si>
  <si>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</si>
  <si>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</si>
  <si>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</si>
  <si>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</si>
  <si>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</si>
  <si>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</si>
  <si>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</si>
  <si>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</si>
  <si>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</si>
  <si>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</si>
  <si>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</si>
  <si>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</si>
  <si>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</si>
  <si>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</si>
  <si>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</si>
  <si>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</si>
  <si>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</si>
  <si>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</si>
  <si>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</si>
  <si>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</si>
  <si>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</si>
  <si>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</si>
  <si>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</si>
  <si>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</si>
  <si>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</si>
  <si>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</si>
  <si>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</si>
  <si>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</si>
  <si>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</si>
  <si>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</si>
  <si>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</si>
  <si>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</si>
  <si>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</si>
  <si>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</si>
  <si>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</si>
  <si>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</si>
  <si>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</si>
  <si>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</si>
  <si>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</si>
  <si>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</si>
  <si>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</si>
  <si>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</si>
  <si>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</si>
  <si>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</si>
  <si>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</si>
  <si>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</si>
  <si>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</si>
  <si>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</si>
  <si>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</si>
  <si>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</si>
  <si>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</si>
  <si>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</si>
  <si>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</si>
  <si>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</si>
  <si>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</si>
  <si>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</si>
  <si>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</si>
  <si>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</si>
  <si>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</si>
  <si>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</si>
  <si>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</si>
  <si>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</si>
  <si>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</si>
  <si>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</si>
  <si>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</si>
  <si>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</si>
  <si>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</si>
  <si>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</si>
  <si>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</si>
  <si>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</si>
  <si>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</si>
  <si>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</si>
  <si>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</si>
  <si>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</si>
  <si>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</si>
  <si>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</si>
  <si>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</si>
  <si>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</si>
  <si>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</si>
  <si>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</si>
  <si>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</si>
  <si>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</si>
  <si>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</si>
  <si>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</si>
  <si>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</si>
  <si>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</si>
  <si>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</si>
  <si>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</si>
  <si>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</si>
  <si>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</si>
  <si>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</si>
  <si>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</si>
  <si>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</si>
  <si>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</si>
  <si>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</si>
  <si>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</si>
  <si>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</si>
  <si>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</si>
  <si>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</si>
  <si>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</si>
  <si>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</si>
  <si>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</si>
  <si>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</si>
  <si>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</si>
  <si>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</si>
  <si>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</si>
  <si>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</si>
  <si>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</si>
  <si>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</si>
  <si>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</si>
  <si>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</si>
  <si>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</si>
  <si>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</si>
  <si>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</si>
  <si>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</si>
  <si>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</si>
  <si>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</si>
  <si>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</si>
  <si>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</si>
  <si>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</si>
  <si>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</si>
  <si>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</si>
  <si>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</si>
  <si>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</si>
  <si>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</si>
  <si>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</si>
  <si>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</si>
  <si>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</si>
  <si>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</si>
  <si>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</si>
  <si>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</si>
  <si>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</si>
  <si>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</si>
  <si>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</si>
  <si>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</si>
  <si>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</si>
  <si>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</si>
  <si>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</si>
  <si>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</si>
  <si>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</si>
  <si>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</si>
  <si>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</si>
  <si>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</si>
  <si>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</si>
  <si>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</si>
  <si>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</si>
  <si>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</si>
  <si>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</si>
  <si>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</si>
  <si>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</si>
  <si>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</si>
  <si>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</si>
  <si>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</si>
  <si>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</si>
  <si>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</si>
  <si>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</si>
  <si>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</si>
  <si>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</si>
  <si>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</si>
  <si>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</si>
  <si>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</si>
  <si>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</si>
  <si>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</si>
  <si>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</si>
  <si>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</si>
  <si>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</si>
  <si>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</si>
  <si>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</si>
  <si>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</si>
  <si>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</si>
  <si>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</si>
  <si>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</si>
  <si>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</si>
  <si>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</si>
  <si>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</si>
  <si>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</si>
  <si>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</si>
  <si>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</si>
  <si>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</si>
  <si>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</si>
  <si>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</si>
  <si>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</si>
  <si>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</si>
  <si>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</si>
  <si>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</si>
  <si>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</si>
  <si>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</si>
  <si>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</si>
  <si>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</si>
  <si>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</si>
  <si>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</si>
  <si>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</si>
  <si>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</si>
  <si>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</si>
  <si>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</si>
  <si>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</si>
  <si>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</si>
  <si>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</si>
  <si>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</si>
  <si>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</si>
  <si>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</si>
  <si>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</si>
  <si>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</si>
  <si>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</si>
  <si>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</si>
  <si>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</si>
  <si>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</si>
  <si>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</si>
  <si>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</si>
  <si>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</si>
  <si>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</si>
  <si>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</si>
  <si>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</si>
  <si>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</si>
  <si>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</si>
  <si>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</si>
  <si>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</si>
  <si>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</si>
  <si>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</si>
  <si>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</si>
  <si>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</si>
  <si>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</si>
  <si>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</si>
  <si>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</si>
  <si>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</si>
  <si>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</si>
  <si>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</si>
  <si>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</si>
  <si>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</si>
  <si>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</si>
  <si>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</si>
  <si>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</si>
  <si>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</si>
  <si>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</si>
  <si>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</si>
  <si>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</si>
  <si>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</si>
  <si>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</si>
  <si>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</si>
  <si>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</si>
  <si>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</si>
  <si>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</si>
  <si>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</si>
  <si>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</si>
  <si>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</si>
  <si>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</si>
  <si>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</si>
  <si>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</si>
  <si>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</si>
  <si>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</si>
  <si>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</si>
  <si>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</si>
  <si>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</si>
  <si>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</si>
  <si>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</si>
  <si>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</si>
  <si>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</si>
  <si>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</si>
  <si>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</si>
  <si>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</si>
  <si>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</si>
  <si>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</si>
  <si>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</si>
  <si>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</si>
  <si>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</si>
  <si>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</si>
  <si>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</si>
  <si>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</si>
  <si>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</si>
  <si>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</si>
  <si>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</si>
  <si>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</si>
  <si>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</si>
  <si>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</si>
  <si>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</si>
  <si>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</si>
  <si>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</si>
  <si>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</si>
  <si>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</si>
  <si>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</si>
  <si>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</si>
  <si>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</si>
  <si>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</si>
  <si>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</si>
  <si>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</si>
  <si>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</si>
  <si>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</si>
  <si>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</si>
  <si>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</si>
  <si>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</si>
  <si>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</si>
  <si>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</si>
  <si>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</si>
  <si>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</si>
  <si>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</si>
  <si>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</si>
  <si>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</si>
  <si>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</si>
  <si>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</si>
  <si>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</si>
  <si>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</si>
  <si>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</si>
  <si>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</si>
  <si>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</si>
  <si>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</si>
  <si>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</si>
  <si>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</si>
  <si>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</si>
  <si>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</si>
  <si>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</si>
  <si>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</si>
  <si>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</si>
  <si>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</si>
  <si>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</si>
  <si>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</si>
  <si>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</si>
  <si>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</si>
  <si>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</si>
  <si>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</si>
  <si>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</si>
  <si>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</si>
  <si>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</si>
  <si>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</si>
  <si>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</si>
  <si>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</si>
  <si>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</si>
  <si>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</si>
  <si>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</si>
  <si>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</si>
  <si>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</si>
  <si>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</si>
  <si>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</si>
  <si>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</si>
  <si>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</si>
  <si>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</si>
  <si>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</si>
  <si>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</si>
  <si>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</si>
  <si>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</si>
  <si>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</si>
  <si>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</si>
  <si>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</si>
  <si>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</si>
  <si>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</si>
  <si>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</si>
  <si>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</si>
  <si>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</si>
  <si>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</si>
  <si>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</si>
  <si>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</si>
  <si>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</si>
  <si>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</si>
  <si>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</si>
  <si>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</si>
  <si>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</si>
  <si>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</si>
  <si>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</si>
  <si>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</si>
  <si>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</si>
  <si>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</si>
  <si>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</si>
  <si>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</si>
  <si>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</si>
  <si>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</si>
  <si>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</si>
  <si>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</si>
  <si>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</si>
  <si>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</si>
  <si>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</si>
  <si>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</si>
  <si>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</si>
  <si>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</si>
  <si>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</si>
  <si>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</si>
  <si>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</si>
  <si>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</si>
  <si>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</si>
  <si>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</si>
  <si>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</si>
  <si>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</si>
  <si>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</si>
  <si>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</si>
  <si>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</si>
  <si>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</si>
  <si>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</si>
  <si>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</si>
  <si>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</si>
  <si>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</si>
  <si>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</si>
  <si>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</si>
  <si>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</si>
  <si>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</si>
  <si>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</si>
  <si>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</si>
  <si>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</si>
  <si>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</si>
  <si>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</si>
  <si>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</si>
  <si>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</si>
  <si>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</si>
  <si>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</si>
  <si>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</si>
  <si>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</si>
  <si>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</si>
  <si>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</si>
  <si>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</si>
  <si>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</si>
  <si>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</si>
  <si>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</si>
  <si>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</si>
  <si>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</si>
  <si>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</si>
  <si>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</si>
  <si>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</si>
  <si>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</si>
  <si>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</si>
  <si>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</si>
  <si>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</si>
  <si>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</si>
  <si>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</si>
  <si>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</si>
  <si>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</si>
  <si>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</si>
  <si>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</si>
  <si>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</si>
  <si>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</si>
  <si>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</si>
  <si>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</si>
  <si>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</si>
  <si>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</si>
  <si>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</si>
  <si>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</si>
  <si>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</si>
  <si>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</si>
  <si>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</si>
  <si>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</si>
  <si>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</si>
  <si>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</si>
  <si>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</si>
  <si>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</si>
  <si>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</si>
  <si>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</si>
  <si>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</si>
  <si>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</si>
  <si>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</si>
  <si>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</si>
  <si>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</si>
  <si>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</si>
  <si>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</si>
  <si>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</si>
  <si>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</si>
  <si>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</si>
  <si>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</si>
  <si>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</si>
  <si>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</si>
  <si>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</si>
  <si>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</si>
  <si>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</si>
  <si>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</si>
  <si>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</si>
  <si>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</si>
  <si>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</si>
  <si>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</si>
  <si>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</si>
  <si>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</si>
  <si>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</si>
  <si>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</si>
  <si>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</si>
  <si>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</si>
  <si>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</si>
  <si>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</si>
  <si>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</si>
  <si>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</si>
  <si>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</si>
  <si>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</si>
  <si>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</si>
  <si>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</si>
  <si>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</si>
  <si>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</si>
  <si>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</si>
  <si>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</si>
  <si>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</si>
  <si>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</si>
  <si>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</si>
  <si>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</si>
  <si>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</si>
  <si>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</si>
  <si>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</si>
  <si>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</si>
  <si>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</si>
  <si>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</si>
  <si>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</si>
  <si>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</si>
  <si>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</si>
  <si>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</si>
  <si>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</si>
  <si>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</si>
  <si>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</si>
  <si>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</si>
  <si>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</si>
  <si>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</si>
  <si>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</si>
  <si>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</si>
  <si>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</si>
  <si>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</si>
  <si>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</si>
  <si>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</si>
  <si>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</si>
  <si>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</si>
  <si>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</si>
  <si>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</si>
  <si>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</si>
  <si>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</si>
  <si>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</si>
  <si>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</si>
  <si>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</si>
  <si>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</si>
  <si>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</si>
  <si>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</si>
  <si>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</si>
  <si>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</si>
  <si>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</si>
  <si>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</si>
  <si>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</si>
  <si>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</si>
  <si>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</si>
  <si>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</si>
  <si>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</si>
  <si>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</si>
  <si>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</si>
  <si>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</si>
  <si>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</si>
  <si>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</si>
  <si>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</si>
  <si>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</si>
  <si>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</si>
  <si>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</si>
  <si>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</si>
  <si>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</si>
  <si>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</si>
  <si>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</si>
  <si>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</si>
  <si>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</si>
  <si>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</si>
  <si>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</si>
  <si>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</si>
  <si>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</si>
  <si>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</si>
  <si>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</si>
  <si>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</si>
  <si>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</si>
  <si>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</si>
  <si>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</si>
  <si>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</si>
  <si>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</si>
  <si>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</si>
  <si>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</si>
  <si>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</si>
  <si>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</si>
  <si>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</si>
  <si>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</si>
  <si>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</si>
  <si>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</si>
  <si>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</si>
  <si>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</si>
  <si>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</si>
  <si>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</si>
  <si>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</si>
  <si>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</si>
  <si>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</si>
  <si>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</si>
  <si>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</si>
  <si>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</si>
  <si>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</si>
  <si>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</si>
  <si>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</si>
  <si>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</si>
  <si>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</si>
  <si>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</si>
  <si>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</si>
  <si>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</si>
  <si>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</si>
  <si>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</si>
  <si>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</si>
  <si>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</si>
  <si>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</si>
  <si>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</si>
  <si>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</si>
  <si>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</si>
  <si>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</si>
  <si>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</si>
  <si>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</si>
  <si>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</si>
  <si>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</si>
  <si>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</si>
  <si>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</si>
  <si>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</si>
  <si>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</si>
  <si>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</si>
  <si>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</si>
  <si>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</si>
  <si>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</si>
  <si>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</si>
  <si>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</si>
  <si>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</si>
  <si>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</si>
  <si>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</si>
  <si>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</si>
  <si>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</si>
  <si>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</si>
  <si>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</si>
  <si>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</si>
  <si>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</si>
  <si>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</si>
  <si>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</si>
  <si>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</si>
  <si>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</si>
  <si>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</si>
  <si>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</si>
  <si>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</si>
  <si>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</si>
  <si>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</si>
  <si>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</si>
  <si>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</si>
  <si>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</si>
  <si>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</si>
  <si>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</si>
  <si>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</si>
  <si>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</si>
  <si>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</si>
  <si>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</si>
  <si>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</si>
  <si>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</si>
  <si>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</si>
  <si>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</si>
  <si>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</si>
  <si>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</si>
  <si>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</si>
  <si>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</si>
  <si>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</si>
  <si>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</si>
  <si>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</si>
  <si>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</si>
  <si>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</si>
  <si>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</si>
  <si>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</si>
  <si>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</si>
  <si>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</si>
  <si>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MNIL</t>
  </si>
  <si>
    <t>KIMS</t>
  </si>
  <si>
    <t>1225-1245</t>
  </si>
  <si>
    <t>Market Closing Price</t>
  </si>
  <si>
    <t>525-530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</si>
  <si>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</si>
  <si>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</si>
  <si>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</si>
  <si>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</si>
  <si>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</si>
  <si>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</si>
  <si>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</si>
  <si>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</si>
  <si>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</si>
  <si>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</si>
  <si>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</si>
  <si>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</si>
  <si>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</si>
  <si>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</si>
  <si>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</si>
  <si>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</si>
  <si>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</si>
  <si>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</si>
  <si>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</si>
  <si>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</si>
  <si>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</si>
  <si>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</si>
  <si>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</si>
  <si>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</si>
  <si>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</si>
  <si>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</si>
  <si>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</si>
  <si>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</si>
  <si>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</si>
  <si>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</si>
  <si>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</si>
  <si>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</si>
  <si>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</si>
  <si>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OLGA TRADING PRIVATE LIMITED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</si>
  <si>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</si>
  <si>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</si>
  <si>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</si>
  <si>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</si>
  <si>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</si>
  <si>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</si>
  <si>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</si>
  <si>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</si>
  <si>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</si>
  <si>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</si>
  <si>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</si>
  <si>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</si>
  <si>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</si>
  <si>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</si>
  <si>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</si>
  <si>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</si>
  <si>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</si>
  <si>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</si>
  <si>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</si>
  <si>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</si>
  <si>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</si>
  <si>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</si>
  <si>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Part Profit of Rs.33.5/-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</si>
  <si>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</si>
  <si>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</si>
  <si>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</si>
  <si>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</si>
  <si>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</si>
  <si>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</si>
  <si>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</si>
  <si>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</si>
  <si>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</si>
  <si>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</si>
  <si>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</si>
  <si>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1800-1808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</si>
  <si>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</si>
  <si>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</si>
  <si>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</si>
  <si>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</si>
  <si>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</si>
  <si>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</si>
  <si>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</si>
  <si>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</si>
  <si>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</si>
  <si>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</si>
  <si>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</si>
  <si>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</si>
  <si>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</si>
  <si>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</si>
  <si>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</si>
  <si>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</si>
  <si>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</si>
  <si>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</si>
  <si>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</si>
  <si>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GRAVITON RESEARCH CAPITAL LLP</t>
  </si>
  <si>
    <t>FILATEX</t>
  </si>
  <si>
    <t>XTX MARKETS LLP</t>
  </si>
  <si>
    <t>7300-7360</t>
  </si>
  <si>
    <t>7700-8000</t>
  </si>
  <si>
    <t>244-248</t>
  </si>
  <si>
    <t>Profit of Rs.2/-</t>
  </si>
  <si>
    <t>835-845</t>
  </si>
  <si>
    <t>2280-2320</t>
  </si>
  <si>
    <t>215-220</t>
  </si>
  <si>
    <t>SIEMENS OCT FUT</t>
  </si>
  <si>
    <t>SICAL</t>
  </si>
  <si>
    <t>Sical Logistics Limited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</si>
  <si>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</si>
  <si>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</si>
  <si>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</si>
  <si>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</si>
  <si>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</si>
  <si>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</si>
  <si>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</si>
  <si>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</si>
  <si>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</si>
  <si>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</si>
  <si>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</si>
  <si>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</si>
  <si>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</si>
  <si>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</si>
  <si>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MAHACORP</t>
  </si>
  <si>
    <t>ALPHAGEO</t>
  </si>
  <si>
    <t>Alphageo (India) Limited</t>
  </si>
  <si>
    <t>SMP SECURITIES LTD</t>
  </si>
  <si>
    <t>Profit of Rs.22.5/-</t>
  </si>
  <si>
    <t>Loss of Rs.15/-</t>
  </si>
  <si>
    <t>BRITANNIA OCT FUT</t>
  </si>
  <si>
    <t>3950-4000</t>
  </si>
  <si>
    <t>ICICIBANK OCT FUT</t>
  </si>
  <si>
    <t>724-730</t>
  </si>
  <si>
    <t>7NR</t>
  </si>
  <si>
    <t>QUMIN PHARMA PRIVATE LIMITED</t>
  </si>
  <si>
    <t>INTELSOFT</t>
  </si>
  <si>
    <t>MICRO LOGISTICS INDIA PRIVATE LIMITED</t>
  </si>
  <si>
    <t>KOCL</t>
  </si>
  <si>
    <t>BASANT MARKETING PRIVATE LIMITED</t>
  </si>
  <si>
    <t>HASMUKHRAY LADHABHAI SHETH</t>
  </si>
  <si>
    <t>NATURAL</t>
  </si>
  <si>
    <t>ARUN DASHRATHBHAI PRAJAPATI</t>
  </si>
  <si>
    <t>B.W.TRADERS</t>
  </si>
  <si>
    <t>Profit of Rs.28/-</t>
  </si>
  <si>
    <t xml:space="preserve">AXISBANK OCT FUT </t>
  </si>
  <si>
    <t>806-815</t>
  </si>
  <si>
    <t>Profit of Rs.11.5/-</t>
  </si>
  <si>
    <t>Profit of Rs.8/-</t>
  </si>
  <si>
    <t>2640-2645</t>
  </si>
  <si>
    <t>2690-2710</t>
  </si>
  <si>
    <t xml:space="preserve">HDFC OCT FUT </t>
  </si>
  <si>
    <t>2800-2808</t>
  </si>
  <si>
    <t>2850-2870</t>
  </si>
  <si>
    <t>Loss of Rs.6.5/-</t>
  </si>
  <si>
    <t>KRETTOSYS</t>
  </si>
  <si>
    <t>NISHITH BABULAL SHAH</t>
  </si>
  <si>
    <t>COBIA DISTRIBUTORS PRIVATE LIMITED</t>
  </si>
  <si>
    <t>KABIR SHRAN DAGAR</t>
  </si>
  <si>
    <t>SKSE SECURITIES LIMITED CORP CM/TM PROP A/C</t>
  </si>
  <si>
    <t>NCLRESE</t>
  </si>
  <si>
    <t>JITENDRAKUMAR GHEVERCHAND JAIN</t>
  </si>
  <si>
    <t>PANAFIC</t>
  </si>
  <si>
    <t>SUVIDHA BUILDTECH PRIVATE LIMITED .</t>
  </si>
  <si>
    <t>NEERAJ PAL BALYAN</t>
  </si>
  <si>
    <t>UNISON</t>
  </si>
  <si>
    <t>PRAJESH A SHUKLA</t>
  </si>
  <si>
    <t>ALBERTDAVD</t>
  </si>
  <si>
    <t>Albert David Limited</t>
  </si>
  <si>
    <t>DSML</t>
  </si>
  <si>
    <t>Debock Sale Marketing Ltd</t>
  </si>
  <si>
    <t>MSTCLTD</t>
  </si>
  <si>
    <t>MSTC Limited</t>
  </si>
  <si>
    <t>410-413</t>
  </si>
  <si>
    <t>435-455</t>
  </si>
  <si>
    <t>1674-1684</t>
  </si>
  <si>
    <t>1740-1760</t>
  </si>
  <si>
    <t>AKM</t>
  </si>
  <si>
    <t>SHRI RAVINDRA MEDIA VENTURES PRIVATE LIMITED</t>
  </si>
  <si>
    <t>SANJAY VERMA</t>
  </si>
  <si>
    <t>SUNRISE ENTERPRISES</t>
  </si>
  <si>
    <t>NIRAJ GULECHA</t>
  </si>
  <si>
    <t>APOLLOTRI</t>
  </si>
  <si>
    <t>FUMISTIC GAMING LLP</t>
  </si>
  <si>
    <t>SUSHAMA ANAND JAIN</t>
  </si>
  <si>
    <t>BIOGEN</t>
  </si>
  <si>
    <t>TOPGAIN FINANCE PRIVATE LIMITED</t>
  </si>
  <si>
    <t>CENLUB</t>
  </si>
  <si>
    <t>ASCENT FINSERV</t>
  </si>
  <si>
    <t>COMSYN</t>
  </si>
  <si>
    <t>ASHOK KUMAR AGRAWAL</t>
  </si>
  <si>
    <t>DANLAW</t>
  </si>
  <si>
    <t>AMIT DHANYAKUMAR CHORDIA</t>
  </si>
  <si>
    <t>ALPHA LEON ENTERPRISES LLP</t>
  </si>
  <si>
    <t>FOCUS</t>
  </si>
  <si>
    <t>GOHEL RAJESH M HUIF</t>
  </si>
  <si>
    <t>GLOBUSCON</t>
  </si>
  <si>
    <t>VINEET COMMODITY SERVICE PRIVATE LIMITED</t>
  </si>
  <si>
    <t>HITECHWIND</t>
  </si>
  <si>
    <t>MOHAMMED MAAZ SHABBIR AHMED KOTHIWALE</t>
  </si>
  <si>
    <t>BC INDIA INVESTMENTS</t>
  </si>
  <si>
    <t>JSHL</t>
  </si>
  <si>
    <t>GUDIYA DEVI</t>
  </si>
  <si>
    <t>KAVITABEN AJAYKUMAR SHAH</t>
  </si>
  <si>
    <t>MANOMAY</t>
  </si>
  <si>
    <t>VIBHUTI ENTERPRISES</t>
  </si>
  <si>
    <t>VIBHUTI COMMODITIES PRIVATE LIMITED</t>
  </si>
  <si>
    <t>MIKER FINANCIAL CONSULTANTS PRIVATE LIMITED</t>
  </si>
  <si>
    <t>MRCEXIM</t>
  </si>
  <si>
    <t>HEMANT PARMANAND SINGH</t>
  </si>
  <si>
    <t>ESPS FINSERVE PRIVATE LIMITED.</t>
  </si>
  <si>
    <t>TANAYA VINCOM PRIVATE LIMITED</t>
  </si>
  <si>
    <t>SANDHIL CONSULTANCY SERVICES PRIVATE LIMITED .</t>
  </si>
  <si>
    <t>OMANSH</t>
  </si>
  <si>
    <t>AMANDEEP SINGH</t>
  </si>
  <si>
    <t>MIHIR CHAWLA</t>
  </si>
  <si>
    <t>KAMLESH</t>
  </si>
  <si>
    <t>GAURAV KUMAR</t>
  </si>
  <si>
    <t>GNANAPRAKASAMRAGUNATHAN</t>
  </si>
  <si>
    <t>SAMOR</t>
  </si>
  <si>
    <t>PAYALBEN BHAVESHBHAI SHAH</t>
  </si>
  <si>
    <t>KRISHA MANISHKUMAR SHAH</t>
  </si>
  <si>
    <t>SREINFRA</t>
  </si>
  <si>
    <t>GAURAV CHANDRAKANT SHAH</t>
  </si>
  <si>
    <t>SWAGTAM</t>
  </si>
  <si>
    <t>HIRENKUMAR RASHIKLAL DOSHI</t>
  </si>
  <si>
    <t>MANSINGH HOTELS AND RESORTS LIMITED</t>
  </si>
  <si>
    <t>RAMESHBHAI GHELABHAI PATEL HUF</t>
  </si>
  <si>
    <t>ANILKUMAR RAMESHBHAI PATEL HUF</t>
  </si>
  <si>
    <t>TIMESGREEN</t>
  </si>
  <si>
    <t>SUJIT GIDWANI</t>
  </si>
  <si>
    <t>ARYAMAN BROKING LIMITED</t>
  </si>
  <si>
    <t>AWHCL</t>
  </si>
  <si>
    <t>Antony Waste Hdg Cell Ltd</t>
  </si>
  <si>
    <t>BMETRICS</t>
  </si>
  <si>
    <t>Bombay Metrics S C Ltd</t>
  </si>
  <si>
    <t>YUGA  DOSHI</t>
  </si>
  <si>
    <t>DESTINY</t>
  </si>
  <si>
    <t>Destiny Logistics &amp; I Ltd</t>
  </si>
  <si>
    <t>SANTA GHOSH</t>
  </si>
  <si>
    <t>CHINTANBEN MANSUKHBHAI NAKRANI</t>
  </si>
  <si>
    <t>DYNAMIC</t>
  </si>
  <si>
    <t>Dynamic Srvcs &amp; Sec Ltd</t>
  </si>
  <si>
    <t>EXXARO</t>
  </si>
  <si>
    <t>Exxaro Tiles Limited</t>
  </si>
  <si>
    <t>LIBAS</t>
  </si>
  <si>
    <t>Libas Consu Products Ltd</t>
  </si>
  <si>
    <t>VISA CAPITAL PARTNERS</t>
  </si>
  <si>
    <t>MGEL</t>
  </si>
  <si>
    <t>Mangalam Global Ent Ltd</t>
  </si>
  <si>
    <t>SHRADDHA HARIBHAU ANDHALE</t>
  </si>
  <si>
    <t>National Alum Co Ltd</t>
  </si>
  <si>
    <t>JUMP TRADING FINANCIAL INDIA PRIVATE LIMITED</t>
  </si>
  <si>
    <t>OMKARCHEM</t>
  </si>
  <si>
    <t>Omkar Spl Chem Ltd</t>
  </si>
  <si>
    <t>GAURAV DOSHI</t>
  </si>
  <si>
    <t>RSWM</t>
  </si>
  <si>
    <t>RSWM Limited</t>
  </si>
  <si>
    <t>VED PRAKASH AGARWAL</t>
  </si>
  <si>
    <t>SANGINITA</t>
  </si>
  <si>
    <t>Sanginita Chemicals Limit</t>
  </si>
  <si>
    <t>MALAY SHAILESHBHAI PATEL</t>
  </si>
  <si>
    <t>SHRENIK</t>
  </si>
  <si>
    <t>Shrenik Limited</t>
  </si>
  <si>
    <t>BELLEVUE</t>
  </si>
  <si>
    <t>SIDDHIKA</t>
  </si>
  <si>
    <t>Siddhika Coatings Limited</t>
  </si>
  <si>
    <t>RAJESH KUMAR</t>
  </si>
  <si>
    <t>SMLISUZU</t>
  </si>
  <si>
    <t>SML Isuzu Limited</t>
  </si>
  <si>
    <t>NAVODYA ENTERPRISES</t>
  </si>
  <si>
    <t>SPV TRADERS</t>
  </si>
  <si>
    <t>SREI Infrastructure Finan</t>
  </si>
  <si>
    <t>Tata Power Co. Ltd.</t>
  </si>
  <si>
    <t>BAJAJHIND</t>
  </si>
  <si>
    <t>Bajaj Hindustan Sugar Ltd</t>
  </si>
  <si>
    <t>RAMLAL KANWARLAL JAIN</t>
  </si>
  <si>
    <t>BEWLTD</t>
  </si>
  <si>
    <t>BEW Engineering Limited</t>
  </si>
  <si>
    <t>SOMANI BEENA</t>
  </si>
  <si>
    <t>ASHOK KUMAR  DAMANI</t>
  </si>
  <si>
    <t>BHAVISHA DHARMENDRA SOMANI</t>
  </si>
  <si>
    <t>SANJAY POPATLAL JAIN HUF</t>
  </si>
  <si>
    <t>NIKUNJ STOCK BROKERS LTD</t>
  </si>
  <si>
    <t>FMNL</t>
  </si>
  <si>
    <t>Future Mkt Networks Ltd</t>
  </si>
  <si>
    <t>KARL MARX</t>
  </si>
  <si>
    <t>LASA</t>
  </si>
  <si>
    <t>Lasa Supergenerics Ltd</t>
  </si>
  <si>
    <t>SHREE VASUDEV EXIM</t>
  </si>
  <si>
    <t>MOKSH</t>
  </si>
  <si>
    <t>Moksh Ornaments Limited</t>
  </si>
  <si>
    <t>HEMAL ARUNBHAI MEHTA</t>
  </si>
  <si>
    <t>VIMAWALA KAIVAN SHRENIK</t>
  </si>
  <si>
    <t>DEVDIP BUILDERS PRIVATE LIMITED</t>
  </si>
  <si>
    <t>VIMAWALA RISHIT SHRENIK</t>
  </si>
  <si>
    <t>SUJIT RAM GIDWANI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</si>
</sst>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165" fontId="35" fillId="17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2" fontId="36" fillId="14" borderId="21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1" borderId="24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510</xdr:row>
      <xdr:rowOff>76200</xdr:rowOff>
    </xdr:from>
    <xdr:to>
      <xdr:col>12</xdr:col>
      <xdr:colOff>419100</xdr:colOff>
      <xdr:row>515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511</xdr:row>
      <xdr:rowOff>38100</xdr:rowOff>
    </xdr:from>
    <xdr:to>
      <xdr:col>3</xdr:col>
      <xdr:colOff>762000</xdr:colOff>
      <xdr:row>514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44488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44488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3" t="s">
        <v>16</v>
      </c>
      <c r="B9" s="465" t="s">
        <v>17</v>
      </c>
      <c r="C9" s="465" t="s">
        <v>18</v>
      </c>
      <c r="D9" s="465" t="s">
        <v>19</v>
      </c>
      <c r="E9" s="26" t="s">
        <v>20</v>
      </c>
      <c r="F9" s="26" t="s">
        <v>21</v>
      </c>
      <c r="G9" s="460" t="s">
        <v>22</v>
      </c>
      <c r="H9" s="461"/>
      <c r="I9" s="462"/>
      <c r="J9" s="460" t="s">
        <v>23</v>
      </c>
      <c r="K9" s="461"/>
      <c r="L9" s="462"/>
      <c r="M9" s="26"/>
      <c r="N9" s="27"/>
      <c r="O9" s="27"/>
      <c r="P9" s="27"/>
    </row>
    <row r="10" spans="1:16" ht="59.25" customHeight="1">
      <c r="A10" s="464"/>
      <c r="B10" s="466"/>
      <c r="C10" s="466"/>
      <c r="D10" s="46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39782.449999999997</v>
      </c>
      <c r="F11" s="35">
        <v>39798.866666666661</v>
      </c>
      <c r="G11" s="36">
        <v>39595.783333333326</v>
      </c>
      <c r="H11" s="36">
        <v>39409.116666666661</v>
      </c>
      <c r="I11" s="36">
        <v>39206.033333333326</v>
      </c>
      <c r="J11" s="36">
        <v>39985.533333333326</v>
      </c>
      <c r="K11" s="36">
        <v>40188.616666666654</v>
      </c>
      <c r="L11" s="36">
        <v>40375.283333333326</v>
      </c>
      <c r="M11" s="37">
        <v>40001.949999999997</v>
      </c>
      <c r="N11" s="37">
        <v>39612.199999999997</v>
      </c>
      <c r="O11" s="38">
        <v>1836675</v>
      </c>
      <c r="P11" s="39">
        <v>9.078922066862621E-3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44495</v>
      </c>
      <c r="E12" s="40">
        <v>18495.400000000001</v>
      </c>
      <c r="F12" s="40">
        <v>18491.583333333332</v>
      </c>
      <c r="G12" s="41">
        <v>18439.916666666664</v>
      </c>
      <c r="H12" s="41">
        <v>18384.433333333331</v>
      </c>
      <c r="I12" s="41">
        <v>18332.766666666663</v>
      </c>
      <c r="J12" s="41">
        <v>18547.066666666666</v>
      </c>
      <c r="K12" s="41">
        <v>18598.73333333333</v>
      </c>
      <c r="L12" s="41">
        <v>18654.216666666667</v>
      </c>
      <c r="M12" s="31">
        <v>18543.25</v>
      </c>
      <c r="N12" s="31">
        <v>18436.099999999999</v>
      </c>
      <c r="O12" s="42">
        <v>13923050</v>
      </c>
      <c r="P12" s="43">
        <v>1.345149491383546E-2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19062.5</v>
      </c>
      <c r="F13" s="40">
        <v>19258.716666666664</v>
      </c>
      <c r="G13" s="41">
        <v>18828.833333333328</v>
      </c>
      <c r="H13" s="41">
        <v>18595.166666666664</v>
      </c>
      <c r="I13" s="41">
        <v>18165.283333333329</v>
      </c>
      <c r="J13" s="41">
        <v>19492.383333333328</v>
      </c>
      <c r="K13" s="41">
        <v>19922.266666666666</v>
      </c>
      <c r="L13" s="41">
        <v>20155.933333333327</v>
      </c>
      <c r="M13" s="31">
        <v>19688.599999999999</v>
      </c>
      <c r="N13" s="31">
        <v>19025.05</v>
      </c>
      <c r="O13" s="42">
        <v>2840</v>
      </c>
      <c r="P13" s="43">
        <v>-5.3333333333333337E-2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1160.6500000000001</v>
      </c>
      <c r="F14" s="40">
        <v>1144.5500000000002</v>
      </c>
      <c r="G14" s="41">
        <v>1122.4000000000003</v>
      </c>
      <c r="H14" s="41">
        <v>1084.1500000000001</v>
      </c>
      <c r="I14" s="41">
        <v>1062.0000000000002</v>
      </c>
      <c r="J14" s="41">
        <v>1182.8000000000004</v>
      </c>
      <c r="K14" s="41">
        <v>1204.95</v>
      </c>
      <c r="L14" s="41">
        <v>1243.2000000000005</v>
      </c>
      <c r="M14" s="31">
        <v>1166.7</v>
      </c>
      <c r="N14" s="31">
        <v>1106.3</v>
      </c>
      <c r="O14" s="42">
        <v>3727250</v>
      </c>
      <c r="P14" s="43">
        <v>-1.1389521640091116E-3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21524.7</v>
      </c>
      <c r="F15" s="40">
        <v>21705.95</v>
      </c>
      <c r="G15" s="41">
        <v>21272.100000000002</v>
      </c>
      <c r="H15" s="41">
        <v>21019.5</v>
      </c>
      <c r="I15" s="41">
        <v>20585.650000000001</v>
      </c>
      <c r="J15" s="41">
        <v>21958.550000000003</v>
      </c>
      <c r="K15" s="41">
        <v>22392.400000000001</v>
      </c>
      <c r="L15" s="41">
        <v>22645.000000000004</v>
      </c>
      <c r="M15" s="31">
        <v>22139.8</v>
      </c>
      <c r="N15" s="31">
        <v>21453.35</v>
      </c>
      <c r="O15" s="42">
        <v>40875</v>
      </c>
      <c r="P15" s="43">
        <v>5.0771208226221082E-2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267.89999999999998</v>
      </c>
      <c r="F16" s="40">
        <v>269.18333333333334</v>
      </c>
      <c r="G16" s="41">
        <v>261.76666666666665</v>
      </c>
      <c r="H16" s="41">
        <v>255.63333333333333</v>
      </c>
      <c r="I16" s="41">
        <v>248.21666666666664</v>
      </c>
      <c r="J16" s="41">
        <v>275.31666666666666</v>
      </c>
      <c r="K16" s="41">
        <v>282.73333333333329</v>
      </c>
      <c r="L16" s="41">
        <v>288.86666666666667</v>
      </c>
      <c r="M16" s="31">
        <v>276.60000000000002</v>
      </c>
      <c r="N16" s="31">
        <v>263.05</v>
      </c>
      <c r="O16" s="42">
        <v>11965200</v>
      </c>
      <c r="P16" s="43">
        <v>6.9735006973500699E-2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2313.1</v>
      </c>
      <c r="F17" s="40">
        <v>2324.6833333333329</v>
      </c>
      <c r="G17" s="41">
        <v>2284.3166666666657</v>
      </c>
      <c r="H17" s="41">
        <v>2255.5333333333328</v>
      </c>
      <c r="I17" s="41">
        <v>2215.1666666666656</v>
      </c>
      <c r="J17" s="41">
        <v>2353.4666666666658</v>
      </c>
      <c r="K17" s="41">
        <v>2393.8333333333335</v>
      </c>
      <c r="L17" s="41">
        <v>2422.6166666666659</v>
      </c>
      <c r="M17" s="31">
        <v>2365.0500000000002</v>
      </c>
      <c r="N17" s="31">
        <v>2295.9</v>
      </c>
      <c r="O17" s="42">
        <v>3276000</v>
      </c>
      <c r="P17" s="43">
        <v>0.12596666093830555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1617.95</v>
      </c>
      <c r="F18" s="40">
        <v>1635.5</v>
      </c>
      <c r="G18" s="41">
        <v>1593.45</v>
      </c>
      <c r="H18" s="41">
        <v>1568.95</v>
      </c>
      <c r="I18" s="41">
        <v>1526.9</v>
      </c>
      <c r="J18" s="41">
        <v>1660</v>
      </c>
      <c r="K18" s="41">
        <v>1702.0500000000002</v>
      </c>
      <c r="L18" s="41">
        <v>1726.55</v>
      </c>
      <c r="M18" s="31">
        <v>1677.55</v>
      </c>
      <c r="N18" s="31">
        <v>1611</v>
      </c>
      <c r="O18" s="42">
        <v>24828000</v>
      </c>
      <c r="P18" s="43">
        <v>-9.6924733756132576E-3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811.4</v>
      </c>
      <c r="F19" s="40">
        <v>817.26666666666677</v>
      </c>
      <c r="G19" s="41">
        <v>802.68333333333351</v>
      </c>
      <c r="H19" s="41">
        <v>793.9666666666667</v>
      </c>
      <c r="I19" s="41">
        <v>779.38333333333344</v>
      </c>
      <c r="J19" s="41">
        <v>825.98333333333358</v>
      </c>
      <c r="K19" s="41">
        <v>840.56666666666683</v>
      </c>
      <c r="L19" s="41">
        <v>849.28333333333364</v>
      </c>
      <c r="M19" s="31">
        <v>831.85</v>
      </c>
      <c r="N19" s="31">
        <v>808.55</v>
      </c>
      <c r="O19" s="42">
        <v>91455000</v>
      </c>
      <c r="P19" s="43">
        <v>-1.4334213504337986E-2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3866.3</v>
      </c>
      <c r="F20" s="40">
        <v>3873.4500000000003</v>
      </c>
      <c r="G20" s="41">
        <v>3822.9000000000005</v>
      </c>
      <c r="H20" s="41">
        <v>3779.5000000000005</v>
      </c>
      <c r="I20" s="41">
        <v>3728.9500000000007</v>
      </c>
      <c r="J20" s="41">
        <v>3916.8500000000004</v>
      </c>
      <c r="K20" s="41">
        <v>3967.4000000000005</v>
      </c>
      <c r="L20" s="41">
        <v>4010.8</v>
      </c>
      <c r="M20" s="31">
        <v>3924</v>
      </c>
      <c r="N20" s="31">
        <v>3830.05</v>
      </c>
      <c r="O20" s="42">
        <v>496600</v>
      </c>
      <c r="P20" s="43">
        <v>-0.1071556993887091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727.5</v>
      </c>
      <c r="F21" s="40">
        <v>738.41666666666663</v>
      </c>
      <c r="G21" s="41">
        <v>711.5333333333333</v>
      </c>
      <c r="H21" s="41">
        <v>695.56666666666672</v>
      </c>
      <c r="I21" s="41">
        <v>668.68333333333339</v>
      </c>
      <c r="J21" s="41">
        <v>754.38333333333321</v>
      </c>
      <c r="K21" s="41">
        <v>781.26666666666665</v>
      </c>
      <c r="L21" s="41">
        <v>797.23333333333312</v>
      </c>
      <c r="M21" s="31">
        <v>765.3</v>
      </c>
      <c r="N21" s="31">
        <v>722.45</v>
      </c>
      <c r="O21" s="42">
        <v>12720000</v>
      </c>
      <c r="P21" s="43">
        <v>0.31404958677685951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411.85</v>
      </c>
      <c r="F22" s="40">
        <v>413.63333333333338</v>
      </c>
      <c r="G22" s="41">
        <v>408.86666666666679</v>
      </c>
      <c r="H22" s="41">
        <v>405.88333333333338</v>
      </c>
      <c r="I22" s="41">
        <v>401.11666666666679</v>
      </c>
      <c r="J22" s="41">
        <v>416.61666666666679</v>
      </c>
      <c r="K22" s="41">
        <v>421.38333333333333</v>
      </c>
      <c r="L22" s="41">
        <v>424.36666666666679</v>
      </c>
      <c r="M22" s="31">
        <v>418.4</v>
      </c>
      <c r="N22" s="31">
        <v>410.65</v>
      </c>
      <c r="O22" s="42">
        <v>19515000</v>
      </c>
      <c r="P22" s="43">
        <v>-9.74273100928604E-3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812.2</v>
      </c>
      <c r="F23" s="40">
        <v>810.23333333333323</v>
      </c>
      <c r="G23" s="41">
        <v>805.96666666666647</v>
      </c>
      <c r="H23" s="41">
        <v>799.73333333333323</v>
      </c>
      <c r="I23" s="41">
        <v>795.46666666666647</v>
      </c>
      <c r="J23" s="41">
        <v>816.46666666666647</v>
      </c>
      <c r="K23" s="41">
        <v>820.73333333333312</v>
      </c>
      <c r="L23" s="41">
        <v>826.96666666666647</v>
      </c>
      <c r="M23" s="31">
        <v>814.5</v>
      </c>
      <c r="N23" s="31">
        <v>804</v>
      </c>
      <c r="O23" s="42">
        <v>2746150</v>
      </c>
      <c r="P23" s="43">
        <v>-4.3852929911911143E-2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4348.3</v>
      </c>
      <c r="F24" s="40">
        <v>4372.5333333333328</v>
      </c>
      <c r="G24" s="41">
        <v>4316.0666666666657</v>
      </c>
      <c r="H24" s="41">
        <v>4283.833333333333</v>
      </c>
      <c r="I24" s="41">
        <v>4227.3666666666659</v>
      </c>
      <c r="J24" s="41">
        <v>4404.7666666666655</v>
      </c>
      <c r="K24" s="41">
        <v>4461.2333333333327</v>
      </c>
      <c r="L24" s="41">
        <v>4493.4666666666653</v>
      </c>
      <c r="M24" s="31">
        <v>4429</v>
      </c>
      <c r="N24" s="31">
        <v>4340.3</v>
      </c>
      <c r="O24" s="42">
        <v>3002500</v>
      </c>
      <c r="P24" s="43">
        <v>8.904569892473119E-3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243.25</v>
      </c>
      <c r="F25" s="40">
        <v>243.70000000000002</v>
      </c>
      <c r="G25" s="41">
        <v>237.10000000000002</v>
      </c>
      <c r="H25" s="41">
        <v>230.95000000000002</v>
      </c>
      <c r="I25" s="41">
        <v>224.35000000000002</v>
      </c>
      <c r="J25" s="41">
        <v>249.85000000000002</v>
      </c>
      <c r="K25" s="41">
        <v>256.45</v>
      </c>
      <c r="L25" s="41">
        <v>262.60000000000002</v>
      </c>
      <c r="M25" s="31">
        <v>250.3</v>
      </c>
      <c r="N25" s="31">
        <v>237.55</v>
      </c>
      <c r="O25" s="42">
        <v>15677500</v>
      </c>
      <c r="P25" s="43">
        <v>3.1244861042591679E-2</v>
      </c>
    </row>
    <row r="26" spans="1:16" ht="12.75" customHeight="1">
      <c r="A26" s="31">
        <v>16</v>
      </c>
      <c r="B26" s="351" t="s">
        <v>50</v>
      </c>
      <c r="C26" s="33" t="s">
        <v>56</v>
      </c>
      <c r="D26" s="34">
        <v>44497</v>
      </c>
      <c r="E26" s="40">
        <v>145.30000000000001</v>
      </c>
      <c r="F26" s="40">
        <v>145.58333333333334</v>
      </c>
      <c r="G26" s="41">
        <v>143.91666666666669</v>
      </c>
      <c r="H26" s="41">
        <v>142.53333333333333</v>
      </c>
      <c r="I26" s="41">
        <v>140.86666666666667</v>
      </c>
      <c r="J26" s="41">
        <v>146.9666666666667</v>
      </c>
      <c r="K26" s="41">
        <v>148.63333333333338</v>
      </c>
      <c r="L26" s="41">
        <v>150.01666666666671</v>
      </c>
      <c r="M26" s="31">
        <v>147.25</v>
      </c>
      <c r="N26" s="31">
        <v>144.19999999999999</v>
      </c>
      <c r="O26" s="42">
        <v>44014500</v>
      </c>
      <c r="P26" s="43">
        <v>7.7677390921110617E-2</v>
      </c>
    </row>
    <row r="27" spans="1:16" ht="12.75" customHeight="1">
      <c r="A27" s="31">
        <v>17</v>
      </c>
      <c r="B27" s="352" t="s">
        <v>57</v>
      </c>
      <c r="C27" s="33" t="s">
        <v>58</v>
      </c>
      <c r="D27" s="34">
        <v>44497</v>
      </c>
      <c r="E27" s="40">
        <v>3244.35</v>
      </c>
      <c r="F27" s="40">
        <v>3252.65</v>
      </c>
      <c r="G27" s="41">
        <v>3222.7000000000003</v>
      </c>
      <c r="H27" s="41">
        <v>3201.05</v>
      </c>
      <c r="I27" s="41">
        <v>3171.1000000000004</v>
      </c>
      <c r="J27" s="41">
        <v>3274.3</v>
      </c>
      <c r="K27" s="41">
        <v>3304.25</v>
      </c>
      <c r="L27" s="41">
        <v>3325.9</v>
      </c>
      <c r="M27" s="31">
        <v>3282.6</v>
      </c>
      <c r="N27" s="31">
        <v>3231</v>
      </c>
      <c r="O27" s="42">
        <v>4520400</v>
      </c>
      <c r="P27" s="43">
        <v>0.11738969225064887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2383.6</v>
      </c>
      <c r="F28" s="40">
        <v>2374.4333333333329</v>
      </c>
      <c r="G28" s="41">
        <v>2333.9166666666661</v>
      </c>
      <c r="H28" s="41">
        <v>2284.2333333333331</v>
      </c>
      <c r="I28" s="41">
        <v>2243.7166666666662</v>
      </c>
      <c r="J28" s="41">
        <v>2424.1166666666659</v>
      </c>
      <c r="K28" s="41">
        <v>2464.6333333333332</v>
      </c>
      <c r="L28" s="41">
        <v>2514.3166666666657</v>
      </c>
      <c r="M28" s="31">
        <v>2414.9499999999998</v>
      </c>
      <c r="N28" s="31">
        <v>2324.75</v>
      </c>
      <c r="O28" s="42">
        <v>756525</v>
      </c>
      <c r="P28" s="43">
        <v>-2.5159461374911412E-2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1229.45</v>
      </c>
      <c r="F29" s="40">
        <v>1220.8166666666666</v>
      </c>
      <c r="G29" s="41">
        <v>1201.1333333333332</v>
      </c>
      <c r="H29" s="41">
        <v>1172.8166666666666</v>
      </c>
      <c r="I29" s="41">
        <v>1153.1333333333332</v>
      </c>
      <c r="J29" s="41">
        <v>1249.1333333333332</v>
      </c>
      <c r="K29" s="41">
        <v>1268.8166666666666</v>
      </c>
      <c r="L29" s="41">
        <v>1297.1333333333332</v>
      </c>
      <c r="M29" s="31">
        <v>1240.5</v>
      </c>
      <c r="N29" s="31">
        <v>1192.5</v>
      </c>
      <c r="O29" s="42">
        <v>4407500</v>
      </c>
      <c r="P29" s="43">
        <v>2.4642566546553529E-2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721.5</v>
      </c>
      <c r="F30" s="40">
        <v>724.7166666666667</v>
      </c>
      <c r="G30" s="41">
        <v>715.53333333333342</v>
      </c>
      <c r="H30" s="41">
        <v>709.56666666666672</v>
      </c>
      <c r="I30" s="41">
        <v>700.38333333333344</v>
      </c>
      <c r="J30" s="41">
        <v>730.68333333333339</v>
      </c>
      <c r="K30" s="41">
        <v>739.86666666666679</v>
      </c>
      <c r="L30" s="41">
        <v>745.83333333333337</v>
      </c>
      <c r="M30" s="31">
        <v>733.9</v>
      </c>
      <c r="N30" s="31">
        <v>718.75</v>
      </c>
      <c r="O30" s="42">
        <v>15327000</v>
      </c>
      <c r="P30" s="43">
        <v>3.4042553191489361E-3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816.9</v>
      </c>
      <c r="F31" s="40">
        <v>814.84999999999991</v>
      </c>
      <c r="G31" s="41">
        <v>807.14999999999986</v>
      </c>
      <c r="H31" s="41">
        <v>797.4</v>
      </c>
      <c r="I31" s="41">
        <v>789.69999999999993</v>
      </c>
      <c r="J31" s="41">
        <v>824.5999999999998</v>
      </c>
      <c r="K31" s="41">
        <v>832.29999999999984</v>
      </c>
      <c r="L31" s="41">
        <v>842.04999999999973</v>
      </c>
      <c r="M31" s="31">
        <v>822.55</v>
      </c>
      <c r="N31" s="31">
        <v>805.1</v>
      </c>
      <c r="O31" s="42">
        <v>33988800</v>
      </c>
      <c r="P31" s="43">
        <v>3.4213312885675688E-2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3929.2</v>
      </c>
      <c r="F32" s="40">
        <v>3937.3833333333332</v>
      </c>
      <c r="G32" s="41">
        <v>3899.7666666666664</v>
      </c>
      <c r="H32" s="41">
        <v>3870.333333333333</v>
      </c>
      <c r="I32" s="41">
        <v>3832.7166666666662</v>
      </c>
      <c r="J32" s="41">
        <v>3966.8166666666666</v>
      </c>
      <c r="K32" s="41">
        <v>4004.4333333333334</v>
      </c>
      <c r="L32" s="41">
        <v>4033.8666666666668</v>
      </c>
      <c r="M32" s="31">
        <v>3975</v>
      </c>
      <c r="N32" s="31">
        <v>3907.95</v>
      </c>
      <c r="O32" s="42">
        <v>2954750</v>
      </c>
      <c r="P32" s="43">
        <v>2.1344624956792256E-2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18754.650000000001</v>
      </c>
      <c r="F33" s="40">
        <v>18839.233333333334</v>
      </c>
      <c r="G33" s="41">
        <v>18500.516666666666</v>
      </c>
      <c r="H33" s="41">
        <v>18246.383333333331</v>
      </c>
      <c r="I33" s="41">
        <v>17907.666666666664</v>
      </c>
      <c r="J33" s="41">
        <v>19093.366666666669</v>
      </c>
      <c r="K33" s="41">
        <v>19432.083333333336</v>
      </c>
      <c r="L33" s="41">
        <v>19686.216666666671</v>
      </c>
      <c r="M33" s="31">
        <v>19177.95</v>
      </c>
      <c r="N33" s="31">
        <v>18585.099999999999</v>
      </c>
      <c r="O33" s="42">
        <v>802350</v>
      </c>
      <c r="P33" s="43">
        <v>2.4124066628374498E-2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7898</v>
      </c>
      <c r="F34" s="40">
        <v>7914.4000000000005</v>
      </c>
      <c r="G34" s="41">
        <v>7809.6500000000015</v>
      </c>
      <c r="H34" s="41">
        <v>7721.3000000000011</v>
      </c>
      <c r="I34" s="41">
        <v>7616.550000000002</v>
      </c>
      <c r="J34" s="41">
        <v>8002.7500000000009</v>
      </c>
      <c r="K34" s="41">
        <v>8107.4999999999991</v>
      </c>
      <c r="L34" s="41">
        <v>8195.85</v>
      </c>
      <c r="M34" s="31">
        <v>8019.15</v>
      </c>
      <c r="N34" s="31">
        <v>7826.05</v>
      </c>
      <c r="O34" s="42">
        <v>4440625</v>
      </c>
      <c r="P34" s="43">
        <v>2.5681548794942708E-3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2616.1</v>
      </c>
      <c r="F35" s="40">
        <v>2620.7666666666669</v>
      </c>
      <c r="G35" s="41">
        <v>2596.5333333333338</v>
      </c>
      <c r="H35" s="41">
        <v>2576.9666666666667</v>
      </c>
      <c r="I35" s="41">
        <v>2552.7333333333336</v>
      </c>
      <c r="J35" s="41">
        <v>2640.3333333333339</v>
      </c>
      <c r="K35" s="41">
        <v>2664.5666666666666</v>
      </c>
      <c r="L35" s="41">
        <v>2684.1333333333341</v>
      </c>
      <c r="M35" s="31">
        <v>2645</v>
      </c>
      <c r="N35" s="31">
        <v>2601.1999999999998</v>
      </c>
      <c r="O35" s="42">
        <v>1694800</v>
      </c>
      <c r="P35" s="43">
        <v>-6.0989913206661974E-3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332.75</v>
      </c>
      <c r="F36" s="40">
        <v>332.06666666666666</v>
      </c>
      <c r="G36" s="41">
        <v>325.68333333333334</v>
      </c>
      <c r="H36" s="41">
        <v>318.61666666666667</v>
      </c>
      <c r="I36" s="41">
        <v>312.23333333333335</v>
      </c>
      <c r="J36" s="41">
        <v>339.13333333333333</v>
      </c>
      <c r="K36" s="41">
        <v>345.51666666666665</v>
      </c>
      <c r="L36" s="41">
        <v>352.58333333333331</v>
      </c>
      <c r="M36" s="31">
        <v>338.45</v>
      </c>
      <c r="N36" s="31">
        <v>325</v>
      </c>
      <c r="O36" s="42">
        <v>18786600</v>
      </c>
      <c r="P36" s="43">
        <v>-7.3235685752330226E-3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93.2</v>
      </c>
      <c r="F37" s="40">
        <v>91.983333333333334</v>
      </c>
      <c r="G37" s="41">
        <v>90.466666666666669</v>
      </c>
      <c r="H37" s="41">
        <v>87.733333333333334</v>
      </c>
      <c r="I37" s="41">
        <v>86.216666666666669</v>
      </c>
      <c r="J37" s="41">
        <v>94.716666666666669</v>
      </c>
      <c r="K37" s="41">
        <v>96.233333333333348</v>
      </c>
      <c r="L37" s="41">
        <v>98.966666666666669</v>
      </c>
      <c r="M37" s="31">
        <v>93.5</v>
      </c>
      <c r="N37" s="31">
        <v>89.25</v>
      </c>
      <c r="O37" s="42">
        <v>140423400</v>
      </c>
      <c r="P37" s="43">
        <v>-9.6982920773455716E-2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2128.9499999999998</v>
      </c>
      <c r="F38" s="40">
        <v>2138.0833333333335</v>
      </c>
      <c r="G38" s="41">
        <v>2096.166666666667</v>
      </c>
      <c r="H38" s="41">
        <v>2063.3833333333337</v>
      </c>
      <c r="I38" s="41">
        <v>2021.4666666666672</v>
      </c>
      <c r="J38" s="41">
        <v>2170.8666666666668</v>
      </c>
      <c r="K38" s="41">
        <v>2212.7833333333338</v>
      </c>
      <c r="L38" s="41">
        <v>2245.5666666666666</v>
      </c>
      <c r="M38" s="31">
        <v>2180</v>
      </c>
      <c r="N38" s="31">
        <v>2105.3000000000002</v>
      </c>
      <c r="O38" s="42">
        <v>1855700</v>
      </c>
      <c r="P38" s="43">
        <v>-4.1477272727272731E-2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217.8</v>
      </c>
      <c r="F39" s="40">
        <v>216.1</v>
      </c>
      <c r="G39" s="41">
        <v>209.75</v>
      </c>
      <c r="H39" s="41">
        <v>201.70000000000002</v>
      </c>
      <c r="I39" s="41">
        <v>195.35000000000002</v>
      </c>
      <c r="J39" s="41">
        <v>224.14999999999998</v>
      </c>
      <c r="K39" s="41">
        <v>230.49999999999994</v>
      </c>
      <c r="L39" s="41">
        <v>238.54999999999995</v>
      </c>
      <c r="M39" s="31">
        <v>222.45</v>
      </c>
      <c r="N39" s="31">
        <v>208.05</v>
      </c>
      <c r="O39" s="42">
        <v>23020400</v>
      </c>
      <c r="P39" s="43">
        <v>-2.5261464199517296E-2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840.15</v>
      </c>
      <c r="F40" s="40">
        <v>840.71666666666658</v>
      </c>
      <c r="G40" s="41">
        <v>833.48333333333312</v>
      </c>
      <c r="H40" s="41">
        <v>826.81666666666649</v>
      </c>
      <c r="I40" s="41">
        <v>819.58333333333303</v>
      </c>
      <c r="J40" s="41">
        <v>847.38333333333321</v>
      </c>
      <c r="K40" s="41">
        <v>854.61666666666656</v>
      </c>
      <c r="L40" s="41">
        <v>861.2833333333333</v>
      </c>
      <c r="M40" s="31">
        <v>847.95</v>
      </c>
      <c r="N40" s="31">
        <v>834.05</v>
      </c>
      <c r="O40" s="42">
        <v>4734400</v>
      </c>
      <c r="P40" s="43">
        <v>2.3786869647954328E-2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800</v>
      </c>
      <c r="F41" s="40">
        <v>804.83333333333337</v>
      </c>
      <c r="G41" s="41">
        <v>792.76666666666677</v>
      </c>
      <c r="H41" s="41">
        <v>785.53333333333342</v>
      </c>
      <c r="I41" s="41">
        <v>773.46666666666681</v>
      </c>
      <c r="J41" s="41">
        <v>812.06666666666672</v>
      </c>
      <c r="K41" s="41">
        <v>824.13333333333333</v>
      </c>
      <c r="L41" s="41">
        <v>831.36666666666667</v>
      </c>
      <c r="M41" s="31">
        <v>816.9</v>
      </c>
      <c r="N41" s="31">
        <v>797.6</v>
      </c>
      <c r="O41" s="42">
        <v>11583000</v>
      </c>
      <c r="P41" s="43">
        <v>3.6391993761372499E-3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683.45</v>
      </c>
      <c r="F42" s="40">
        <v>689.9</v>
      </c>
      <c r="G42" s="41">
        <v>676.05</v>
      </c>
      <c r="H42" s="41">
        <v>668.65</v>
      </c>
      <c r="I42" s="41">
        <v>654.79999999999995</v>
      </c>
      <c r="J42" s="41">
        <v>697.3</v>
      </c>
      <c r="K42" s="41">
        <v>711.15000000000009</v>
      </c>
      <c r="L42" s="41">
        <v>718.55</v>
      </c>
      <c r="M42" s="31">
        <v>703.75</v>
      </c>
      <c r="N42" s="31">
        <v>682.5</v>
      </c>
      <c r="O42" s="42">
        <v>71705720</v>
      </c>
      <c r="P42" s="43">
        <v>2.0260297866630889E-2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74.7</v>
      </c>
      <c r="F43" s="40">
        <v>75.483333333333334</v>
      </c>
      <c r="G43" s="41">
        <v>73.466666666666669</v>
      </c>
      <c r="H43" s="41">
        <v>72.233333333333334</v>
      </c>
      <c r="I43" s="41">
        <v>70.216666666666669</v>
      </c>
      <c r="J43" s="41">
        <v>76.716666666666669</v>
      </c>
      <c r="K43" s="41">
        <v>78.733333333333348</v>
      </c>
      <c r="L43" s="41">
        <v>79.966666666666669</v>
      </c>
      <c r="M43" s="31">
        <v>77.5</v>
      </c>
      <c r="N43" s="31">
        <v>74.25</v>
      </c>
      <c r="O43" s="42">
        <v>121905000</v>
      </c>
      <c r="P43" s="43">
        <v>-4.02579151855832E-2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344.05</v>
      </c>
      <c r="F44" s="40">
        <v>345.15000000000003</v>
      </c>
      <c r="G44" s="41">
        <v>340.65000000000009</v>
      </c>
      <c r="H44" s="41">
        <v>337.25000000000006</v>
      </c>
      <c r="I44" s="41">
        <v>332.75000000000011</v>
      </c>
      <c r="J44" s="41">
        <v>348.55000000000007</v>
      </c>
      <c r="K44" s="41">
        <v>353.04999999999995</v>
      </c>
      <c r="L44" s="41">
        <v>356.45000000000005</v>
      </c>
      <c r="M44" s="31">
        <v>349.65</v>
      </c>
      <c r="N44" s="31">
        <v>341.75</v>
      </c>
      <c r="O44" s="42">
        <v>20493000</v>
      </c>
      <c r="P44" s="43">
        <v>3.2803987481163789E-2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17729.05</v>
      </c>
      <c r="F45" s="40">
        <v>17853.016666666666</v>
      </c>
      <c r="G45" s="41">
        <v>17576.033333333333</v>
      </c>
      <c r="H45" s="41">
        <v>17423.016666666666</v>
      </c>
      <c r="I45" s="41">
        <v>17146.033333333333</v>
      </c>
      <c r="J45" s="41">
        <v>18006.033333333333</v>
      </c>
      <c r="K45" s="41">
        <v>18283.016666666663</v>
      </c>
      <c r="L45" s="41">
        <v>18436.033333333333</v>
      </c>
      <c r="M45" s="31">
        <v>18130</v>
      </c>
      <c r="N45" s="31">
        <v>17700</v>
      </c>
      <c r="O45" s="42">
        <v>165400</v>
      </c>
      <c r="P45" s="43">
        <v>1.8170805572380376E-3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463.1</v>
      </c>
      <c r="F46" s="40">
        <v>464.31666666666666</v>
      </c>
      <c r="G46" s="41">
        <v>460.63333333333333</v>
      </c>
      <c r="H46" s="41">
        <v>458.16666666666669</v>
      </c>
      <c r="I46" s="41">
        <v>454.48333333333335</v>
      </c>
      <c r="J46" s="41">
        <v>466.7833333333333</v>
      </c>
      <c r="K46" s="41">
        <v>470.46666666666658</v>
      </c>
      <c r="L46" s="41">
        <v>472.93333333333328</v>
      </c>
      <c r="M46" s="31">
        <v>468</v>
      </c>
      <c r="N46" s="31">
        <v>461.85</v>
      </c>
      <c r="O46" s="42">
        <v>37470600</v>
      </c>
      <c r="P46" s="43">
        <v>-6.2409985597695634E-4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3851.8</v>
      </c>
      <c r="F47" s="40">
        <v>3879.6333333333332</v>
      </c>
      <c r="G47" s="41">
        <v>3812.9166666666665</v>
      </c>
      <c r="H47" s="41">
        <v>3774.0333333333333</v>
      </c>
      <c r="I47" s="41">
        <v>3707.3166666666666</v>
      </c>
      <c r="J47" s="41">
        <v>3918.5166666666664</v>
      </c>
      <c r="K47" s="41">
        <v>3985.2333333333336</v>
      </c>
      <c r="L47" s="41">
        <v>4024.1166666666663</v>
      </c>
      <c r="M47" s="31">
        <v>3946.35</v>
      </c>
      <c r="N47" s="31">
        <v>3840.75</v>
      </c>
      <c r="O47" s="42">
        <v>1297800</v>
      </c>
      <c r="P47" s="43">
        <v>1.5434480629726809E-3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534.1</v>
      </c>
      <c r="F48" s="40">
        <v>537.13333333333333</v>
      </c>
      <c r="G48" s="41">
        <v>528.41666666666663</v>
      </c>
      <c r="H48" s="41">
        <v>522.73333333333335</v>
      </c>
      <c r="I48" s="41">
        <v>514.01666666666665</v>
      </c>
      <c r="J48" s="41">
        <v>542.81666666666661</v>
      </c>
      <c r="K48" s="41">
        <v>551.5333333333333</v>
      </c>
      <c r="L48" s="41">
        <v>557.21666666666658</v>
      </c>
      <c r="M48" s="31">
        <v>545.85</v>
      </c>
      <c r="N48" s="31">
        <v>531.45000000000005</v>
      </c>
      <c r="O48" s="42">
        <v>20510600</v>
      </c>
      <c r="P48" s="43">
        <v>4.2141739324837918E-2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199.55</v>
      </c>
      <c r="F49" s="40">
        <v>199.4</v>
      </c>
      <c r="G49" s="41">
        <v>193.9</v>
      </c>
      <c r="H49" s="41">
        <v>188.25</v>
      </c>
      <c r="I49" s="41">
        <v>182.75</v>
      </c>
      <c r="J49" s="41">
        <v>205.05</v>
      </c>
      <c r="K49" s="41">
        <v>210.55</v>
      </c>
      <c r="L49" s="41">
        <v>216.20000000000002</v>
      </c>
      <c r="M49" s="31">
        <v>204.9</v>
      </c>
      <c r="N49" s="31">
        <v>193.75</v>
      </c>
      <c r="O49" s="42">
        <v>68547600</v>
      </c>
      <c r="P49" s="43">
        <v>-3.9352202209777511E-2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704.4</v>
      </c>
      <c r="F50" s="40">
        <v>710.26666666666677</v>
      </c>
      <c r="G50" s="41">
        <v>696.63333333333355</v>
      </c>
      <c r="H50" s="41">
        <v>688.86666666666679</v>
      </c>
      <c r="I50" s="41">
        <v>675.23333333333358</v>
      </c>
      <c r="J50" s="41">
        <v>718.03333333333353</v>
      </c>
      <c r="K50" s="41">
        <v>731.66666666666674</v>
      </c>
      <c r="L50" s="41">
        <v>739.43333333333351</v>
      </c>
      <c r="M50" s="31">
        <v>723.9</v>
      </c>
      <c r="N50" s="31">
        <v>702.5</v>
      </c>
      <c r="O50" s="42">
        <v>4947150</v>
      </c>
      <c r="P50" s="43">
        <v>-9.1778949423940645E-3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601.15</v>
      </c>
      <c r="F51" s="40">
        <v>600.86666666666667</v>
      </c>
      <c r="G51" s="41">
        <v>589.23333333333335</v>
      </c>
      <c r="H51" s="41">
        <v>577.31666666666672</v>
      </c>
      <c r="I51" s="41">
        <v>565.68333333333339</v>
      </c>
      <c r="J51" s="41">
        <v>612.7833333333333</v>
      </c>
      <c r="K51" s="41">
        <v>624.41666666666674</v>
      </c>
      <c r="L51" s="41">
        <v>636.33333333333326</v>
      </c>
      <c r="M51" s="31">
        <v>612.5</v>
      </c>
      <c r="N51" s="31">
        <v>588.95000000000005</v>
      </c>
      <c r="O51" s="42">
        <v>10901250</v>
      </c>
      <c r="P51" s="43">
        <v>-7.0590914266196059E-3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904.85</v>
      </c>
      <c r="F52" s="40">
        <v>906.91666666666663</v>
      </c>
      <c r="G52" s="41">
        <v>898.7833333333333</v>
      </c>
      <c r="H52" s="41">
        <v>892.7166666666667</v>
      </c>
      <c r="I52" s="41">
        <v>884.58333333333337</v>
      </c>
      <c r="J52" s="41">
        <v>912.98333333333323</v>
      </c>
      <c r="K52" s="41">
        <v>921.11666666666667</v>
      </c>
      <c r="L52" s="41">
        <v>927.18333333333317</v>
      </c>
      <c r="M52" s="31">
        <v>915.05</v>
      </c>
      <c r="N52" s="31">
        <v>900.85</v>
      </c>
      <c r="O52" s="42">
        <v>12895350</v>
      </c>
      <c r="P52" s="43">
        <v>8.8995117982099275E-3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185.95</v>
      </c>
      <c r="F53" s="40">
        <v>185.91666666666666</v>
      </c>
      <c r="G53" s="41">
        <v>183.73333333333332</v>
      </c>
      <c r="H53" s="41">
        <v>181.51666666666665</v>
      </c>
      <c r="I53" s="41">
        <v>179.33333333333331</v>
      </c>
      <c r="J53" s="41">
        <v>188.13333333333333</v>
      </c>
      <c r="K53" s="41">
        <v>190.31666666666666</v>
      </c>
      <c r="L53" s="41">
        <v>192.53333333333333</v>
      </c>
      <c r="M53" s="31">
        <v>188.1</v>
      </c>
      <c r="N53" s="31">
        <v>183.7</v>
      </c>
      <c r="O53" s="42">
        <v>69799800</v>
      </c>
      <c r="P53" s="43">
        <v>-1.1185815434045338E-2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5607.6</v>
      </c>
      <c r="F54" s="40">
        <v>5606.95</v>
      </c>
      <c r="G54" s="41">
        <v>5515.65</v>
      </c>
      <c r="H54" s="41">
        <v>5423.7</v>
      </c>
      <c r="I54" s="41">
        <v>5332.4</v>
      </c>
      <c r="J54" s="41">
        <v>5698.9</v>
      </c>
      <c r="K54" s="41">
        <v>5790.2000000000007</v>
      </c>
      <c r="L54" s="41">
        <v>5882.15</v>
      </c>
      <c r="M54" s="31">
        <v>5698.25</v>
      </c>
      <c r="N54" s="31">
        <v>5515</v>
      </c>
      <c r="O54" s="42">
        <v>595200</v>
      </c>
      <c r="P54" s="43">
        <v>-9.6539162112932606E-2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1670.25</v>
      </c>
      <c r="F55" s="40">
        <v>1677.4166666666667</v>
      </c>
      <c r="G55" s="41">
        <v>1660.8333333333335</v>
      </c>
      <c r="H55" s="41">
        <v>1651.4166666666667</v>
      </c>
      <c r="I55" s="41">
        <v>1634.8333333333335</v>
      </c>
      <c r="J55" s="41">
        <v>1686.8333333333335</v>
      </c>
      <c r="K55" s="41">
        <v>1703.416666666667</v>
      </c>
      <c r="L55" s="41">
        <v>1712.8333333333335</v>
      </c>
      <c r="M55" s="31">
        <v>1694</v>
      </c>
      <c r="N55" s="31">
        <v>1668</v>
      </c>
      <c r="O55" s="42">
        <v>2776900</v>
      </c>
      <c r="P55" s="43">
        <v>2.2159237309971658E-2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686.85</v>
      </c>
      <c r="F56" s="40">
        <v>687.38333333333333</v>
      </c>
      <c r="G56" s="41">
        <v>677.4666666666667</v>
      </c>
      <c r="H56" s="41">
        <v>668.08333333333337</v>
      </c>
      <c r="I56" s="41">
        <v>658.16666666666674</v>
      </c>
      <c r="J56" s="41">
        <v>696.76666666666665</v>
      </c>
      <c r="K56" s="41">
        <v>706.68333333333339</v>
      </c>
      <c r="L56" s="41">
        <v>716.06666666666661</v>
      </c>
      <c r="M56" s="31">
        <v>697.3</v>
      </c>
      <c r="N56" s="31">
        <v>678</v>
      </c>
      <c r="O56" s="42">
        <v>9520233</v>
      </c>
      <c r="P56" s="43">
        <v>-1.2163477132662991E-2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859.7</v>
      </c>
      <c r="F57" s="40">
        <v>863.93333333333339</v>
      </c>
      <c r="G57" s="41">
        <v>849.86666666666679</v>
      </c>
      <c r="H57" s="41">
        <v>840.03333333333342</v>
      </c>
      <c r="I57" s="41">
        <v>825.96666666666681</v>
      </c>
      <c r="J57" s="41">
        <v>873.76666666666677</v>
      </c>
      <c r="K57" s="41">
        <v>887.83333333333337</v>
      </c>
      <c r="L57" s="41">
        <v>897.66666666666674</v>
      </c>
      <c r="M57" s="31">
        <v>878</v>
      </c>
      <c r="N57" s="31">
        <v>854.1</v>
      </c>
      <c r="O57" s="42">
        <v>1958125</v>
      </c>
      <c r="P57" s="43">
        <v>-1.0110584518167456E-2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474.25</v>
      </c>
      <c r="F58" s="40">
        <v>474.56666666666666</v>
      </c>
      <c r="G58" s="41">
        <v>469.98333333333335</v>
      </c>
      <c r="H58" s="41">
        <v>465.7166666666667</v>
      </c>
      <c r="I58" s="41">
        <v>461.13333333333338</v>
      </c>
      <c r="J58" s="41">
        <v>478.83333333333331</v>
      </c>
      <c r="K58" s="41">
        <v>483.41666666666669</v>
      </c>
      <c r="L58" s="41">
        <v>487.68333333333328</v>
      </c>
      <c r="M58" s="31">
        <v>479.15</v>
      </c>
      <c r="N58" s="31">
        <v>470.3</v>
      </c>
      <c r="O58" s="42">
        <v>1767700</v>
      </c>
      <c r="P58" s="43">
        <v>2.495321272613849E-3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171.65</v>
      </c>
      <c r="F59" s="40">
        <v>172.16666666666666</v>
      </c>
      <c r="G59" s="41">
        <v>170.0333333333333</v>
      </c>
      <c r="H59" s="41">
        <v>168.41666666666666</v>
      </c>
      <c r="I59" s="41">
        <v>166.2833333333333</v>
      </c>
      <c r="J59" s="41">
        <v>173.7833333333333</v>
      </c>
      <c r="K59" s="41">
        <v>175.91666666666669</v>
      </c>
      <c r="L59" s="41">
        <v>177.5333333333333</v>
      </c>
      <c r="M59" s="31">
        <v>174.3</v>
      </c>
      <c r="N59" s="31">
        <v>170.55</v>
      </c>
      <c r="O59" s="42">
        <v>9730900</v>
      </c>
      <c r="P59" s="43">
        <v>6.3755180108383803E-4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913.15</v>
      </c>
      <c r="F60" s="40">
        <v>918.5</v>
      </c>
      <c r="G60" s="41">
        <v>904</v>
      </c>
      <c r="H60" s="41">
        <v>894.85</v>
      </c>
      <c r="I60" s="41">
        <v>880.35</v>
      </c>
      <c r="J60" s="41">
        <v>927.65</v>
      </c>
      <c r="K60" s="41">
        <v>942.15</v>
      </c>
      <c r="L60" s="41">
        <v>951.3</v>
      </c>
      <c r="M60" s="31">
        <v>933</v>
      </c>
      <c r="N60" s="31">
        <v>909.35</v>
      </c>
      <c r="O60" s="42">
        <v>2617800</v>
      </c>
      <c r="P60" s="43">
        <v>1.9869097709209912E-2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616.79999999999995</v>
      </c>
      <c r="F61" s="40">
        <v>619.66666666666663</v>
      </c>
      <c r="G61" s="41">
        <v>613.13333333333321</v>
      </c>
      <c r="H61" s="41">
        <v>609.46666666666658</v>
      </c>
      <c r="I61" s="41">
        <v>602.93333333333317</v>
      </c>
      <c r="J61" s="41">
        <v>623.33333333333326</v>
      </c>
      <c r="K61" s="41">
        <v>629.86666666666679</v>
      </c>
      <c r="L61" s="41">
        <v>633.5333333333333</v>
      </c>
      <c r="M61" s="31">
        <v>626.20000000000005</v>
      </c>
      <c r="N61" s="31">
        <v>616</v>
      </c>
      <c r="O61" s="42">
        <v>12258750</v>
      </c>
      <c r="P61" s="43">
        <v>1.9226771980877157E-2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2093.8000000000002</v>
      </c>
      <c r="F62" s="40">
        <v>2090.3166666666671</v>
      </c>
      <c r="G62" s="41">
        <v>2063.733333333334</v>
      </c>
      <c r="H62" s="41">
        <v>2033.666666666667</v>
      </c>
      <c r="I62" s="41">
        <v>2007.0833333333339</v>
      </c>
      <c r="J62" s="41">
        <v>2120.3833333333341</v>
      </c>
      <c r="K62" s="41">
        <v>2146.9666666666672</v>
      </c>
      <c r="L62" s="41">
        <v>2177.0333333333342</v>
      </c>
      <c r="M62" s="31">
        <v>2116.9</v>
      </c>
      <c r="N62" s="31">
        <v>2060.25</v>
      </c>
      <c r="O62" s="42">
        <v>745000</v>
      </c>
      <c r="P62" s="43">
        <v>0.37137597791072252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2878.35</v>
      </c>
      <c r="F63" s="40">
        <v>2893.3833333333337</v>
      </c>
      <c r="G63" s="41">
        <v>2846.7666666666673</v>
      </c>
      <c r="H63" s="41">
        <v>2815.1833333333338</v>
      </c>
      <c r="I63" s="41">
        <v>2768.5666666666675</v>
      </c>
      <c r="J63" s="41">
        <v>2924.9666666666672</v>
      </c>
      <c r="K63" s="41">
        <v>2971.583333333333</v>
      </c>
      <c r="L63" s="41">
        <v>3003.166666666667</v>
      </c>
      <c r="M63" s="31">
        <v>2940</v>
      </c>
      <c r="N63" s="31">
        <v>2861.8</v>
      </c>
      <c r="O63" s="42">
        <v>2804500</v>
      </c>
      <c r="P63" s="43">
        <v>4.8019431988041851E-2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292.55</v>
      </c>
      <c r="F64" s="40">
        <v>294.3</v>
      </c>
      <c r="G64" s="41">
        <v>287.8</v>
      </c>
      <c r="H64" s="41">
        <v>283.05</v>
      </c>
      <c r="I64" s="41">
        <v>276.55</v>
      </c>
      <c r="J64" s="41">
        <v>299.05</v>
      </c>
      <c r="K64" s="41">
        <v>305.55</v>
      </c>
      <c r="L64" s="41">
        <v>310.3</v>
      </c>
      <c r="M64" s="31">
        <v>300.8</v>
      </c>
      <c r="N64" s="31">
        <v>289.55</v>
      </c>
      <c r="O64" s="42">
        <v>13832200</v>
      </c>
      <c r="P64" s="43">
        <v>3.002001334222815E-3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5349.15</v>
      </c>
      <c r="F65" s="40">
        <v>5366.75</v>
      </c>
      <c r="G65" s="41">
        <v>5303.5</v>
      </c>
      <c r="H65" s="41">
        <v>5257.85</v>
      </c>
      <c r="I65" s="41">
        <v>5194.6000000000004</v>
      </c>
      <c r="J65" s="41">
        <v>5412.4</v>
      </c>
      <c r="K65" s="41">
        <v>5475.65</v>
      </c>
      <c r="L65" s="41">
        <v>5521.2999999999993</v>
      </c>
      <c r="M65" s="31">
        <v>5430</v>
      </c>
      <c r="N65" s="31">
        <v>5321.1</v>
      </c>
      <c r="O65" s="42">
        <v>2147200</v>
      </c>
      <c r="P65" s="43">
        <v>-3.937007874015748E-2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5776.6</v>
      </c>
      <c r="F66" s="40">
        <v>5736.4333333333334</v>
      </c>
      <c r="G66" s="41">
        <v>5639.666666666667</v>
      </c>
      <c r="H66" s="41">
        <v>5502.7333333333336</v>
      </c>
      <c r="I66" s="41">
        <v>5405.9666666666672</v>
      </c>
      <c r="J66" s="41">
        <v>5873.3666666666668</v>
      </c>
      <c r="K66" s="41">
        <v>5970.1333333333332</v>
      </c>
      <c r="L66" s="41">
        <v>6107.0666666666666</v>
      </c>
      <c r="M66" s="31">
        <v>5833.2</v>
      </c>
      <c r="N66" s="31">
        <v>5599.5</v>
      </c>
      <c r="O66" s="42">
        <v>526625</v>
      </c>
      <c r="P66" s="43">
        <v>-3.7688442211055273E-2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442.45</v>
      </c>
      <c r="F67" s="40">
        <v>442.15000000000003</v>
      </c>
      <c r="G67" s="41">
        <v>433.50000000000006</v>
      </c>
      <c r="H67" s="41">
        <v>424.55</v>
      </c>
      <c r="I67" s="41">
        <v>415.90000000000003</v>
      </c>
      <c r="J67" s="41">
        <v>451.10000000000008</v>
      </c>
      <c r="K67" s="41">
        <v>459.75000000000006</v>
      </c>
      <c r="L67" s="41">
        <v>468.7000000000001</v>
      </c>
      <c r="M67" s="31">
        <v>450.8</v>
      </c>
      <c r="N67" s="31">
        <v>433.2</v>
      </c>
      <c r="O67" s="42">
        <v>37923600</v>
      </c>
      <c r="P67" s="43">
        <v>-2.0206326200017052E-2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4896.8500000000004</v>
      </c>
      <c r="F68" s="40">
        <v>4920</v>
      </c>
      <c r="G68" s="41">
        <v>4862.3500000000004</v>
      </c>
      <c r="H68" s="41">
        <v>4827.8500000000004</v>
      </c>
      <c r="I68" s="41">
        <v>4770.2000000000007</v>
      </c>
      <c r="J68" s="41">
        <v>4954.5</v>
      </c>
      <c r="K68" s="41">
        <v>5012.1499999999996</v>
      </c>
      <c r="L68" s="41">
        <v>5046.6499999999996</v>
      </c>
      <c r="M68" s="31">
        <v>4977.6499999999996</v>
      </c>
      <c r="N68" s="31">
        <v>4885.5</v>
      </c>
      <c r="O68" s="42">
        <v>2970750</v>
      </c>
      <c r="P68" s="43">
        <v>4.516469501737104E-2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2829</v>
      </c>
      <c r="F69" s="40">
        <v>2837.3666666666663</v>
      </c>
      <c r="G69" s="41">
        <v>2802.3333333333326</v>
      </c>
      <c r="H69" s="41">
        <v>2775.6666666666661</v>
      </c>
      <c r="I69" s="41">
        <v>2740.6333333333323</v>
      </c>
      <c r="J69" s="41">
        <v>2864.0333333333328</v>
      </c>
      <c r="K69" s="41">
        <v>2899.0666666666666</v>
      </c>
      <c r="L69" s="41">
        <v>2925.7333333333331</v>
      </c>
      <c r="M69" s="31">
        <v>2872.4</v>
      </c>
      <c r="N69" s="31">
        <v>2810.7</v>
      </c>
      <c r="O69" s="42">
        <v>4201400</v>
      </c>
      <c r="P69" s="43">
        <v>5.5389484789871636E-2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1556.45</v>
      </c>
      <c r="F70" s="40">
        <v>1550.1499999999999</v>
      </c>
      <c r="G70" s="41">
        <v>1529.2999999999997</v>
      </c>
      <c r="H70" s="41">
        <v>1502.1499999999999</v>
      </c>
      <c r="I70" s="41">
        <v>1481.2999999999997</v>
      </c>
      <c r="J70" s="41">
        <v>1577.2999999999997</v>
      </c>
      <c r="K70" s="41">
        <v>1598.1499999999996</v>
      </c>
      <c r="L70" s="41">
        <v>1625.2999999999997</v>
      </c>
      <c r="M70" s="31">
        <v>1571</v>
      </c>
      <c r="N70" s="31">
        <v>1523</v>
      </c>
      <c r="O70" s="42">
        <v>8847850</v>
      </c>
      <c r="P70" s="43">
        <v>0.11297910612979106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185.65</v>
      </c>
      <c r="F71" s="40">
        <v>186.88333333333335</v>
      </c>
      <c r="G71" s="41">
        <v>183.31666666666672</v>
      </c>
      <c r="H71" s="41">
        <v>180.98333333333338</v>
      </c>
      <c r="I71" s="41">
        <v>177.41666666666674</v>
      </c>
      <c r="J71" s="41">
        <v>189.2166666666667</v>
      </c>
      <c r="K71" s="41">
        <v>192.78333333333336</v>
      </c>
      <c r="L71" s="41">
        <v>195.11666666666667</v>
      </c>
      <c r="M71" s="31">
        <v>190.45</v>
      </c>
      <c r="N71" s="31">
        <v>184.55</v>
      </c>
      <c r="O71" s="42">
        <v>34707600</v>
      </c>
      <c r="P71" s="43">
        <v>1.9779987306960015E-2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95.45</v>
      </c>
      <c r="F72" s="40">
        <v>95.466666666666654</v>
      </c>
      <c r="G72" s="41">
        <v>94.133333333333312</v>
      </c>
      <c r="H72" s="41">
        <v>92.816666666666663</v>
      </c>
      <c r="I72" s="41">
        <v>91.48333333333332</v>
      </c>
      <c r="J72" s="41">
        <v>96.783333333333303</v>
      </c>
      <c r="K72" s="41">
        <v>98.116666666666646</v>
      </c>
      <c r="L72" s="41">
        <v>99.433333333333294</v>
      </c>
      <c r="M72" s="31">
        <v>96.8</v>
      </c>
      <c r="N72" s="31">
        <v>94.15</v>
      </c>
      <c r="O72" s="42">
        <v>91140000</v>
      </c>
      <c r="P72" s="43">
        <v>-2.2103004291845495E-2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162.05000000000001</v>
      </c>
      <c r="F73" s="40">
        <v>162.43333333333334</v>
      </c>
      <c r="G73" s="41">
        <v>160.61666666666667</v>
      </c>
      <c r="H73" s="41">
        <v>159.18333333333334</v>
      </c>
      <c r="I73" s="41">
        <v>157.36666666666667</v>
      </c>
      <c r="J73" s="41">
        <v>163.86666666666667</v>
      </c>
      <c r="K73" s="41">
        <v>165.68333333333334</v>
      </c>
      <c r="L73" s="41">
        <v>167.11666666666667</v>
      </c>
      <c r="M73" s="31">
        <v>164.25</v>
      </c>
      <c r="N73" s="31">
        <v>161</v>
      </c>
      <c r="O73" s="42">
        <v>45097300</v>
      </c>
      <c r="P73" s="43">
        <v>-3.6868160500260552E-2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519.79999999999995</v>
      </c>
      <c r="F74" s="40">
        <v>522.23333333333335</v>
      </c>
      <c r="G74" s="41">
        <v>514.76666666666665</v>
      </c>
      <c r="H74" s="41">
        <v>509.73333333333335</v>
      </c>
      <c r="I74" s="41">
        <v>502.26666666666665</v>
      </c>
      <c r="J74" s="41">
        <v>527.26666666666665</v>
      </c>
      <c r="K74" s="41">
        <v>534.73333333333335</v>
      </c>
      <c r="L74" s="41">
        <v>539.76666666666665</v>
      </c>
      <c r="M74" s="31">
        <v>529.70000000000005</v>
      </c>
      <c r="N74" s="31">
        <v>517.20000000000005</v>
      </c>
      <c r="O74" s="42">
        <v>8562900</v>
      </c>
      <c r="P74" s="43">
        <v>2.8879369904656626E-2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43.2</v>
      </c>
      <c r="F75" s="40">
        <v>43.583333333333336</v>
      </c>
      <c r="G75" s="41">
        <v>42.516666666666673</v>
      </c>
      <c r="H75" s="41">
        <v>41.833333333333336</v>
      </c>
      <c r="I75" s="41">
        <v>40.766666666666673</v>
      </c>
      <c r="J75" s="41">
        <v>44.266666666666673</v>
      </c>
      <c r="K75" s="41">
        <v>45.333333333333336</v>
      </c>
      <c r="L75" s="41">
        <v>46.016666666666673</v>
      </c>
      <c r="M75" s="31">
        <v>44.65</v>
      </c>
      <c r="N75" s="31">
        <v>42.9</v>
      </c>
      <c r="O75" s="42">
        <v>137947500</v>
      </c>
      <c r="P75" s="43">
        <v>6.182888811915483E-2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1021.55</v>
      </c>
      <c r="F76" s="40">
        <v>1038.6833333333334</v>
      </c>
      <c r="G76" s="41">
        <v>1001.3666666666668</v>
      </c>
      <c r="H76" s="41">
        <v>981.18333333333339</v>
      </c>
      <c r="I76" s="41">
        <v>943.86666666666679</v>
      </c>
      <c r="J76" s="41">
        <v>1058.8666666666668</v>
      </c>
      <c r="K76" s="41">
        <v>1096.1833333333334</v>
      </c>
      <c r="L76" s="41">
        <v>1116.3666666666668</v>
      </c>
      <c r="M76" s="31">
        <v>1076</v>
      </c>
      <c r="N76" s="31">
        <v>1018.5</v>
      </c>
      <c r="O76" s="42">
        <v>5726000</v>
      </c>
      <c r="P76" s="43">
        <v>-1.0467550593161201E-3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2506</v>
      </c>
      <c r="F77" s="40">
        <v>2506.8166666666666</v>
      </c>
      <c r="G77" s="41">
        <v>2449.1833333333334</v>
      </c>
      <c r="H77" s="41">
        <v>2392.3666666666668</v>
      </c>
      <c r="I77" s="41">
        <v>2334.7333333333336</v>
      </c>
      <c r="J77" s="41">
        <v>2563.6333333333332</v>
      </c>
      <c r="K77" s="41">
        <v>2621.2666666666664</v>
      </c>
      <c r="L77" s="41">
        <v>2678.083333333333</v>
      </c>
      <c r="M77" s="31">
        <v>2564.4499999999998</v>
      </c>
      <c r="N77" s="31">
        <v>2450</v>
      </c>
      <c r="O77" s="42">
        <v>2229500</v>
      </c>
      <c r="P77" s="43">
        <v>-2.584493041749503E-2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326.5</v>
      </c>
      <c r="F78" s="40">
        <v>327.01666666666671</v>
      </c>
      <c r="G78" s="41">
        <v>323.08333333333343</v>
      </c>
      <c r="H78" s="41">
        <v>319.66666666666674</v>
      </c>
      <c r="I78" s="41">
        <v>315.73333333333346</v>
      </c>
      <c r="J78" s="41">
        <v>330.43333333333339</v>
      </c>
      <c r="K78" s="41">
        <v>334.36666666666667</v>
      </c>
      <c r="L78" s="41">
        <v>337.78333333333336</v>
      </c>
      <c r="M78" s="31">
        <v>330.95</v>
      </c>
      <c r="N78" s="31">
        <v>323.60000000000002</v>
      </c>
      <c r="O78" s="42">
        <v>11708700</v>
      </c>
      <c r="P78" s="43">
        <v>1.9570792279659872E-2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1758.7</v>
      </c>
      <c r="F79" s="40">
        <v>1769.45</v>
      </c>
      <c r="G79" s="41">
        <v>1737.6000000000001</v>
      </c>
      <c r="H79" s="41">
        <v>1716.5</v>
      </c>
      <c r="I79" s="41">
        <v>1684.65</v>
      </c>
      <c r="J79" s="41">
        <v>1790.5500000000002</v>
      </c>
      <c r="K79" s="41">
        <v>1822.4</v>
      </c>
      <c r="L79" s="41">
        <v>1843.5000000000002</v>
      </c>
      <c r="M79" s="31">
        <v>1801.3</v>
      </c>
      <c r="N79" s="31">
        <v>1748.35</v>
      </c>
      <c r="O79" s="42">
        <v>10778700</v>
      </c>
      <c r="P79" s="43">
        <v>-1.0125467752586396E-3</v>
      </c>
    </row>
    <row r="80" spans="1:16" ht="12.75" customHeight="1">
      <c r="A80" s="31">
        <v>70</v>
      </c>
      <c r="B80" s="32" t="s">
        <v>80</v>
      </c>
      <c r="C80" s="353" t="s">
        <v>113</v>
      </c>
      <c r="D80" s="34">
        <v>44497</v>
      </c>
      <c r="E80" s="40">
        <v>662.8</v>
      </c>
      <c r="F80" s="40">
        <v>651.43333333333328</v>
      </c>
      <c r="G80" s="41">
        <v>635.21666666666658</v>
      </c>
      <c r="H80" s="41">
        <v>607.63333333333333</v>
      </c>
      <c r="I80" s="41">
        <v>591.41666666666663</v>
      </c>
      <c r="J80" s="41">
        <v>679.01666666666654</v>
      </c>
      <c r="K80" s="41">
        <v>695.23333333333323</v>
      </c>
      <c r="L80" s="41">
        <v>722.81666666666649</v>
      </c>
      <c r="M80" s="31">
        <v>667.65</v>
      </c>
      <c r="N80" s="31">
        <v>623.85</v>
      </c>
      <c r="O80" s="42">
        <v>5706250</v>
      </c>
      <c r="P80" s="43">
        <v>-5.5061063961912647E-2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1486.9</v>
      </c>
      <c r="F81" s="40">
        <v>1505.7</v>
      </c>
      <c r="G81" s="41">
        <v>1442.65</v>
      </c>
      <c r="H81" s="41">
        <v>1398.4</v>
      </c>
      <c r="I81" s="41">
        <v>1335.3500000000001</v>
      </c>
      <c r="J81" s="41">
        <v>1549.95</v>
      </c>
      <c r="K81" s="41">
        <v>1612.9999999999998</v>
      </c>
      <c r="L81" s="41">
        <v>1657.25</v>
      </c>
      <c r="M81" s="31">
        <v>1568.75</v>
      </c>
      <c r="N81" s="31">
        <v>1461.45</v>
      </c>
      <c r="O81" s="42">
        <v>2584950</v>
      </c>
      <c r="P81" s="43">
        <v>4.8554913294797684E-2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1455.1</v>
      </c>
      <c r="F82" s="40">
        <v>1464.5833333333333</v>
      </c>
      <c r="G82" s="41">
        <v>1427.1666666666665</v>
      </c>
      <c r="H82" s="41">
        <v>1399.2333333333333</v>
      </c>
      <c r="I82" s="41">
        <v>1361.8166666666666</v>
      </c>
      <c r="J82" s="41">
        <v>1492.5166666666664</v>
      </c>
      <c r="K82" s="41">
        <v>1529.9333333333329</v>
      </c>
      <c r="L82" s="41">
        <v>1557.8666666666663</v>
      </c>
      <c r="M82" s="31">
        <v>1502</v>
      </c>
      <c r="N82" s="31">
        <v>1436.65</v>
      </c>
      <c r="O82" s="42">
        <v>4579500</v>
      </c>
      <c r="P82" s="43">
        <v>1.7499726566772395E-3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1217.3</v>
      </c>
      <c r="F83" s="40">
        <v>1231.8999999999999</v>
      </c>
      <c r="G83" s="41">
        <v>1195.8499999999997</v>
      </c>
      <c r="H83" s="41">
        <v>1174.3999999999999</v>
      </c>
      <c r="I83" s="41">
        <v>1138.3499999999997</v>
      </c>
      <c r="J83" s="41">
        <v>1253.3499999999997</v>
      </c>
      <c r="K83" s="41">
        <v>1289.3999999999999</v>
      </c>
      <c r="L83" s="41">
        <v>1310.8499999999997</v>
      </c>
      <c r="M83" s="31">
        <v>1267.95</v>
      </c>
      <c r="N83" s="31">
        <v>1210.45</v>
      </c>
      <c r="O83" s="42">
        <v>24517500</v>
      </c>
      <c r="P83" s="43">
        <v>3.0147058823529412E-2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2823.5</v>
      </c>
      <c r="F84" s="40">
        <v>2824.75</v>
      </c>
      <c r="G84" s="41">
        <v>2797.75</v>
      </c>
      <c r="H84" s="41">
        <v>2772</v>
      </c>
      <c r="I84" s="41">
        <v>2745</v>
      </c>
      <c r="J84" s="41">
        <v>2850.5</v>
      </c>
      <c r="K84" s="41">
        <v>2877.5</v>
      </c>
      <c r="L84" s="41">
        <v>2903.25</v>
      </c>
      <c r="M84" s="31">
        <v>2851.75</v>
      </c>
      <c r="N84" s="31">
        <v>2799</v>
      </c>
      <c r="O84" s="42">
        <v>12809100</v>
      </c>
      <c r="P84" s="43">
        <v>-9.4652592506669752E-3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2940.55</v>
      </c>
      <c r="F85" s="40">
        <v>2950.15</v>
      </c>
      <c r="G85" s="41">
        <v>2925.4</v>
      </c>
      <c r="H85" s="41">
        <v>2910.25</v>
      </c>
      <c r="I85" s="41">
        <v>2885.5</v>
      </c>
      <c r="J85" s="41">
        <v>2965.3</v>
      </c>
      <c r="K85" s="41">
        <v>2990.05</v>
      </c>
      <c r="L85" s="41">
        <v>3005.2000000000003</v>
      </c>
      <c r="M85" s="31">
        <v>2974.9</v>
      </c>
      <c r="N85" s="31">
        <v>2935</v>
      </c>
      <c r="O85" s="42">
        <v>3576800</v>
      </c>
      <c r="P85" s="43">
        <v>2.4460101964827861E-2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1666.7</v>
      </c>
      <c r="F86" s="40">
        <v>1683.0833333333333</v>
      </c>
      <c r="G86" s="41">
        <v>1647.4666666666665</v>
      </c>
      <c r="H86" s="41">
        <v>1628.2333333333331</v>
      </c>
      <c r="I86" s="41">
        <v>1592.6166666666663</v>
      </c>
      <c r="J86" s="41">
        <v>1702.3166666666666</v>
      </c>
      <c r="K86" s="41">
        <v>1737.9333333333334</v>
      </c>
      <c r="L86" s="41">
        <v>1757.1666666666667</v>
      </c>
      <c r="M86" s="31">
        <v>1718.7</v>
      </c>
      <c r="N86" s="31">
        <v>1663.85</v>
      </c>
      <c r="O86" s="42">
        <v>35422750</v>
      </c>
      <c r="P86" s="43">
        <v>2.5263459517972556E-2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706.55</v>
      </c>
      <c r="F87" s="40">
        <v>702.30000000000007</v>
      </c>
      <c r="G87" s="41">
        <v>696.15000000000009</v>
      </c>
      <c r="H87" s="41">
        <v>685.75</v>
      </c>
      <c r="I87" s="41">
        <v>679.6</v>
      </c>
      <c r="J87" s="41">
        <v>712.70000000000016</v>
      </c>
      <c r="K87" s="41">
        <v>718.85</v>
      </c>
      <c r="L87" s="41">
        <v>729.25000000000023</v>
      </c>
      <c r="M87" s="31">
        <v>708.45</v>
      </c>
      <c r="N87" s="31">
        <v>691.9</v>
      </c>
      <c r="O87" s="42">
        <v>22969100</v>
      </c>
      <c r="P87" s="43">
        <v>1.3443991457969326E-2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2914.55</v>
      </c>
      <c r="F88" s="40">
        <v>2925.7666666666664</v>
      </c>
      <c r="G88" s="41">
        <v>2897.583333333333</v>
      </c>
      <c r="H88" s="41">
        <v>2880.6166666666668</v>
      </c>
      <c r="I88" s="41">
        <v>2852.4333333333334</v>
      </c>
      <c r="J88" s="41">
        <v>2942.7333333333327</v>
      </c>
      <c r="K88" s="41">
        <v>2970.9166666666661</v>
      </c>
      <c r="L88" s="41">
        <v>2987.8833333333323</v>
      </c>
      <c r="M88" s="31">
        <v>2953.95</v>
      </c>
      <c r="N88" s="31">
        <v>2908.8</v>
      </c>
      <c r="O88" s="42">
        <v>4051500</v>
      </c>
      <c r="P88" s="43">
        <v>1.6024676497141139E-2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543.54999999999995</v>
      </c>
      <c r="F89" s="40">
        <v>542.31666666666661</v>
      </c>
      <c r="G89" s="41">
        <v>532.33333333333326</v>
      </c>
      <c r="H89" s="41">
        <v>521.11666666666667</v>
      </c>
      <c r="I89" s="41">
        <v>511.13333333333333</v>
      </c>
      <c r="J89" s="41">
        <v>553.53333333333319</v>
      </c>
      <c r="K89" s="41">
        <v>563.51666666666654</v>
      </c>
      <c r="L89" s="41">
        <v>574.73333333333312</v>
      </c>
      <c r="M89" s="31">
        <v>552.29999999999995</v>
      </c>
      <c r="N89" s="31">
        <v>531.1</v>
      </c>
      <c r="O89" s="42">
        <v>28807850</v>
      </c>
      <c r="P89" s="43">
        <v>-7.0401659997035718E-3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332.1</v>
      </c>
      <c r="F90" s="40">
        <v>334.5</v>
      </c>
      <c r="G90" s="41">
        <v>328.8</v>
      </c>
      <c r="H90" s="41">
        <v>325.5</v>
      </c>
      <c r="I90" s="41">
        <v>319.8</v>
      </c>
      <c r="J90" s="41">
        <v>337.8</v>
      </c>
      <c r="K90" s="41">
        <v>343.50000000000006</v>
      </c>
      <c r="L90" s="41">
        <v>346.8</v>
      </c>
      <c r="M90" s="31">
        <v>340.2</v>
      </c>
      <c r="N90" s="31">
        <v>331.2</v>
      </c>
      <c r="O90" s="42">
        <v>20274300</v>
      </c>
      <c r="P90" s="43">
        <v>6.4334539605950944E-3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2652.65</v>
      </c>
      <c r="F91" s="40">
        <v>2656.55</v>
      </c>
      <c r="G91" s="41">
        <v>2636.1500000000005</v>
      </c>
      <c r="H91" s="41">
        <v>2619.6500000000005</v>
      </c>
      <c r="I91" s="41">
        <v>2599.2500000000009</v>
      </c>
      <c r="J91" s="41">
        <v>2673.05</v>
      </c>
      <c r="K91" s="41">
        <v>2693.45</v>
      </c>
      <c r="L91" s="41">
        <v>2709.95</v>
      </c>
      <c r="M91" s="31">
        <v>2676.95</v>
      </c>
      <c r="N91" s="31">
        <v>2640.05</v>
      </c>
      <c r="O91" s="42">
        <v>7141200</v>
      </c>
      <c r="P91" s="43">
        <v>3.5136545486171511E-2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248.5</v>
      </c>
      <c r="F92" s="40">
        <v>246.66666666666666</v>
      </c>
      <c r="G92" s="41">
        <v>242.33333333333331</v>
      </c>
      <c r="H92" s="41">
        <v>236.16666666666666</v>
      </c>
      <c r="I92" s="41">
        <v>231.83333333333331</v>
      </c>
      <c r="J92" s="41">
        <v>252.83333333333331</v>
      </c>
      <c r="K92" s="41">
        <v>257.16666666666663</v>
      </c>
      <c r="L92" s="41">
        <v>263.33333333333331</v>
      </c>
      <c r="M92" s="31">
        <v>251</v>
      </c>
      <c r="N92" s="31">
        <v>240.5</v>
      </c>
      <c r="O92" s="42">
        <v>37234100</v>
      </c>
      <c r="P92" s="43">
        <v>-3.8196668802049971E-2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746.5</v>
      </c>
      <c r="F93" s="40">
        <v>742.91666666666663</v>
      </c>
      <c r="G93" s="41">
        <v>735.73333333333323</v>
      </c>
      <c r="H93" s="41">
        <v>724.96666666666658</v>
      </c>
      <c r="I93" s="41">
        <v>717.78333333333319</v>
      </c>
      <c r="J93" s="41">
        <v>753.68333333333328</v>
      </c>
      <c r="K93" s="41">
        <v>760.86666666666667</v>
      </c>
      <c r="L93" s="41">
        <v>771.63333333333333</v>
      </c>
      <c r="M93" s="31">
        <v>750.1</v>
      </c>
      <c r="N93" s="31">
        <v>732.15</v>
      </c>
      <c r="O93" s="42">
        <v>86068125</v>
      </c>
      <c r="P93" s="43">
        <v>-2.5455394675385334E-2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1524.35</v>
      </c>
      <c r="F94" s="40">
        <v>1530.3500000000001</v>
      </c>
      <c r="G94" s="41">
        <v>1516.3000000000002</v>
      </c>
      <c r="H94" s="41">
        <v>1508.25</v>
      </c>
      <c r="I94" s="41">
        <v>1494.2</v>
      </c>
      <c r="J94" s="41">
        <v>1538.4000000000003</v>
      </c>
      <c r="K94" s="41">
        <v>1552.45</v>
      </c>
      <c r="L94" s="41">
        <v>1560.5000000000005</v>
      </c>
      <c r="M94" s="31">
        <v>1544.4</v>
      </c>
      <c r="N94" s="31">
        <v>1522.3</v>
      </c>
      <c r="O94" s="42">
        <v>3725550</v>
      </c>
      <c r="P94" s="43">
        <v>-2.6169074980088749E-3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676.2</v>
      </c>
      <c r="F95" s="40">
        <v>670.80000000000007</v>
      </c>
      <c r="G95" s="41">
        <v>660.65000000000009</v>
      </c>
      <c r="H95" s="41">
        <v>645.1</v>
      </c>
      <c r="I95" s="41">
        <v>634.95000000000005</v>
      </c>
      <c r="J95" s="41">
        <v>686.35000000000014</v>
      </c>
      <c r="K95" s="41">
        <v>696.5</v>
      </c>
      <c r="L95" s="41">
        <v>712.05000000000018</v>
      </c>
      <c r="M95" s="31">
        <v>680.95</v>
      </c>
      <c r="N95" s="31">
        <v>655.25</v>
      </c>
      <c r="O95" s="42">
        <v>4812000</v>
      </c>
      <c r="P95" s="43">
        <v>2.656E-2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10.55</v>
      </c>
      <c r="F96" s="40">
        <v>10.616666666666665</v>
      </c>
      <c r="G96" s="41">
        <v>10.383333333333331</v>
      </c>
      <c r="H96" s="41">
        <v>10.216666666666665</v>
      </c>
      <c r="I96" s="41">
        <v>9.9833333333333307</v>
      </c>
      <c r="J96" s="41">
        <v>10.783333333333331</v>
      </c>
      <c r="K96" s="41">
        <v>11.016666666666666</v>
      </c>
      <c r="L96" s="41">
        <v>11.183333333333332</v>
      </c>
      <c r="M96" s="31">
        <v>10.85</v>
      </c>
      <c r="N96" s="31">
        <v>10.45</v>
      </c>
      <c r="O96" s="42">
        <v>893060000</v>
      </c>
      <c r="P96" s="43">
        <v>-2.2450386943529233E-2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51.2</v>
      </c>
      <c r="F97" s="40">
        <v>51.016666666666673</v>
      </c>
      <c r="G97" s="41">
        <v>49.833333333333343</v>
      </c>
      <c r="H97" s="41">
        <v>48.466666666666669</v>
      </c>
      <c r="I97" s="41">
        <v>47.283333333333339</v>
      </c>
      <c r="J97" s="41">
        <v>52.383333333333347</v>
      </c>
      <c r="K97" s="41">
        <v>53.56666666666667</v>
      </c>
      <c r="L97" s="41">
        <v>54.933333333333351</v>
      </c>
      <c r="M97" s="31">
        <v>52.2</v>
      </c>
      <c r="N97" s="31">
        <v>49.65</v>
      </c>
      <c r="O97" s="42">
        <v>192061500</v>
      </c>
      <c r="P97" s="43">
        <v>1.8437358319480127E-2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801</v>
      </c>
      <c r="F98" s="40">
        <v>801.86666666666667</v>
      </c>
      <c r="G98" s="41">
        <v>793.73333333333335</v>
      </c>
      <c r="H98" s="41">
        <v>786.4666666666667</v>
      </c>
      <c r="I98" s="41">
        <v>778.33333333333337</v>
      </c>
      <c r="J98" s="41">
        <v>809.13333333333333</v>
      </c>
      <c r="K98" s="41">
        <v>817.26666666666677</v>
      </c>
      <c r="L98" s="41">
        <v>824.5333333333333</v>
      </c>
      <c r="M98" s="31">
        <v>810</v>
      </c>
      <c r="N98" s="31">
        <v>794.6</v>
      </c>
      <c r="O98" s="42">
        <v>12138750</v>
      </c>
      <c r="P98" s="43">
        <v>7.4701195219123509E-2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511.25</v>
      </c>
      <c r="F99" s="40">
        <v>512.23333333333335</v>
      </c>
      <c r="G99" s="41">
        <v>504.51666666666665</v>
      </c>
      <c r="H99" s="41">
        <v>497.7833333333333</v>
      </c>
      <c r="I99" s="41">
        <v>490.06666666666661</v>
      </c>
      <c r="J99" s="41">
        <v>518.9666666666667</v>
      </c>
      <c r="K99" s="41">
        <v>526.68333333333339</v>
      </c>
      <c r="L99" s="41">
        <v>533.41666666666674</v>
      </c>
      <c r="M99" s="31">
        <v>519.95000000000005</v>
      </c>
      <c r="N99" s="31">
        <v>505.5</v>
      </c>
      <c r="O99" s="42">
        <v>15841375</v>
      </c>
      <c r="P99" s="43">
        <v>3.0316580218207833E-2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226.45</v>
      </c>
      <c r="F100" s="40">
        <v>228.53333333333333</v>
      </c>
      <c r="G100" s="41">
        <v>221.01666666666665</v>
      </c>
      <c r="H100" s="41">
        <v>215.58333333333331</v>
      </c>
      <c r="I100" s="41">
        <v>208.06666666666663</v>
      </c>
      <c r="J100" s="41">
        <v>233.96666666666667</v>
      </c>
      <c r="K100" s="41">
        <v>241.48333333333338</v>
      </c>
      <c r="L100" s="41">
        <v>246.91666666666669</v>
      </c>
      <c r="M100" s="31">
        <v>236.05</v>
      </c>
      <c r="N100" s="31">
        <v>223.1</v>
      </c>
      <c r="O100" s="42">
        <v>13915200</v>
      </c>
      <c r="P100" s="43">
        <v>2.6467203682393557E-2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219.4</v>
      </c>
      <c r="F101" s="40">
        <v>220.78333333333333</v>
      </c>
      <c r="G101" s="41">
        <v>214.61666666666667</v>
      </c>
      <c r="H101" s="41">
        <v>209.83333333333334</v>
      </c>
      <c r="I101" s="41">
        <v>203.66666666666669</v>
      </c>
      <c r="J101" s="41">
        <v>225.56666666666666</v>
      </c>
      <c r="K101" s="41">
        <v>231.73333333333335</v>
      </c>
      <c r="L101" s="41">
        <v>236.51666666666665</v>
      </c>
      <c r="M101" s="31">
        <v>226.95</v>
      </c>
      <c r="N101" s="31">
        <v>216</v>
      </c>
      <c r="O101" s="42">
        <v>11687000</v>
      </c>
      <c r="P101" s="43">
        <v>8.8600756347920043E-2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9225.0499999999993</v>
      </c>
      <c r="F102" s="40">
        <v>9364.2666666666664</v>
      </c>
      <c r="G102" s="41">
        <v>9028.5333333333328</v>
      </c>
      <c r="H102" s="41">
        <v>8832.0166666666664</v>
      </c>
      <c r="I102" s="41">
        <v>8496.2833333333328</v>
      </c>
      <c r="J102" s="41">
        <v>9560.7833333333328</v>
      </c>
      <c r="K102" s="41">
        <v>9896.5166666666664</v>
      </c>
      <c r="L102" s="41">
        <v>10093.033333333333</v>
      </c>
      <c r="M102" s="31">
        <v>9700</v>
      </c>
      <c r="N102" s="31">
        <v>9167.75</v>
      </c>
      <c r="O102" s="42">
        <v>264675</v>
      </c>
      <c r="P102" s="43">
        <v>-6.318024953543934E-2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2057.65</v>
      </c>
      <c r="F103" s="40">
        <v>2069.2166666666667</v>
      </c>
      <c r="G103" s="41">
        <v>2034.4333333333334</v>
      </c>
      <c r="H103" s="41">
        <v>2011.2166666666667</v>
      </c>
      <c r="I103" s="41">
        <v>1976.4333333333334</v>
      </c>
      <c r="J103" s="41">
        <v>2092.4333333333334</v>
      </c>
      <c r="K103" s="41">
        <v>2127.2166666666672</v>
      </c>
      <c r="L103" s="41">
        <v>2150.4333333333334</v>
      </c>
      <c r="M103" s="31">
        <v>2104</v>
      </c>
      <c r="N103" s="31">
        <v>2046</v>
      </c>
      <c r="O103" s="42">
        <v>3869500</v>
      </c>
      <c r="P103" s="43">
        <v>1.4233954451345755E-3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1221.6500000000001</v>
      </c>
      <c r="F104" s="40">
        <v>1217.0333333333335</v>
      </c>
      <c r="G104" s="41">
        <v>1202.0666666666671</v>
      </c>
      <c r="H104" s="41">
        <v>1182.4833333333336</v>
      </c>
      <c r="I104" s="41">
        <v>1167.5166666666671</v>
      </c>
      <c r="J104" s="41">
        <v>1236.616666666667</v>
      </c>
      <c r="K104" s="41">
        <v>1251.5833333333337</v>
      </c>
      <c r="L104" s="41">
        <v>1271.166666666667</v>
      </c>
      <c r="M104" s="31">
        <v>1232</v>
      </c>
      <c r="N104" s="31">
        <v>1197.45</v>
      </c>
      <c r="O104" s="42">
        <v>14674500</v>
      </c>
      <c r="P104" s="43">
        <v>-6.7616959064327482E-3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302.45</v>
      </c>
      <c r="F105" s="40">
        <v>303.21666666666664</v>
      </c>
      <c r="G105" s="41">
        <v>299.33333333333326</v>
      </c>
      <c r="H105" s="41">
        <v>296.21666666666664</v>
      </c>
      <c r="I105" s="41">
        <v>292.33333333333326</v>
      </c>
      <c r="J105" s="41">
        <v>306.33333333333326</v>
      </c>
      <c r="K105" s="41">
        <v>310.21666666666658</v>
      </c>
      <c r="L105" s="41">
        <v>313.33333333333326</v>
      </c>
      <c r="M105" s="31">
        <v>307.10000000000002</v>
      </c>
      <c r="N105" s="31">
        <v>300.10000000000002</v>
      </c>
      <c r="O105" s="42">
        <v>12390000</v>
      </c>
      <c r="P105" s="43">
        <v>-1.6666666666666666E-2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1776.45</v>
      </c>
      <c r="F106" s="40">
        <v>1761.4666666666665</v>
      </c>
      <c r="G106" s="41">
        <v>1739.9833333333329</v>
      </c>
      <c r="H106" s="41">
        <v>1703.5166666666664</v>
      </c>
      <c r="I106" s="41">
        <v>1682.0333333333328</v>
      </c>
      <c r="J106" s="41">
        <v>1797.9333333333329</v>
      </c>
      <c r="K106" s="41">
        <v>1819.4166666666665</v>
      </c>
      <c r="L106" s="41">
        <v>1855.883333333333</v>
      </c>
      <c r="M106" s="31">
        <v>1782.95</v>
      </c>
      <c r="N106" s="31">
        <v>1725</v>
      </c>
      <c r="O106" s="42">
        <v>45377400</v>
      </c>
      <c r="P106" s="43">
        <v>-6.5824254551742872E-2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136.5</v>
      </c>
      <c r="F107" s="40">
        <v>137</v>
      </c>
      <c r="G107" s="41">
        <v>135.25</v>
      </c>
      <c r="H107" s="41">
        <v>134</v>
      </c>
      <c r="I107" s="41">
        <v>132.25</v>
      </c>
      <c r="J107" s="41">
        <v>138.25</v>
      </c>
      <c r="K107" s="41">
        <v>140</v>
      </c>
      <c r="L107" s="41">
        <v>141.25</v>
      </c>
      <c r="M107" s="31">
        <v>138.75</v>
      </c>
      <c r="N107" s="31">
        <v>135.75</v>
      </c>
      <c r="O107" s="42">
        <v>38545000</v>
      </c>
      <c r="P107" s="43">
        <v>-8.1901223099551015E-2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2411.35</v>
      </c>
      <c r="F108" s="40">
        <v>2416</v>
      </c>
      <c r="G108" s="41">
        <v>2381</v>
      </c>
      <c r="H108" s="41">
        <v>2350.65</v>
      </c>
      <c r="I108" s="41">
        <v>2315.65</v>
      </c>
      <c r="J108" s="41">
        <v>2446.35</v>
      </c>
      <c r="K108" s="41">
        <v>2481.35</v>
      </c>
      <c r="L108" s="41">
        <v>2511.6999999999998</v>
      </c>
      <c r="M108" s="31">
        <v>2451</v>
      </c>
      <c r="N108" s="31">
        <v>2385.65</v>
      </c>
      <c r="O108" s="42">
        <v>925425</v>
      </c>
      <c r="P108" s="43">
        <v>9.7347286444390358E-4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5896.3</v>
      </c>
      <c r="F109" s="40">
        <v>5820.2166666666672</v>
      </c>
      <c r="G109" s="41">
        <v>5646.4333333333343</v>
      </c>
      <c r="H109" s="41">
        <v>5396.5666666666675</v>
      </c>
      <c r="I109" s="41">
        <v>5222.7833333333347</v>
      </c>
      <c r="J109" s="41">
        <v>6070.0833333333339</v>
      </c>
      <c r="K109" s="41">
        <v>6243.8666666666668</v>
      </c>
      <c r="L109" s="41">
        <v>6493.7333333333336</v>
      </c>
      <c r="M109" s="31">
        <v>5994</v>
      </c>
      <c r="N109" s="31">
        <v>5570.35</v>
      </c>
      <c r="O109" s="42">
        <v>2547025</v>
      </c>
      <c r="P109" s="43">
        <v>-0.25148042024832856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263.35000000000002</v>
      </c>
      <c r="F110" s="40">
        <v>262.2166666666667</v>
      </c>
      <c r="G110" s="41">
        <v>258.43333333333339</v>
      </c>
      <c r="H110" s="41">
        <v>253.51666666666671</v>
      </c>
      <c r="I110" s="41">
        <v>249.73333333333341</v>
      </c>
      <c r="J110" s="41">
        <v>267.13333333333338</v>
      </c>
      <c r="K110" s="41">
        <v>270.91666666666669</v>
      </c>
      <c r="L110" s="41">
        <v>275.83333333333337</v>
      </c>
      <c r="M110" s="31">
        <v>266</v>
      </c>
      <c r="N110" s="31">
        <v>257.3</v>
      </c>
      <c r="O110" s="42">
        <v>194950400</v>
      </c>
      <c r="P110" s="43">
        <v>-2.8093741524815339E-2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452.8</v>
      </c>
      <c r="F111" s="40">
        <v>455.2166666666667</v>
      </c>
      <c r="G111" s="41">
        <v>448.18333333333339</v>
      </c>
      <c r="H111" s="41">
        <v>443.56666666666672</v>
      </c>
      <c r="I111" s="41">
        <v>436.53333333333342</v>
      </c>
      <c r="J111" s="41">
        <v>459.83333333333337</v>
      </c>
      <c r="K111" s="41">
        <v>466.86666666666667</v>
      </c>
      <c r="L111" s="41">
        <v>471.48333333333335</v>
      </c>
      <c r="M111" s="31">
        <v>462.25</v>
      </c>
      <c r="N111" s="31">
        <v>450.6</v>
      </c>
      <c r="O111" s="42">
        <v>41065000</v>
      </c>
      <c r="P111" s="43">
        <v>-2.8392286762096298E-2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3450.65</v>
      </c>
      <c r="F112" s="40">
        <v>3465.9666666666667</v>
      </c>
      <c r="G112" s="41">
        <v>3407.0833333333335</v>
      </c>
      <c r="H112" s="41">
        <v>3363.5166666666669</v>
      </c>
      <c r="I112" s="41">
        <v>3304.6333333333337</v>
      </c>
      <c r="J112" s="41">
        <v>3509.5333333333333</v>
      </c>
      <c r="K112" s="41">
        <v>3568.4166666666665</v>
      </c>
      <c r="L112" s="41">
        <v>3611.9833333333331</v>
      </c>
      <c r="M112" s="31">
        <v>3524.85</v>
      </c>
      <c r="N112" s="31">
        <v>3422.4</v>
      </c>
      <c r="O112" s="42">
        <v>104475</v>
      </c>
      <c r="P112" s="43">
        <v>1.6778523489932886E-3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718.5</v>
      </c>
      <c r="F113" s="40">
        <v>715.83333333333337</v>
      </c>
      <c r="G113" s="41">
        <v>701.66666666666674</v>
      </c>
      <c r="H113" s="41">
        <v>684.83333333333337</v>
      </c>
      <c r="I113" s="41">
        <v>670.66666666666674</v>
      </c>
      <c r="J113" s="41">
        <v>732.66666666666674</v>
      </c>
      <c r="K113" s="41">
        <v>746.83333333333348</v>
      </c>
      <c r="L113" s="41">
        <v>763.66666666666674</v>
      </c>
      <c r="M113" s="31">
        <v>730</v>
      </c>
      <c r="N113" s="31">
        <v>699</v>
      </c>
      <c r="O113" s="42">
        <v>44474400</v>
      </c>
      <c r="P113" s="43">
        <v>1.9180794456131668E-2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4388.5</v>
      </c>
      <c r="F114" s="40">
        <v>4431.2333333333336</v>
      </c>
      <c r="G114" s="41">
        <v>4310.0666666666675</v>
      </c>
      <c r="H114" s="41">
        <v>4231.6333333333341</v>
      </c>
      <c r="I114" s="41">
        <v>4110.4666666666681</v>
      </c>
      <c r="J114" s="41">
        <v>4509.666666666667</v>
      </c>
      <c r="K114" s="41">
        <v>4630.833333333333</v>
      </c>
      <c r="L114" s="41">
        <v>4709.2666666666664</v>
      </c>
      <c r="M114" s="31">
        <v>4552.3999999999996</v>
      </c>
      <c r="N114" s="31">
        <v>4352.8</v>
      </c>
      <c r="O114" s="42">
        <v>1850500</v>
      </c>
      <c r="P114" s="43">
        <v>-3.1025003272679669E-2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2020.1</v>
      </c>
      <c r="F115" s="40">
        <v>2029.0833333333333</v>
      </c>
      <c r="G115" s="41">
        <v>2007.2666666666664</v>
      </c>
      <c r="H115" s="41">
        <v>1994.4333333333332</v>
      </c>
      <c r="I115" s="41">
        <v>1972.6166666666663</v>
      </c>
      <c r="J115" s="41">
        <v>2041.9166666666665</v>
      </c>
      <c r="K115" s="41">
        <v>2063.7333333333336</v>
      </c>
      <c r="L115" s="41">
        <v>2076.5666666666666</v>
      </c>
      <c r="M115" s="31">
        <v>2050.9</v>
      </c>
      <c r="N115" s="31">
        <v>2016.25</v>
      </c>
      <c r="O115" s="42">
        <v>11392400</v>
      </c>
      <c r="P115" s="43">
        <v>-2.5157447973713033E-2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93.1</v>
      </c>
      <c r="F116" s="40">
        <v>94.066666666666663</v>
      </c>
      <c r="G116" s="41">
        <v>91.833333333333329</v>
      </c>
      <c r="H116" s="41">
        <v>90.566666666666663</v>
      </c>
      <c r="I116" s="41">
        <v>88.333333333333329</v>
      </c>
      <c r="J116" s="41">
        <v>95.333333333333329</v>
      </c>
      <c r="K116" s="41">
        <v>97.566666666666677</v>
      </c>
      <c r="L116" s="41">
        <v>98.833333333333329</v>
      </c>
      <c r="M116" s="31">
        <v>96.3</v>
      </c>
      <c r="N116" s="31">
        <v>92.8</v>
      </c>
      <c r="O116" s="42">
        <v>77558484</v>
      </c>
      <c r="P116" s="43">
        <v>9.994189424753051E-3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3599.6</v>
      </c>
      <c r="F117" s="40">
        <v>3604.8166666666671</v>
      </c>
      <c r="G117" s="41">
        <v>3546.8833333333341</v>
      </c>
      <c r="H117" s="41">
        <v>3494.166666666667</v>
      </c>
      <c r="I117" s="41">
        <v>3436.233333333334</v>
      </c>
      <c r="J117" s="41">
        <v>3657.5333333333342</v>
      </c>
      <c r="K117" s="41">
        <v>3715.4666666666676</v>
      </c>
      <c r="L117" s="41">
        <v>3768.1833333333343</v>
      </c>
      <c r="M117" s="31">
        <v>3662.75</v>
      </c>
      <c r="N117" s="31">
        <v>3552.1</v>
      </c>
      <c r="O117" s="42">
        <v>947500</v>
      </c>
      <c r="P117" s="43">
        <v>5.3948832035595105E-2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457.65</v>
      </c>
      <c r="F118" s="40">
        <v>455.18333333333334</v>
      </c>
      <c r="G118" s="41">
        <v>448.61666666666667</v>
      </c>
      <c r="H118" s="41">
        <v>439.58333333333331</v>
      </c>
      <c r="I118" s="41">
        <v>433.01666666666665</v>
      </c>
      <c r="J118" s="41">
        <v>464.2166666666667</v>
      </c>
      <c r="K118" s="41">
        <v>470.78333333333342</v>
      </c>
      <c r="L118" s="41">
        <v>479.81666666666672</v>
      </c>
      <c r="M118" s="31">
        <v>461.75</v>
      </c>
      <c r="N118" s="31">
        <v>446.15</v>
      </c>
      <c r="O118" s="42">
        <v>18514000</v>
      </c>
      <c r="P118" s="43">
        <v>3.4995527728085868E-2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1792.7</v>
      </c>
      <c r="F119" s="40">
        <v>1792.95</v>
      </c>
      <c r="G119" s="41">
        <v>1774.9</v>
      </c>
      <c r="H119" s="41">
        <v>1757.1000000000001</v>
      </c>
      <c r="I119" s="41">
        <v>1739.0500000000002</v>
      </c>
      <c r="J119" s="41">
        <v>1810.75</v>
      </c>
      <c r="K119" s="41">
        <v>1828.7999999999997</v>
      </c>
      <c r="L119" s="41">
        <v>1846.6</v>
      </c>
      <c r="M119" s="31">
        <v>1811</v>
      </c>
      <c r="N119" s="31">
        <v>1775.15</v>
      </c>
      <c r="O119" s="42">
        <v>11707575</v>
      </c>
      <c r="P119" s="43">
        <v>-2.3519035719535499E-3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5882.4</v>
      </c>
      <c r="F120" s="40">
        <v>5970.1833333333334</v>
      </c>
      <c r="G120" s="41">
        <v>5728.3666666666668</v>
      </c>
      <c r="H120" s="41">
        <v>5574.333333333333</v>
      </c>
      <c r="I120" s="41">
        <v>5332.5166666666664</v>
      </c>
      <c r="J120" s="41">
        <v>6124.2166666666672</v>
      </c>
      <c r="K120" s="41">
        <v>6366.0333333333347</v>
      </c>
      <c r="L120" s="41">
        <v>6520.0666666666675</v>
      </c>
      <c r="M120" s="31">
        <v>6212</v>
      </c>
      <c r="N120" s="31">
        <v>5816.15</v>
      </c>
      <c r="O120" s="42">
        <v>807600</v>
      </c>
      <c r="P120" s="43">
        <v>0.21370604147880973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4869.3</v>
      </c>
      <c r="F121" s="40">
        <v>4884.6333333333332</v>
      </c>
      <c r="G121" s="41">
        <v>4781.3166666666666</v>
      </c>
      <c r="H121" s="41">
        <v>4693.333333333333</v>
      </c>
      <c r="I121" s="41">
        <v>4590.0166666666664</v>
      </c>
      <c r="J121" s="41">
        <v>4972.6166666666668</v>
      </c>
      <c r="K121" s="41">
        <v>5075.9333333333325</v>
      </c>
      <c r="L121" s="41">
        <v>5163.916666666667</v>
      </c>
      <c r="M121" s="31">
        <v>4987.95</v>
      </c>
      <c r="N121" s="31">
        <v>4796.6499999999996</v>
      </c>
      <c r="O121" s="42">
        <v>739400</v>
      </c>
      <c r="P121" s="43">
        <v>1.5380390002746498E-2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939.55</v>
      </c>
      <c r="F122" s="40">
        <v>939.51666666666677</v>
      </c>
      <c r="G122" s="41">
        <v>928.98333333333358</v>
      </c>
      <c r="H122" s="41">
        <v>918.41666666666686</v>
      </c>
      <c r="I122" s="41">
        <v>907.88333333333367</v>
      </c>
      <c r="J122" s="41">
        <v>950.08333333333348</v>
      </c>
      <c r="K122" s="41">
        <v>960.61666666666656</v>
      </c>
      <c r="L122" s="41">
        <v>971.18333333333339</v>
      </c>
      <c r="M122" s="31">
        <v>950.05</v>
      </c>
      <c r="N122" s="31">
        <v>928.95</v>
      </c>
      <c r="O122" s="42">
        <v>11159650</v>
      </c>
      <c r="P122" s="43">
        <v>8.6041330567719135E-3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914.4</v>
      </c>
      <c r="F123" s="40">
        <v>926.91666666666663</v>
      </c>
      <c r="G123" s="41">
        <v>899.98333333333323</v>
      </c>
      <c r="H123" s="41">
        <v>885.56666666666661</v>
      </c>
      <c r="I123" s="41">
        <v>858.63333333333321</v>
      </c>
      <c r="J123" s="41">
        <v>941.33333333333326</v>
      </c>
      <c r="K123" s="41">
        <v>968.26666666666665</v>
      </c>
      <c r="L123" s="41">
        <v>982.68333333333328</v>
      </c>
      <c r="M123" s="31">
        <v>953.85</v>
      </c>
      <c r="N123" s="31">
        <v>912.5</v>
      </c>
      <c r="O123" s="42">
        <v>10292800</v>
      </c>
      <c r="P123" s="43">
        <v>-8.4034136921447705E-2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187.7</v>
      </c>
      <c r="F124" s="40">
        <v>187.55000000000004</v>
      </c>
      <c r="G124" s="41">
        <v>185.20000000000007</v>
      </c>
      <c r="H124" s="41">
        <v>182.70000000000005</v>
      </c>
      <c r="I124" s="41">
        <v>180.35000000000008</v>
      </c>
      <c r="J124" s="41">
        <v>190.05000000000007</v>
      </c>
      <c r="K124" s="41">
        <v>192.40000000000003</v>
      </c>
      <c r="L124" s="41">
        <v>194.90000000000006</v>
      </c>
      <c r="M124" s="31">
        <v>189.9</v>
      </c>
      <c r="N124" s="31">
        <v>185.05</v>
      </c>
      <c r="O124" s="42">
        <v>24464000</v>
      </c>
      <c r="P124" s="43">
        <v>-1.7667844522968199E-2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198.05</v>
      </c>
      <c r="F125" s="40">
        <v>198.61666666666667</v>
      </c>
      <c r="G125" s="41">
        <v>194.73333333333335</v>
      </c>
      <c r="H125" s="41">
        <v>191.41666666666669</v>
      </c>
      <c r="I125" s="41">
        <v>187.53333333333336</v>
      </c>
      <c r="J125" s="41">
        <v>201.93333333333334</v>
      </c>
      <c r="K125" s="41">
        <v>205.81666666666666</v>
      </c>
      <c r="L125" s="41">
        <v>209.13333333333333</v>
      </c>
      <c r="M125" s="31">
        <v>202.5</v>
      </c>
      <c r="N125" s="31">
        <v>195.3</v>
      </c>
      <c r="O125" s="42">
        <v>20430000</v>
      </c>
      <c r="P125" s="43">
        <v>4.1602936677883146E-2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580</v>
      </c>
      <c r="F126" s="40">
        <v>587.76666666666677</v>
      </c>
      <c r="G126" s="41">
        <v>569.58333333333348</v>
      </c>
      <c r="H126" s="41">
        <v>559.16666666666674</v>
      </c>
      <c r="I126" s="41">
        <v>540.98333333333346</v>
      </c>
      <c r="J126" s="41">
        <v>598.18333333333351</v>
      </c>
      <c r="K126" s="41">
        <v>616.36666666666667</v>
      </c>
      <c r="L126" s="41">
        <v>626.78333333333353</v>
      </c>
      <c r="M126" s="31">
        <v>605.95000000000005</v>
      </c>
      <c r="N126" s="31">
        <v>577.35</v>
      </c>
      <c r="O126" s="42">
        <v>7902000</v>
      </c>
      <c r="P126" s="43">
        <v>3.5648754914809962E-2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7676</v>
      </c>
      <c r="F127" s="40">
        <v>7615.3166666666666</v>
      </c>
      <c r="G127" s="41">
        <v>7505.6333333333332</v>
      </c>
      <c r="H127" s="41">
        <v>7335.2666666666664</v>
      </c>
      <c r="I127" s="41">
        <v>7225.583333333333</v>
      </c>
      <c r="J127" s="41">
        <v>7785.6833333333334</v>
      </c>
      <c r="K127" s="41">
        <v>7895.3666666666659</v>
      </c>
      <c r="L127" s="41">
        <v>8065.7333333333336</v>
      </c>
      <c r="M127" s="31">
        <v>7725</v>
      </c>
      <c r="N127" s="31">
        <v>7444.95</v>
      </c>
      <c r="O127" s="42">
        <v>2606100</v>
      </c>
      <c r="P127" s="43">
        <v>-2.5975482134848259E-2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887.15</v>
      </c>
      <c r="F128" s="40">
        <v>892.83333333333337</v>
      </c>
      <c r="G128" s="41">
        <v>877.66666666666674</v>
      </c>
      <c r="H128" s="41">
        <v>868.18333333333339</v>
      </c>
      <c r="I128" s="41">
        <v>853.01666666666677</v>
      </c>
      <c r="J128" s="41">
        <v>902.31666666666672</v>
      </c>
      <c r="K128" s="41">
        <v>917.48333333333346</v>
      </c>
      <c r="L128" s="41">
        <v>926.9666666666667</v>
      </c>
      <c r="M128" s="31">
        <v>908</v>
      </c>
      <c r="N128" s="31">
        <v>883.35</v>
      </c>
      <c r="O128" s="42">
        <v>15747500</v>
      </c>
      <c r="P128" s="43">
        <v>-7.6408034659314695E-3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1985.85</v>
      </c>
      <c r="F129" s="40">
        <v>1996.0166666666667</v>
      </c>
      <c r="G129" s="41">
        <v>1917.1333333333332</v>
      </c>
      <c r="H129" s="41">
        <v>1848.4166666666665</v>
      </c>
      <c r="I129" s="41">
        <v>1769.5333333333331</v>
      </c>
      <c r="J129" s="41">
        <v>2064.7333333333336</v>
      </c>
      <c r="K129" s="41">
        <v>2143.6166666666668</v>
      </c>
      <c r="L129" s="41">
        <v>2212.3333333333335</v>
      </c>
      <c r="M129" s="31">
        <v>2074.9</v>
      </c>
      <c r="N129" s="31">
        <v>1927.3</v>
      </c>
      <c r="O129" s="42">
        <v>1876700</v>
      </c>
      <c r="P129" s="43">
        <v>-1.4519389818048152E-2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2709.2</v>
      </c>
      <c r="F130" s="40">
        <v>2690.25</v>
      </c>
      <c r="G130" s="41">
        <v>2647.5</v>
      </c>
      <c r="H130" s="41">
        <v>2585.8000000000002</v>
      </c>
      <c r="I130" s="41">
        <v>2543.0500000000002</v>
      </c>
      <c r="J130" s="41">
        <v>2751.95</v>
      </c>
      <c r="K130" s="41">
        <v>2794.7</v>
      </c>
      <c r="L130" s="41">
        <v>2856.3999999999996</v>
      </c>
      <c r="M130" s="31">
        <v>2733</v>
      </c>
      <c r="N130" s="31">
        <v>2628.55</v>
      </c>
      <c r="O130" s="42">
        <v>716000</v>
      </c>
      <c r="P130" s="43">
        <v>-2.7966331794732555E-2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1005.6</v>
      </c>
      <c r="F131" s="40">
        <v>1007.0333333333333</v>
      </c>
      <c r="G131" s="41">
        <v>997.06666666666661</v>
      </c>
      <c r="H131" s="41">
        <v>988.5333333333333</v>
      </c>
      <c r="I131" s="41">
        <v>978.56666666666661</v>
      </c>
      <c r="J131" s="41">
        <v>1015.5666666666666</v>
      </c>
      <c r="K131" s="41">
        <v>1025.5333333333333</v>
      </c>
      <c r="L131" s="41">
        <v>1034.0666666666666</v>
      </c>
      <c r="M131" s="31">
        <v>1017</v>
      </c>
      <c r="N131" s="31">
        <v>998.5</v>
      </c>
      <c r="O131" s="42">
        <v>2592200</v>
      </c>
      <c r="P131" s="43">
        <v>2.0209772320286517E-2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1073.8499999999999</v>
      </c>
      <c r="F132" s="40">
        <v>1075.5666666666666</v>
      </c>
      <c r="G132" s="41">
        <v>1066.2833333333333</v>
      </c>
      <c r="H132" s="41">
        <v>1058.7166666666667</v>
      </c>
      <c r="I132" s="41">
        <v>1049.4333333333334</v>
      </c>
      <c r="J132" s="41">
        <v>1083.1333333333332</v>
      </c>
      <c r="K132" s="41">
        <v>1092.4166666666665</v>
      </c>
      <c r="L132" s="41">
        <v>1099.9833333333331</v>
      </c>
      <c r="M132" s="31">
        <v>1084.8499999999999</v>
      </c>
      <c r="N132" s="31">
        <v>1068</v>
      </c>
      <c r="O132" s="42">
        <v>4134000</v>
      </c>
      <c r="P132" s="43">
        <v>-5.6285178236397749E-3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4720.3</v>
      </c>
      <c r="F133" s="40">
        <v>4582.2333333333336</v>
      </c>
      <c r="G133" s="41">
        <v>4370.5666666666675</v>
      </c>
      <c r="H133" s="41">
        <v>4020.8333333333339</v>
      </c>
      <c r="I133" s="41">
        <v>3809.1666666666679</v>
      </c>
      <c r="J133" s="41">
        <v>4931.9666666666672</v>
      </c>
      <c r="K133" s="41">
        <v>5143.6333333333332</v>
      </c>
      <c r="L133" s="41">
        <v>5493.3666666666668</v>
      </c>
      <c r="M133" s="31">
        <v>4793.8999999999996</v>
      </c>
      <c r="N133" s="31">
        <v>4232.5</v>
      </c>
      <c r="O133" s="42">
        <v>2900400</v>
      </c>
      <c r="P133" s="43">
        <v>-4.393793766305094E-3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240.8</v>
      </c>
      <c r="F134" s="40">
        <v>242.63333333333333</v>
      </c>
      <c r="G134" s="41">
        <v>236.76666666666665</v>
      </c>
      <c r="H134" s="41">
        <v>232.73333333333332</v>
      </c>
      <c r="I134" s="41">
        <v>226.86666666666665</v>
      </c>
      <c r="J134" s="41">
        <v>246.66666666666666</v>
      </c>
      <c r="K134" s="41">
        <v>252.53333333333333</v>
      </c>
      <c r="L134" s="41">
        <v>256.56666666666666</v>
      </c>
      <c r="M134" s="31">
        <v>248.5</v>
      </c>
      <c r="N134" s="31">
        <v>238.6</v>
      </c>
      <c r="O134" s="42">
        <v>32669000</v>
      </c>
      <c r="P134" s="43">
        <v>1.8884401266237312E-2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3358.45</v>
      </c>
      <c r="F135" s="40">
        <v>3350.6666666666665</v>
      </c>
      <c r="G135" s="41">
        <v>3306.5333333333328</v>
      </c>
      <c r="H135" s="41">
        <v>3254.6166666666663</v>
      </c>
      <c r="I135" s="41">
        <v>3210.4833333333327</v>
      </c>
      <c r="J135" s="41">
        <v>3402.583333333333</v>
      </c>
      <c r="K135" s="41">
        <v>3446.7166666666672</v>
      </c>
      <c r="L135" s="41">
        <v>3498.6333333333332</v>
      </c>
      <c r="M135" s="31">
        <v>3394.8</v>
      </c>
      <c r="N135" s="31">
        <v>3298.75</v>
      </c>
      <c r="O135" s="42">
        <v>1821300</v>
      </c>
      <c r="P135" s="43">
        <v>-5.1295073641442354E-2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84454.1</v>
      </c>
      <c r="F136" s="40">
        <v>85277.28333333334</v>
      </c>
      <c r="G136" s="41">
        <v>83359.666666666686</v>
      </c>
      <c r="H136" s="41">
        <v>82265.233333333352</v>
      </c>
      <c r="I136" s="41">
        <v>80347.616666666698</v>
      </c>
      <c r="J136" s="41">
        <v>86371.716666666674</v>
      </c>
      <c r="K136" s="41">
        <v>88289.333333333343</v>
      </c>
      <c r="L136" s="41">
        <v>89383.766666666663</v>
      </c>
      <c r="M136" s="31">
        <v>87194.9</v>
      </c>
      <c r="N136" s="31">
        <v>84182.85</v>
      </c>
      <c r="O136" s="42">
        <v>65290</v>
      </c>
      <c r="P136" s="43">
        <v>2.6105651105651105E-3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1564.25</v>
      </c>
      <c r="F137" s="40">
        <v>1563.95</v>
      </c>
      <c r="G137" s="41">
        <v>1545.95</v>
      </c>
      <c r="H137" s="41">
        <v>1527.65</v>
      </c>
      <c r="I137" s="41">
        <v>1509.65</v>
      </c>
      <c r="J137" s="41">
        <v>1582.25</v>
      </c>
      <c r="K137" s="41">
        <v>1600.25</v>
      </c>
      <c r="L137" s="41">
        <v>1618.55</v>
      </c>
      <c r="M137" s="31">
        <v>1581.95</v>
      </c>
      <c r="N137" s="31">
        <v>1545.65</v>
      </c>
      <c r="O137" s="42">
        <v>3632250</v>
      </c>
      <c r="P137" s="43">
        <v>-1.3243683781581092E-2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452.75</v>
      </c>
      <c r="F138" s="40">
        <v>454.66666666666669</v>
      </c>
      <c r="G138" s="41">
        <v>444.68333333333339</v>
      </c>
      <c r="H138" s="41">
        <v>436.61666666666673</v>
      </c>
      <c r="I138" s="41">
        <v>426.63333333333344</v>
      </c>
      <c r="J138" s="41">
        <v>462.73333333333335</v>
      </c>
      <c r="K138" s="41">
        <v>472.71666666666658</v>
      </c>
      <c r="L138" s="41">
        <v>480.7833333333333</v>
      </c>
      <c r="M138" s="31">
        <v>464.65</v>
      </c>
      <c r="N138" s="31">
        <v>446.6</v>
      </c>
      <c r="O138" s="42">
        <v>3616000</v>
      </c>
      <c r="P138" s="43">
        <v>2.077687443541102E-2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122.2</v>
      </c>
      <c r="F139" s="40">
        <v>121.03333333333335</v>
      </c>
      <c r="G139" s="41">
        <v>112.7166666666667</v>
      </c>
      <c r="H139" s="41">
        <v>103.23333333333335</v>
      </c>
      <c r="I139" s="41">
        <v>94.9166666666667</v>
      </c>
      <c r="J139" s="41">
        <v>130.51666666666671</v>
      </c>
      <c r="K139" s="41">
        <v>138.83333333333331</v>
      </c>
      <c r="L139" s="41">
        <v>148.31666666666669</v>
      </c>
      <c r="M139" s="31">
        <v>129.35</v>
      </c>
      <c r="N139" s="31">
        <v>111.55</v>
      </c>
      <c r="O139" s="42">
        <v>110976000</v>
      </c>
      <c r="P139" s="43">
        <v>0.23356009070294784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7047.5</v>
      </c>
      <c r="F140" s="40">
        <v>7044.5333333333328</v>
      </c>
      <c r="G140" s="41">
        <v>6954.2166666666653</v>
      </c>
      <c r="H140" s="41">
        <v>6860.9333333333325</v>
      </c>
      <c r="I140" s="41">
        <v>6770.616666666665</v>
      </c>
      <c r="J140" s="41">
        <v>7137.8166666666657</v>
      </c>
      <c r="K140" s="41">
        <v>7228.1333333333332</v>
      </c>
      <c r="L140" s="41">
        <v>7321.4166666666661</v>
      </c>
      <c r="M140" s="31">
        <v>7134.85</v>
      </c>
      <c r="N140" s="31">
        <v>6951.25</v>
      </c>
      <c r="O140" s="42">
        <v>979000</v>
      </c>
      <c r="P140" s="43">
        <v>1.3982392542723977E-2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3872.4</v>
      </c>
      <c r="F141" s="40">
        <v>3920.1333333333332</v>
      </c>
      <c r="G141" s="41">
        <v>3803.2666666666664</v>
      </c>
      <c r="H141" s="41">
        <v>3734.1333333333332</v>
      </c>
      <c r="I141" s="41">
        <v>3617.2666666666664</v>
      </c>
      <c r="J141" s="41">
        <v>3989.2666666666664</v>
      </c>
      <c r="K141" s="41">
        <v>4106.1333333333332</v>
      </c>
      <c r="L141" s="41">
        <v>4175.2666666666664</v>
      </c>
      <c r="M141" s="31">
        <v>4037</v>
      </c>
      <c r="N141" s="31">
        <v>3851</v>
      </c>
      <c r="O141" s="42">
        <v>774225</v>
      </c>
      <c r="P141" s="43">
        <v>8.1055607917059375E-2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19404.75</v>
      </c>
      <c r="F142" s="40">
        <v>19366.316666666666</v>
      </c>
      <c r="G142" s="41">
        <v>19212.783333333333</v>
      </c>
      <c r="H142" s="41">
        <v>19020.816666666666</v>
      </c>
      <c r="I142" s="41">
        <v>18867.283333333333</v>
      </c>
      <c r="J142" s="41">
        <v>19558.283333333333</v>
      </c>
      <c r="K142" s="41">
        <v>19711.816666666666</v>
      </c>
      <c r="L142" s="41">
        <v>19903.783333333333</v>
      </c>
      <c r="M142" s="31">
        <v>19519.849999999999</v>
      </c>
      <c r="N142" s="31">
        <v>19174.349999999999</v>
      </c>
      <c r="O142" s="42">
        <v>294100</v>
      </c>
      <c r="P142" s="43">
        <v>-1.3582342954159593E-3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157.75</v>
      </c>
      <c r="F143" s="40">
        <v>157.71666666666667</v>
      </c>
      <c r="G143" s="41">
        <v>155.28333333333333</v>
      </c>
      <c r="H143" s="41">
        <v>152.81666666666666</v>
      </c>
      <c r="I143" s="41">
        <v>150.38333333333333</v>
      </c>
      <c r="J143" s="41">
        <v>160.18333333333334</v>
      </c>
      <c r="K143" s="41">
        <v>162.61666666666667</v>
      </c>
      <c r="L143" s="41">
        <v>165.08333333333334</v>
      </c>
      <c r="M143" s="31">
        <v>160.15</v>
      </c>
      <c r="N143" s="31">
        <v>155.25</v>
      </c>
      <c r="O143" s="42">
        <v>114462800</v>
      </c>
      <c r="P143" s="43">
        <v>-1.5217892552455614E-2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149.15</v>
      </c>
      <c r="F144" s="40">
        <v>149.6</v>
      </c>
      <c r="G144" s="41">
        <v>148.04999999999998</v>
      </c>
      <c r="H144" s="41">
        <v>146.94999999999999</v>
      </c>
      <c r="I144" s="41">
        <v>145.39999999999998</v>
      </c>
      <c r="J144" s="41">
        <v>150.69999999999999</v>
      </c>
      <c r="K144" s="41">
        <v>152.25</v>
      </c>
      <c r="L144" s="41">
        <v>153.35</v>
      </c>
      <c r="M144" s="31">
        <v>151.15</v>
      </c>
      <c r="N144" s="31">
        <v>148.5</v>
      </c>
      <c r="O144" s="42">
        <v>72087900</v>
      </c>
      <c r="P144" s="43">
        <v>3.2071160437408194E-2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971.3</v>
      </c>
      <c r="F145" s="40">
        <v>969.0333333333333</v>
      </c>
      <c r="G145" s="41">
        <v>950.26666666666665</v>
      </c>
      <c r="H145" s="41">
        <v>929.23333333333335</v>
      </c>
      <c r="I145" s="41">
        <v>910.4666666666667</v>
      </c>
      <c r="J145" s="41">
        <v>990.06666666666661</v>
      </c>
      <c r="K145" s="41">
        <v>1008.8333333333333</v>
      </c>
      <c r="L145" s="41">
        <v>1029.8666666666666</v>
      </c>
      <c r="M145" s="31">
        <v>987.8</v>
      </c>
      <c r="N145" s="31">
        <v>948</v>
      </c>
      <c r="O145" s="42">
        <v>1826300</v>
      </c>
      <c r="P145" s="43">
        <v>3.2449544914918874E-2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4738.3500000000004</v>
      </c>
      <c r="F146" s="40">
        <v>4761.666666666667</v>
      </c>
      <c r="G146" s="41">
        <v>4696.6333333333341</v>
      </c>
      <c r="H146" s="41">
        <v>4654.916666666667</v>
      </c>
      <c r="I146" s="41">
        <v>4589.8833333333341</v>
      </c>
      <c r="J146" s="41">
        <v>4803.3833333333341</v>
      </c>
      <c r="K146" s="41">
        <v>4868.416666666667</v>
      </c>
      <c r="L146" s="41">
        <v>4910.1333333333341</v>
      </c>
      <c r="M146" s="31">
        <v>4826.7</v>
      </c>
      <c r="N146" s="31">
        <v>4719.95</v>
      </c>
      <c r="O146" s="42">
        <v>737875</v>
      </c>
      <c r="P146" s="43">
        <v>-1.3041297441899347E-2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162.75</v>
      </c>
      <c r="F147" s="40">
        <v>163.46666666666667</v>
      </c>
      <c r="G147" s="41">
        <v>160.83333333333334</v>
      </c>
      <c r="H147" s="41">
        <v>158.91666666666669</v>
      </c>
      <c r="I147" s="41">
        <v>156.28333333333336</v>
      </c>
      <c r="J147" s="41">
        <v>165.38333333333333</v>
      </c>
      <c r="K147" s="41">
        <v>168.01666666666665</v>
      </c>
      <c r="L147" s="41">
        <v>169.93333333333331</v>
      </c>
      <c r="M147" s="31">
        <v>166.1</v>
      </c>
      <c r="N147" s="31">
        <v>161.55000000000001</v>
      </c>
      <c r="O147" s="42">
        <v>59952200</v>
      </c>
      <c r="P147" s="43">
        <v>3.3311214333112141E-2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37696.800000000003</v>
      </c>
      <c r="F148" s="40">
        <v>37770.166666666672</v>
      </c>
      <c r="G148" s="41">
        <v>37325.433333333342</v>
      </c>
      <c r="H148" s="41">
        <v>36954.066666666673</v>
      </c>
      <c r="I148" s="41">
        <v>36509.333333333343</v>
      </c>
      <c r="J148" s="41">
        <v>38141.53333333334</v>
      </c>
      <c r="K148" s="41">
        <v>38586.266666666677</v>
      </c>
      <c r="L148" s="41">
        <v>38957.633333333339</v>
      </c>
      <c r="M148" s="31">
        <v>38214.9</v>
      </c>
      <c r="N148" s="31">
        <v>37398.800000000003</v>
      </c>
      <c r="O148" s="42">
        <v>96060</v>
      </c>
      <c r="P148" s="43">
        <v>-3.1220730565095225E-4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2823.95</v>
      </c>
      <c r="F149" s="40">
        <v>2838.9166666666665</v>
      </c>
      <c r="G149" s="41">
        <v>2798.0333333333328</v>
      </c>
      <c r="H149" s="41">
        <v>2772.1166666666663</v>
      </c>
      <c r="I149" s="41">
        <v>2731.2333333333327</v>
      </c>
      <c r="J149" s="41">
        <v>2864.833333333333</v>
      </c>
      <c r="K149" s="41">
        <v>2905.7166666666672</v>
      </c>
      <c r="L149" s="41">
        <v>2931.6333333333332</v>
      </c>
      <c r="M149" s="31">
        <v>2879.8</v>
      </c>
      <c r="N149" s="31">
        <v>2813</v>
      </c>
      <c r="O149" s="42">
        <v>4152225</v>
      </c>
      <c r="P149" s="43">
        <v>-1.5967153284671534E-2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4135.6000000000004</v>
      </c>
      <c r="F150" s="40">
        <v>4175.5999999999995</v>
      </c>
      <c r="G150" s="41">
        <v>4069.0499999999993</v>
      </c>
      <c r="H150" s="41">
        <v>4002.5</v>
      </c>
      <c r="I150" s="41">
        <v>3895.95</v>
      </c>
      <c r="J150" s="41">
        <v>4242.1499999999987</v>
      </c>
      <c r="K150" s="41">
        <v>4348.7</v>
      </c>
      <c r="L150" s="41">
        <v>4415.2499999999982</v>
      </c>
      <c r="M150" s="31">
        <v>4282.1499999999996</v>
      </c>
      <c r="N150" s="31">
        <v>4109.05</v>
      </c>
      <c r="O150" s="42">
        <v>307050</v>
      </c>
      <c r="P150" s="43">
        <v>-7.0390554041780198E-2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234.75</v>
      </c>
      <c r="F151" s="40">
        <v>237.18333333333331</v>
      </c>
      <c r="G151" s="41">
        <v>231.31666666666661</v>
      </c>
      <c r="H151" s="41">
        <v>227.8833333333333</v>
      </c>
      <c r="I151" s="41">
        <v>222.01666666666659</v>
      </c>
      <c r="J151" s="41">
        <v>240.61666666666662</v>
      </c>
      <c r="K151" s="41">
        <v>246.48333333333335</v>
      </c>
      <c r="L151" s="41">
        <v>249.91666666666663</v>
      </c>
      <c r="M151" s="31">
        <v>243.05</v>
      </c>
      <c r="N151" s="31">
        <v>233.75</v>
      </c>
      <c r="O151" s="42">
        <v>26889000</v>
      </c>
      <c r="P151" s="43">
        <v>9.4605248338776888E-3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151.25</v>
      </c>
      <c r="F152" s="40">
        <v>151.88333333333333</v>
      </c>
      <c r="G152" s="41">
        <v>149.36666666666665</v>
      </c>
      <c r="H152" s="41">
        <v>147.48333333333332</v>
      </c>
      <c r="I152" s="41">
        <v>144.96666666666664</v>
      </c>
      <c r="J152" s="41">
        <v>153.76666666666665</v>
      </c>
      <c r="K152" s="41">
        <v>156.2833333333333</v>
      </c>
      <c r="L152" s="41">
        <v>158.16666666666666</v>
      </c>
      <c r="M152" s="31">
        <v>154.4</v>
      </c>
      <c r="N152" s="31">
        <v>150</v>
      </c>
      <c r="O152" s="42">
        <v>38489600</v>
      </c>
      <c r="P152" s="43">
        <v>-1.0519604717883328E-2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5501.9</v>
      </c>
      <c r="F153" s="40">
        <v>5513.8999999999987</v>
      </c>
      <c r="G153" s="41">
        <v>5476.6499999999978</v>
      </c>
      <c r="H153" s="41">
        <v>5451.3999999999987</v>
      </c>
      <c r="I153" s="41">
        <v>5414.1499999999978</v>
      </c>
      <c r="J153" s="41">
        <v>5539.1499999999978</v>
      </c>
      <c r="K153" s="41">
        <v>5576.4</v>
      </c>
      <c r="L153" s="41">
        <v>5601.6499999999978</v>
      </c>
      <c r="M153" s="31">
        <v>5551.15</v>
      </c>
      <c r="N153" s="31">
        <v>5488.65</v>
      </c>
      <c r="O153" s="42">
        <v>232625</v>
      </c>
      <c r="P153" s="43">
        <v>7.034632034632035E-3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2504.3000000000002</v>
      </c>
      <c r="F154" s="40">
        <v>2499.1833333333334</v>
      </c>
      <c r="G154" s="41">
        <v>2484.3666666666668</v>
      </c>
      <c r="H154" s="41">
        <v>2464.4333333333334</v>
      </c>
      <c r="I154" s="41">
        <v>2449.6166666666668</v>
      </c>
      <c r="J154" s="41">
        <v>2519.1166666666668</v>
      </c>
      <c r="K154" s="41">
        <v>2533.9333333333334</v>
      </c>
      <c r="L154" s="41">
        <v>2553.8666666666668</v>
      </c>
      <c r="M154" s="31">
        <v>2514</v>
      </c>
      <c r="N154" s="31">
        <v>2479.25</v>
      </c>
      <c r="O154" s="42">
        <v>2345000</v>
      </c>
      <c r="P154" s="43">
        <v>-2.2916666666666665E-2</v>
      </c>
    </row>
    <row r="155" spans="1:16" ht="12.75" customHeight="1">
      <c r="A155" s="31">
        <v>145</v>
      </c>
      <c r="B155" s="351" t="s">
        <v>39</v>
      </c>
      <c r="C155" s="33" t="s">
        <v>180</v>
      </c>
      <c r="D155" s="34">
        <v>44497</v>
      </c>
      <c r="E155" s="40">
        <v>3333.7</v>
      </c>
      <c r="F155" s="40">
        <v>3350.5333333333333</v>
      </c>
      <c r="G155" s="41">
        <v>3292.0166666666664</v>
      </c>
      <c r="H155" s="41">
        <v>3250.333333333333</v>
      </c>
      <c r="I155" s="41">
        <v>3191.8166666666662</v>
      </c>
      <c r="J155" s="41">
        <v>3392.2166666666667</v>
      </c>
      <c r="K155" s="41">
        <v>3450.733333333334</v>
      </c>
      <c r="L155" s="41">
        <v>3492.416666666667</v>
      </c>
      <c r="M155" s="31">
        <v>3409.05</v>
      </c>
      <c r="N155" s="31">
        <v>3308.85</v>
      </c>
      <c r="O155" s="42">
        <v>1287000</v>
      </c>
      <c r="P155" s="43">
        <v>-2.7394672208577366E-2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46.15</v>
      </c>
      <c r="F156" s="40">
        <v>45.550000000000004</v>
      </c>
      <c r="G156" s="41">
        <v>43.45000000000001</v>
      </c>
      <c r="H156" s="41">
        <v>40.750000000000007</v>
      </c>
      <c r="I156" s="41">
        <v>38.650000000000013</v>
      </c>
      <c r="J156" s="41">
        <v>48.250000000000007</v>
      </c>
      <c r="K156" s="41">
        <v>50.35</v>
      </c>
      <c r="L156" s="41">
        <v>53.050000000000004</v>
      </c>
      <c r="M156" s="31">
        <v>47.65</v>
      </c>
      <c r="N156" s="31">
        <v>42.85</v>
      </c>
      <c r="O156" s="42">
        <v>328496000</v>
      </c>
      <c r="P156" s="43">
        <v>0.16653409090909091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2492.6999999999998</v>
      </c>
      <c r="F157" s="40">
        <v>2527.8666666666663</v>
      </c>
      <c r="G157" s="41">
        <v>2430.8833333333328</v>
      </c>
      <c r="H157" s="41">
        <v>2369.0666666666666</v>
      </c>
      <c r="I157" s="41">
        <v>2272.083333333333</v>
      </c>
      <c r="J157" s="41">
        <v>2589.6833333333325</v>
      </c>
      <c r="K157" s="41">
        <v>2686.6666666666661</v>
      </c>
      <c r="L157" s="41">
        <v>2748.4833333333322</v>
      </c>
      <c r="M157" s="31">
        <v>2624.85</v>
      </c>
      <c r="N157" s="31">
        <v>2466.0500000000002</v>
      </c>
      <c r="O157" s="42">
        <v>1207800</v>
      </c>
      <c r="P157" s="43">
        <v>5.8081471747700397E-2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203.4</v>
      </c>
      <c r="F158" s="40">
        <v>204.93333333333331</v>
      </c>
      <c r="G158" s="41">
        <v>200.61666666666662</v>
      </c>
      <c r="H158" s="41">
        <v>197.83333333333331</v>
      </c>
      <c r="I158" s="41">
        <v>193.51666666666662</v>
      </c>
      <c r="J158" s="41">
        <v>207.71666666666661</v>
      </c>
      <c r="K158" s="41">
        <v>212.03333333333327</v>
      </c>
      <c r="L158" s="41">
        <v>214.81666666666661</v>
      </c>
      <c r="M158" s="31">
        <v>209.25</v>
      </c>
      <c r="N158" s="31">
        <v>202.15</v>
      </c>
      <c r="O158" s="42">
        <v>33837885</v>
      </c>
      <c r="P158" s="43">
        <v>8.1029551954242135E-3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1723.3</v>
      </c>
      <c r="F159" s="40">
        <v>1733.0333333333335</v>
      </c>
      <c r="G159" s="41">
        <v>1708.0666666666671</v>
      </c>
      <c r="H159" s="41">
        <v>1692.8333333333335</v>
      </c>
      <c r="I159" s="41">
        <v>1667.866666666667</v>
      </c>
      <c r="J159" s="41">
        <v>1748.2666666666671</v>
      </c>
      <c r="K159" s="41">
        <v>1773.2333333333338</v>
      </c>
      <c r="L159" s="41">
        <v>1788.4666666666672</v>
      </c>
      <c r="M159" s="31">
        <v>1758</v>
      </c>
      <c r="N159" s="31">
        <v>1717.8</v>
      </c>
      <c r="O159" s="42">
        <v>2883595</v>
      </c>
      <c r="P159" s="43">
        <v>1.6061953248243225E-2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1022.8</v>
      </c>
      <c r="F160" s="40">
        <v>1016.1999999999999</v>
      </c>
      <c r="G160" s="41">
        <v>1006.5999999999999</v>
      </c>
      <c r="H160" s="41">
        <v>990.4</v>
      </c>
      <c r="I160" s="41">
        <v>980.8</v>
      </c>
      <c r="J160" s="41">
        <v>1032.3999999999999</v>
      </c>
      <c r="K160" s="41">
        <v>1042</v>
      </c>
      <c r="L160" s="41">
        <v>1058.1999999999998</v>
      </c>
      <c r="M160" s="31">
        <v>1025.8</v>
      </c>
      <c r="N160" s="31">
        <v>1000</v>
      </c>
      <c r="O160" s="42">
        <v>2393600</v>
      </c>
      <c r="P160" s="43">
        <v>-5.3127101546738401E-2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198.9</v>
      </c>
      <c r="F161" s="40">
        <v>198.38333333333335</v>
      </c>
      <c r="G161" s="41">
        <v>192.9666666666667</v>
      </c>
      <c r="H161" s="41">
        <v>187.03333333333333</v>
      </c>
      <c r="I161" s="41">
        <v>181.61666666666667</v>
      </c>
      <c r="J161" s="41">
        <v>204.31666666666672</v>
      </c>
      <c r="K161" s="41">
        <v>209.73333333333341</v>
      </c>
      <c r="L161" s="41">
        <v>215.66666666666674</v>
      </c>
      <c r="M161" s="31">
        <v>203.8</v>
      </c>
      <c r="N161" s="31">
        <v>192.45</v>
      </c>
      <c r="O161" s="42">
        <v>28573700</v>
      </c>
      <c r="P161" s="43">
        <v>-2.8686908517350156E-2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165.4</v>
      </c>
      <c r="F162" s="40">
        <v>166.15</v>
      </c>
      <c r="G162" s="41">
        <v>163.4</v>
      </c>
      <c r="H162" s="41">
        <v>161.4</v>
      </c>
      <c r="I162" s="41">
        <v>158.65</v>
      </c>
      <c r="J162" s="41">
        <v>168.15</v>
      </c>
      <c r="K162" s="41">
        <v>170.9</v>
      </c>
      <c r="L162" s="41">
        <v>172.9</v>
      </c>
      <c r="M162" s="31">
        <v>168.9</v>
      </c>
      <c r="N162" s="31">
        <v>164.15</v>
      </c>
      <c r="O162" s="42">
        <v>35892000</v>
      </c>
      <c r="P162" s="43">
        <v>-5.1554964244137705E-3</v>
      </c>
    </row>
    <row r="163" spans="1:16" ht="12.75" customHeight="1">
      <c r="A163" s="31">
        <v>153</v>
      </c>
      <c r="B163" s="352" t="s">
        <v>80</v>
      </c>
      <c r="C163" s="33" t="s">
        <v>188</v>
      </c>
      <c r="D163" s="34">
        <v>44497</v>
      </c>
      <c r="E163" s="40">
        <v>2719.05</v>
      </c>
      <c r="F163" s="40">
        <v>2715.166666666667</v>
      </c>
      <c r="G163" s="41">
        <v>2676.4333333333338</v>
      </c>
      <c r="H163" s="41">
        <v>2633.8166666666671</v>
      </c>
      <c r="I163" s="41">
        <v>2595.0833333333339</v>
      </c>
      <c r="J163" s="41">
        <v>2757.7833333333338</v>
      </c>
      <c r="K163" s="41">
        <v>2796.5166666666673</v>
      </c>
      <c r="L163" s="41">
        <v>2839.1333333333337</v>
      </c>
      <c r="M163" s="31">
        <v>2753.9</v>
      </c>
      <c r="N163" s="31">
        <v>2672.55</v>
      </c>
      <c r="O163" s="42">
        <v>30405000</v>
      </c>
      <c r="P163" s="43">
        <v>2.9927341090391749E-2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129.65</v>
      </c>
      <c r="F164" s="40">
        <v>129.06666666666669</v>
      </c>
      <c r="G164" s="41">
        <v>125.83333333333337</v>
      </c>
      <c r="H164" s="41">
        <v>122.01666666666668</v>
      </c>
      <c r="I164" s="41">
        <v>118.78333333333336</v>
      </c>
      <c r="J164" s="41">
        <v>132.88333333333338</v>
      </c>
      <c r="K164" s="41">
        <v>136.11666666666667</v>
      </c>
      <c r="L164" s="41">
        <v>139.93333333333339</v>
      </c>
      <c r="M164" s="31">
        <v>132.30000000000001</v>
      </c>
      <c r="N164" s="31">
        <v>125.25</v>
      </c>
      <c r="O164" s="42">
        <v>188280500</v>
      </c>
      <c r="P164" s="43">
        <v>0.13530388955719769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1196.75</v>
      </c>
      <c r="F165" s="40">
        <v>1198.25</v>
      </c>
      <c r="G165" s="41">
        <v>1189.6500000000001</v>
      </c>
      <c r="H165" s="41">
        <v>1182.5500000000002</v>
      </c>
      <c r="I165" s="41">
        <v>1173.9500000000003</v>
      </c>
      <c r="J165" s="41">
        <v>1205.3499999999999</v>
      </c>
      <c r="K165" s="41">
        <v>1213.9499999999998</v>
      </c>
      <c r="L165" s="41">
        <v>1221.0499999999997</v>
      </c>
      <c r="M165" s="31">
        <v>1206.8499999999999</v>
      </c>
      <c r="N165" s="31">
        <v>1191.1500000000001</v>
      </c>
      <c r="O165" s="42">
        <v>8975250</v>
      </c>
      <c r="P165" s="43">
        <v>-3.910390236068733E-2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499.05</v>
      </c>
      <c r="F166" s="40">
        <v>497.73333333333329</v>
      </c>
      <c r="G166" s="41">
        <v>493.46666666666658</v>
      </c>
      <c r="H166" s="41">
        <v>487.88333333333327</v>
      </c>
      <c r="I166" s="41">
        <v>483.61666666666656</v>
      </c>
      <c r="J166" s="41">
        <v>503.31666666666661</v>
      </c>
      <c r="K166" s="41">
        <v>507.58333333333337</v>
      </c>
      <c r="L166" s="41">
        <v>513.16666666666663</v>
      </c>
      <c r="M166" s="31">
        <v>502</v>
      </c>
      <c r="N166" s="31">
        <v>492.15</v>
      </c>
      <c r="O166" s="42">
        <v>87640500</v>
      </c>
      <c r="P166" s="43">
        <v>-1.8726277249672501E-2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28231.75</v>
      </c>
      <c r="F167" s="40">
        <v>28220.583333333332</v>
      </c>
      <c r="G167" s="41">
        <v>28011.166666666664</v>
      </c>
      <c r="H167" s="41">
        <v>27790.583333333332</v>
      </c>
      <c r="I167" s="41">
        <v>27581.166666666664</v>
      </c>
      <c r="J167" s="41">
        <v>28441.166666666664</v>
      </c>
      <c r="K167" s="41">
        <v>28650.583333333328</v>
      </c>
      <c r="L167" s="41">
        <v>28871.166666666664</v>
      </c>
      <c r="M167" s="31">
        <v>28430</v>
      </c>
      <c r="N167" s="31">
        <v>28000</v>
      </c>
      <c r="O167" s="42">
        <v>188050</v>
      </c>
      <c r="P167" s="43">
        <v>1.6898742733540625E-2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2269.5500000000002</v>
      </c>
      <c r="F168" s="40">
        <v>2276.7999999999997</v>
      </c>
      <c r="G168" s="41">
        <v>2240.1499999999996</v>
      </c>
      <c r="H168" s="41">
        <v>2210.75</v>
      </c>
      <c r="I168" s="41">
        <v>2174.1</v>
      </c>
      <c r="J168" s="41">
        <v>2306.1999999999994</v>
      </c>
      <c r="K168" s="41">
        <v>2342.85</v>
      </c>
      <c r="L168" s="41">
        <v>2372.2499999999991</v>
      </c>
      <c r="M168" s="31">
        <v>2313.4499999999998</v>
      </c>
      <c r="N168" s="31">
        <v>2247.4</v>
      </c>
      <c r="O168" s="42">
        <v>1649450</v>
      </c>
      <c r="P168" s="43">
        <v>-3.3333333333333332E-4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2340.65</v>
      </c>
      <c r="F169" s="40">
        <v>2371.2000000000003</v>
      </c>
      <c r="G169" s="41">
        <v>2306.5000000000005</v>
      </c>
      <c r="H169" s="41">
        <v>2272.3500000000004</v>
      </c>
      <c r="I169" s="41">
        <v>2207.6500000000005</v>
      </c>
      <c r="J169" s="41">
        <v>2405.3500000000004</v>
      </c>
      <c r="K169" s="41">
        <v>2470.0500000000002</v>
      </c>
      <c r="L169" s="41">
        <v>2504.2000000000003</v>
      </c>
      <c r="M169" s="31">
        <v>2435.9</v>
      </c>
      <c r="N169" s="31">
        <v>2337.0500000000002</v>
      </c>
      <c r="O169" s="42">
        <v>3508125</v>
      </c>
      <c r="P169" s="43">
        <v>-3.1907554329078991E-2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1396.85</v>
      </c>
      <c r="F170" s="40">
        <v>1401.3166666666666</v>
      </c>
      <c r="G170" s="41">
        <v>1379.5333333333333</v>
      </c>
      <c r="H170" s="41">
        <v>1362.2166666666667</v>
      </c>
      <c r="I170" s="41">
        <v>1340.4333333333334</v>
      </c>
      <c r="J170" s="41">
        <v>1418.6333333333332</v>
      </c>
      <c r="K170" s="41">
        <v>1440.4166666666665</v>
      </c>
      <c r="L170" s="41">
        <v>1457.7333333333331</v>
      </c>
      <c r="M170" s="31">
        <v>1423.1</v>
      </c>
      <c r="N170" s="31">
        <v>1384</v>
      </c>
      <c r="O170" s="42">
        <v>4181600</v>
      </c>
      <c r="P170" s="43">
        <v>-1.5167216203485634E-2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581.85</v>
      </c>
      <c r="F171" s="40">
        <v>587.01666666666665</v>
      </c>
      <c r="G171" s="41">
        <v>575.0333333333333</v>
      </c>
      <c r="H171" s="41">
        <v>568.2166666666667</v>
      </c>
      <c r="I171" s="41">
        <v>556.23333333333335</v>
      </c>
      <c r="J171" s="41">
        <v>593.83333333333326</v>
      </c>
      <c r="K171" s="41">
        <v>605.81666666666661</v>
      </c>
      <c r="L171" s="41">
        <v>612.63333333333321</v>
      </c>
      <c r="M171" s="31">
        <v>599</v>
      </c>
      <c r="N171" s="31">
        <v>580.20000000000005</v>
      </c>
      <c r="O171" s="42">
        <v>3236625</v>
      </c>
      <c r="P171" s="43">
        <v>5.1074090311266987E-2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837</v>
      </c>
      <c r="F172" s="40">
        <v>841.86666666666667</v>
      </c>
      <c r="G172" s="41">
        <v>829.63333333333333</v>
      </c>
      <c r="H172" s="41">
        <v>822.26666666666665</v>
      </c>
      <c r="I172" s="41">
        <v>810.0333333333333</v>
      </c>
      <c r="J172" s="41">
        <v>849.23333333333335</v>
      </c>
      <c r="K172" s="41">
        <v>861.4666666666667</v>
      </c>
      <c r="L172" s="41">
        <v>868.83333333333337</v>
      </c>
      <c r="M172" s="31">
        <v>854.1</v>
      </c>
      <c r="N172" s="31">
        <v>834.5</v>
      </c>
      <c r="O172" s="42">
        <v>31096800</v>
      </c>
      <c r="P172" s="43">
        <v>-1.0909738611568775E-2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550.45000000000005</v>
      </c>
      <c r="F173" s="40">
        <v>552.81666666666672</v>
      </c>
      <c r="G173" s="41">
        <v>545.63333333333344</v>
      </c>
      <c r="H173" s="41">
        <v>540.81666666666672</v>
      </c>
      <c r="I173" s="41">
        <v>533.63333333333344</v>
      </c>
      <c r="J173" s="41">
        <v>557.63333333333344</v>
      </c>
      <c r="K173" s="41">
        <v>564.81666666666661</v>
      </c>
      <c r="L173" s="41">
        <v>569.63333333333344</v>
      </c>
      <c r="M173" s="31">
        <v>560</v>
      </c>
      <c r="N173" s="31">
        <v>548</v>
      </c>
      <c r="O173" s="42">
        <v>13180500</v>
      </c>
      <c r="P173" s="43">
        <v>-4.6652923944884454E-2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613.95000000000005</v>
      </c>
      <c r="F174" s="40">
        <v>614.83333333333337</v>
      </c>
      <c r="G174" s="41">
        <v>609.81666666666672</v>
      </c>
      <c r="H174" s="41">
        <v>605.68333333333339</v>
      </c>
      <c r="I174" s="41">
        <v>600.66666666666674</v>
      </c>
      <c r="J174" s="41">
        <v>618.9666666666667</v>
      </c>
      <c r="K174" s="41">
        <v>623.98333333333335</v>
      </c>
      <c r="L174" s="41">
        <v>628.11666666666667</v>
      </c>
      <c r="M174" s="31">
        <v>619.85</v>
      </c>
      <c r="N174" s="31">
        <v>610.70000000000005</v>
      </c>
      <c r="O174" s="42">
        <v>1997500</v>
      </c>
      <c r="P174" s="43">
        <v>8.5836909871244635E-3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1096.9000000000001</v>
      </c>
      <c r="F175" s="40">
        <v>1114.75</v>
      </c>
      <c r="G175" s="41">
        <v>1069.6500000000001</v>
      </c>
      <c r="H175" s="41">
        <v>1042.4000000000001</v>
      </c>
      <c r="I175" s="41">
        <v>997.30000000000018</v>
      </c>
      <c r="J175" s="41">
        <v>1142</v>
      </c>
      <c r="K175" s="41">
        <v>1187.0999999999999</v>
      </c>
      <c r="L175" s="41">
        <v>1214.3499999999999</v>
      </c>
      <c r="M175" s="31">
        <v>1159.8499999999999</v>
      </c>
      <c r="N175" s="31">
        <v>1087.5</v>
      </c>
      <c r="O175" s="42">
        <v>12146000</v>
      </c>
      <c r="P175" s="43">
        <v>-3.5277709410123882E-3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847.7</v>
      </c>
      <c r="F176" s="40">
        <v>851.94999999999993</v>
      </c>
      <c r="G176" s="41">
        <v>838.84999999999991</v>
      </c>
      <c r="H176" s="41">
        <v>830</v>
      </c>
      <c r="I176" s="41">
        <v>816.9</v>
      </c>
      <c r="J176" s="41">
        <v>860.79999999999984</v>
      </c>
      <c r="K176" s="41">
        <v>873.9</v>
      </c>
      <c r="L176" s="41">
        <v>882.74999999999977</v>
      </c>
      <c r="M176" s="31">
        <v>865.05</v>
      </c>
      <c r="N176" s="31">
        <v>843.1</v>
      </c>
      <c r="O176" s="42">
        <v>11443950</v>
      </c>
      <c r="P176" s="43">
        <v>1.0369487485101312E-2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510.3</v>
      </c>
      <c r="F177" s="40">
        <v>513.2833333333333</v>
      </c>
      <c r="G177" s="41">
        <v>501.06666666666661</v>
      </c>
      <c r="H177" s="41">
        <v>491.83333333333331</v>
      </c>
      <c r="I177" s="41">
        <v>479.61666666666662</v>
      </c>
      <c r="J177" s="41">
        <v>522.51666666666665</v>
      </c>
      <c r="K177" s="41">
        <v>534.73333333333335</v>
      </c>
      <c r="L177" s="41">
        <v>543.96666666666658</v>
      </c>
      <c r="M177" s="31">
        <v>525.5</v>
      </c>
      <c r="N177" s="31">
        <v>504.05</v>
      </c>
      <c r="O177" s="42">
        <v>85614000</v>
      </c>
      <c r="P177" s="43">
        <v>-3.1311470123504562E-2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258.8</v>
      </c>
      <c r="F178" s="40">
        <v>249.00000000000003</v>
      </c>
      <c r="G178" s="41">
        <v>233.15000000000003</v>
      </c>
      <c r="H178" s="41">
        <v>207.5</v>
      </c>
      <c r="I178" s="41">
        <v>191.65</v>
      </c>
      <c r="J178" s="41">
        <v>274.65000000000009</v>
      </c>
      <c r="K178" s="41">
        <v>290.5</v>
      </c>
      <c r="L178" s="41">
        <v>316.15000000000009</v>
      </c>
      <c r="M178" s="31">
        <v>264.85000000000002</v>
      </c>
      <c r="N178" s="31">
        <v>223.35</v>
      </c>
      <c r="O178" s="42">
        <v>104996250</v>
      </c>
      <c r="P178" s="43">
        <v>-4.2474607571560477E-2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1414.3</v>
      </c>
      <c r="F179" s="40">
        <v>1412.6666666666667</v>
      </c>
      <c r="G179" s="41">
        <v>1394.3333333333335</v>
      </c>
      <c r="H179" s="41">
        <v>1374.3666666666668</v>
      </c>
      <c r="I179" s="41">
        <v>1356.0333333333335</v>
      </c>
      <c r="J179" s="41">
        <v>1432.6333333333334</v>
      </c>
      <c r="K179" s="41">
        <v>1450.9666666666669</v>
      </c>
      <c r="L179" s="41">
        <v>1470.9333333333334</v>
      </c>
      <c r="M179" s="31">
        <v>1431</v>
      </c>
      <c r="N179" s="31">
        <v>1392.7</v>
      </c>
      <c r="O179" s="42">
        <v>45497100</v>
      </c>
      <c r="P179" s="43">
        <v>-3.0887891077636152E-2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3663.35</v>
      </c>
      <c r="F180" s="40">
        <v>3645.4</v>
      </c>
      <c r="G180" s="41">
        <v>3621.9500000000003</v>
      </c>
      <c r="H180" s="41">
        <v>3580.55</v>
      </c>
      <c r="I180" s="41">
        <v>3557.1000000000004</v>
      </c>
      <c r="J180" s="41">
        <v>3686.8</v>
      </c>
      <c r="K180" s="41">
        <v>3710.25</v>
      </c>
      <c r="L180" s="41">
        <v>3751.65</v>
      </c>
      <c r="M180" s="31">
        <v>3668.85</v>
      </c>
      <c r="N180" s="31">
        <v>3604</v>
      </c>
      <c r="O180" s="42">
        <v>14980800</v>
      </c>
      <c r="P180" s="43">
        <v>7.3225344441530671E-3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1485.4</v>
      </c>
      <c r="F181" s="40">
        <v>1466.1833333333334</v>
      </c>
      <c r="G181" s="41">
        <v>1441.2666666666669</v>
      </c>
      <c r="H181" s="41">
        <v>1397.1333333333334</v>
      </c>
      <c r="I181" s="41">
        <v>1372.2166666666669</v>
      </c>
      <c r="J181" s="41">
        <v>1510.3166666666668</v>
      </c>
      <c r="K181" s="41">
        <v>1535.2333333333333</v>
      </c>
      <c r="L181" s="41">
        <v>1579.3666666666668</v>
      </c>
      <c r="M181" s="31">
        <v>1491.1</v>
      </c>
      <c r="N181" s="31">
        <v>1422.05</v>
      </c>
      <c r="O181" s="42">
        <v>12321000</v>
      </c>
      <c r="P181" s="43">
        <v>1.6835850458034166E-2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2590.0500000000002</v>
      </c>
      <c r="F182" s="40">
        <v>2614.15</v>
      </c>
      <c r="G182" s="41">
        <v>2552.3500000000004</v>
      </c>
      <c r="H182" s="41">
        <v>2514.65</v>
      </c>
      <c r="I182" s="41">
        <v>2452.8500000000004</v>
      </c>
      <c r="J182" s="41">
        <v>2651.8500000000004</v>
      </c>
      <c r="K182" s="41">
        <v>2713.6500000000005</v>
      </c>
      <c r="L182" s="41">
        <v>2751.3500000000004</v>
      </c>
      <c r="M182" s="31">
        <v>2675.95</v>
      </c>
      <c r="N182" s="31">
        <v>2576.4499999999998</v>
      </c>
      <c r="O182" s="42">
        <v>5473500</v>
      </c>
      <c r="P182" s="43">
        <v>5.4929170280427868E-2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3125.6</v>
      </c>
      <c r="F183" s="40">
        <v>3117.1166666666668</v>
      </c>
      <c r="G183" s="41">
        <v>3097.7333333333336</v>
      </c>
      <c r="H183" s="41">
        <v>3069.8666666666668</v>
      </c>
      <c r="I183" s="41">
        <v>3050.4833333333336</v>
      </c>
      <c r="J183" s="41">
        <v>3144.9833333333336</v>
      </c>
      <c r="K183" s="41">
        <v>3164.3666666666668</v>
      </c>
      <c r="L183" s="41">
        <v>3192.2333333333336</v>
      </c>
      <c r="M183" s="31">
        <v>3136.5</v>
      </c>
      <c r="N183" s="31">
        <v>3089.25</v>
      </c>
      <c r="O183" s="42">
        <v>640250</v>
      </c>
      <c r="P183" s="43">
        <v>1.3053797468354431E-2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521.95000000000005</v>
      </c>
      <c r="F184" s="40">
        <v>521.45000000000005</v>
      </c>
      <c r="G184" s="41">
        <v>515.45000000000005</v>
      </c>
      <c r="H184" s="41">
        <v>508.95000000000005</v>
      </c>
      <c r="I184" s="41">
        <v>502.95000000000005</v>
      </c>
      <c r="J184" s="41">
        <v>527.95000000000005</v>
      </c>
      <c r="K184" s="41">
        <v>533.95000000000005</v>
      </c>
      <c r="L184" s="41">
        <v>540.45000000000005</v>
      </c>
      <c r="M184" s="31">
        <v>527.45000000000005</v>
      </c>
      <c r="N184" s="31">
        <v>514.95000000000005</v>
      </c>
      <c r="O184" s="42">
        <v>4740000</v>
      </c>
      <c r="P184" s="43">
        <v>2.5974025974025976E-2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1159.4000000000001</v>
      </c>
      <c r="F185" s="40">
        <v>1164.0666666666666</v>
      </c>
      <c r="G185" s="41">
        <v>1143.2833333333333</v>
      </c>
      <c r="H185" s="41">
        <v>1127.1666666666667</v>
      </c>
      <c r="I185" s="41">
        <v>1106.3833333333334</v>
      </c>
      <c r="J185" s="41">
        <v>1180.1833333333332</v>
      </c>
      <c r="K185" s="41">
        <v>1200.9666666666665</v>
      </c>
      <c r="L185" s="41">
        <v>1217.083333333333</v>
      </c>
      <c r="M185" s="31">
        <v>1184.8499999999999</v>
      </c>
      <c r="N185" s="31">
        <v>1147.95</v>
      </c>
      <c r="O185" s="42">
        <v>1932125</v>
      </c>
      <c r="P185" s="43">
        <v>-1.4986886474334957E-3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588.54999999999995</v>
      </c>
      <c r="F186" s="40">
        <v>585.68333333333328</v>
      </c>
      <c r="G186" s="41">
        <v>577.86666666666656</v>
      </c>
      <c r="H186" s="41">
        <v>567.18333333333328</v>
      </c>
      <c r="I186" s="41">
        <v>559.36666666666656</v>
      </c>
      <c r="J186" s="41">
        <v>596.36666666666656</v>
      </c>
      <c r="K186" s="41">
        <v>604.18333333333339</v>
      </c>
      <c r="L186" s="41">
        <v>614.86666666666656</v>
      </c>
      <c r="M186" s="31">
        <v>593.5</v>
      </c>
      <c r="N186" s="31">
        <v>575</v>
      </c>
      <c r="O186" s="42">
        <v>8650600</v>
      </c>
      <c r="P186" s="43">
        <v>3.6223377494549722E-2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1676.15</v>
      </c>
      <c r="F187" s="40">
        <v>1693.6666666666667</v>
      </c>
      <c r="G187" s="41">
        <v>1651.4833333333336</v>
      </c>
      <c r="H187" s="41">
        <v>1626.8166666666668</v>
      </c>
      <c r="I187" s="41">
        <v>1584.6333333333337</v>
      </c>
      <c r="J187" s="41">
        <v>1718.3333333333335</v>
      </c>
      <c r="K187" s="41">
        <v>1760.5166666666664</v>
      </c>
      <c r="L187" s="41">
        <v>1785.1833333333334</v>
      </c>
      <c r="M187" s="31">
        <v>1735.85</v>
      </c>
      <c r="N187" s="31">
        <v>1669</v>
      </c>
      <c r="O187" s="42">
        <v>1418200</v>
      </c>
      <c r="P187" s="43">
        <v>-1.8886198547215495E-2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7429</v>
      </c>
      <c r="F188" s="40">
        <v>7475</v>
      </c>
      <c r="G188" s="41">
        <v>7282</v>
      </c>
      <c r="H188" s="41">
        <v>7135</v>
      </c>
      <c r="I188" s="41">
        <v>6942</v>
      </c>
      <c r="J188" s="41">
        <v>7622</v>
      </c>
      <c r="K188" s="41">
        <v>7815</v>
      </c>
      <c r="L188" s="41">
        <v>7962</v>
      </c>
      <c r="M188" s="31">
        <v>7668</v>
      </c>
      <c r="N188" s="31">
        <v>7328</v>
      </c>
      <c r="O188" s="42">
        <v>2349200</v>
      </c>
      <c r="P188" s="43">
        <v>1.5475058355666984E-2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754.4</v>
      </c>
      <c r="F189" s="40">
        <v>755.63333333333333</v>
      </c>
      <c r="G189" s="41">
        <v>746.51666666666665</v>
      </c>
      <c r="H189" s="41">
        <v>738.63333333333333</v>
      </c>
      <c r="I189" s="41">
        <v>729.51666666666665</v>
      </c>
      <c r="J189" s="41">
        <v>763.51666666666665</v>
      </c>
      <c r="K189" s="41">
        <v>772.63333333333321</v>
      </c>
      <c r="L189" s="41">
        <v>780.51666666666665</v>
      </c>
      <c r="M189" s="31">
        <v>764.75</v>
      </c>
      <c r="N189" s="31">
        <v>747.75</v>
      </c>
      <c r="O189" s="42">
        <v>26183300</v>
      </c>
      <c r="P189" s="43">
        <v>5.9615480153013068E-4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376.3</v>
      </c>
      <c r="F190" s="40">
        <v>367.34999999999997</v>
      </c>
      <c r="G190" s="41">
        <v>354.94999999999993</v>
      </c>
      <c r="H190" s="41">
        <v>333.59999999999997</v>
      </c>
      <c r="I190" s="41">
        <v>321.19999999999993</v>
      </c>
      <c r="J190" s="41">
        <v>388.69999999999993</v>
      </c>
      <c r="K190" s="41">
        <v>401.09999999999991</v>
      </c>
      <c r="L190" s="41">
        <v>422.44999999999993</v>
      </c>
      <c r="M190" s="31">
        <v>379.75</v>
      </c>
      <c r="N190" s="31">
        <v>346</v>
      </c>
      <c r="O190" s="42">
        <v>126979100</v>
      </c>
      <c r="P190" s="43">
        <v>1.2783107506675898E-2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1333.85</v>
      </c>
      <c r="F191" s="40">
        <v>1326.6000000000001</v>
      </c>
      <c r="G191" s="41">
        <v>1308.2500000000002</v>
      </c>
      <c r="H191" s="41">
        <v>1282.6500000000001</v>
      </c>
      <c r="I191" s="41">
        <v>1264.3000000000002</v>
      </c>
      <c r="J191" s="41">
        <v>1352.2000000000003</v>
      </c>
      <c r="K191" s="41">
        <v>1370.5500000000002</v>
      </c>
      <c r="L191" s="41">
        <v>1396.1500000000003</v>
      </c>
      <c r="M191" s="31">
        <v>1344.95</v>
      </c>
      <c r="N191" s="31">
        <v>1301</v>
      </c>
      <c r="O191" s="42">
        <v>1908000</v>
      </c>
      <c r="P191" s="43">
        <v>-7.9372738238841972E-2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713.05</v>
      </c>
      <c r="F192" s="40">
        <v>713.85</v>
      </c>
      <c r="G192" s="41">
        <v>704.7</v>
      </c>
      <c r="H192" s="41">
        <v>696.35</v>
      </c>
      <c r="I192" s="41">
        <v>687.2</v>
      </c>
      <c r="J192" s="41">
        <v>722.2</v>
      </c>
      <c r="K192" s="41">
        <v>731.34999999999991</v>
      </c>
      <c r="L192" s="41">
        <v>739.7</v>
      </c>
      <c r="M192" s="31">
        <v>723</v>
      </c>
      <c r="N192" s="31">
        <v>705.5</v>
      </c>
      <c r="O192" s="42">
        <v>34524800</v>
      </c>
      <c r="P192" s="43">
        <v>-3.4022741516698006E-2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311.55</v>
      </c>
      <c r="F193" s="40">
        <v>315.06666666666666</v>
      </c>
      <c r="G193" s="41">
        <v>306.13333333333333</v>
      </c>
      <c r="H193" s="41">
        <v>300.71666666666664</v>
      </c>
      <c r="I193" s="41">
        <v>291.7833333333333</v>
      </c>
      <c r="J193" s="41">
        <v>320.48333333333335</v>
      </c>
      <c r="K193" s="41">
        <v>329.41666666666663</v>
      </c>
      <c r="L193" s="41">
        <v>334.83333333333337</v>
      </c>
      <c r="M193" s="31">
        <v>324</v>
      </c>
      <c r="N193" s="31">
        <v>309.64999999999998</v>
      </c>
      <c r="O193" s="42">
        <v>66951000</v>
      </c>
      <c r="P193" s="43">
        <v>-7.1642860341199124E-4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63" t="s">
        <v>16</v>
      </c>
      <c r="B8" s="465"/>
      <c r="C8" s="469" t="s">
        <v>20</v>
      </c>
      <c r="D8" s="469" t="s">
        <v>21</v>
      </c>
      <c r="E8" s="460" t="s">
        <v>22</v>
      </c>
      <c r="F8" s="461"/>
      <c r="G8" s="462"/>
      <c r="H8" s="460" t="s">
        <v>23</v>
      </c>
      <c r="I8" s="461"/>
      <c r="J8" s="462"/>
      <c r="K8" s="26"/>
      <c r="L8" s="53"/>
      <c r="M8" s="53"/>
      <c r="N8" s="1"/>
      <c r="O8" s="1"/>
    </row>
    <row r="9" spans="1:15" ht="36" customHeight="1">
      <c r="A9" s="467"/>
      <c r="B9" s="468"/>
      <c r="C9" s="468"/>
      <c r="D9" s="4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18477.05</v>
      </c>
      <c r="D10" s="35">
        <v>18488.5</v>
      </c>
      <c r="E10" s="35">
        <v>18433.849999999999</v>
      </c>
      <c r="F10" s="35">
        <v>18390.649999999998</v>
      </c>
      <c r="G10" s="35">
        <v>18335.999999999996</v>
      </c>
      <c r="H10" s="35">
        <v>18531.7</v>
      </c>
      <c r="I10" s="35">
        <v>18586.350000000002</v>
      </c>
      <c r="J10" s="35">
        <v>18629.550000000003</v>
      </c>
      <c r="K10" s="37">
        <v>18543.150000000001</v>
      </c>
      <c r="L10" s="37">
        <v>18445.3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39684.800000000003</v>
      </c>
      <c r="D11" s="40">
        <v>39733.98333333333</v>
      </c>
      <c r="E11" s="40">
        <v>39520.366666666661</v>
      </c>
      <c r="F11" s="40">
        <v>39355.933333333334</v>
      </c>
      <c r="G11" s="40">
        <v>39142.316666666666</v>
      </c>
      <c r="H11" s="40">
        <v>39898.416666666657</v>
      </c>
      <c r="I11" s="40">
        <v>40112.033333333326</v>
      </c>
      <c r="J11" s="40">
        <v>40276.466666666653</v>
      </c>
      <c r="K11" s="31">
        <v>39947.599999999999</v>
      </c>
      <c r="L11" s="31">
        <v>39569.550000000003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2521.4</v>
      </c>
      <c r="D12" s="40">
        <v>2523.4166666666665</v>
      </c>
      <c r="E12" s="40">
        <v>2499.7333333333331</v>
      </c>
      <c r="F12" s="40">
        <v>2478.0666666666666</v>
      </c>
      <c r="G12" s="40">
        <v>2454.3833333333332</v>
      </c>
      <c r="H12" s="40">
        <v>2545.083333333333</v>
      </c>
      <c r="I12" s="40">
        <v>2568.7666666666664</v>
      </c>
      <c r="J12" s="40">
        <v>2590.4333333333329</v>
      </c>
      <c r="K12" s="31">
        <v>2547.1</v>
      </c>
      <c r="L12" s="31">
        <v>2501.75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5296.05</v>
      </c>
      <c r="D13" s="40">
        <v>5307.7666666666664</v>
      </c>
      <c r="E13" s="40">
        <v>5278.0333333333328</v>
      </c>
      <c r="F13" s="40">
        <v>5260.0166666666664</v>
      </c>
      <c r="G13" s="40">
        <v>5230.2833333333328</v>
      </c>
      <c r="H13" s="40">
        <v>5325.7833333333328</v>
      </c>
      <c r="I13" s="40">
        <v>5355.5166666666664</v>
      </c>
      <c r="J13" s="40">
        <v>5373.5333333333328</v>
      </c>
      <c r="K13" s="31">
        <v>5337.5</v>
      </c>
      <c r="L13" s="31">
        <v>5289.75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36306.35</v>
      </c>
      <c r="D14" s="40">
        <v>36190.116666666669</v>
      </c>
      <c r="E14" s="40">
        <v>35979.633333333339</v>
      </c>
      <c r="F14" s="40">
        <v>35652.916666666672</v>
      </c>
      <c r="G14" s="40">
        <v>35442.433333333342</v>
      </c>
      <c r="H14" s="40">
        <v>36516.833333333336</v>
      </c>
      <c r="I14" s="40">
        <v>36727.316666666673</v>
      </c>
      <c r="J14" s="40">
        <v>37054.033333333333</v>
      </c>
      <c r="K14" s="31">
        <v>36400.6</v>
      </c>
      <c r="L14" s="31">
        <v>35863.4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4462.55</v>
      </c>
      <c r="D15" s="40">
        <v>4466.1500000000005</v>
      </c>
      <c r="E15" s="40">
        <v>4434.9000000000015</v>
      </c>
      <c r="F15" s="40">
        <v>4407.2500000000009</v>
      </c>
      <c r="G15" s="40">
        <v>4376.0000000000018</v>
      </c>
      <c r="H15" s="40">
        <v>4493.8000000000011</v>
      </c>
      <c r="I15" s="40">
        <v>4525.0499999999993</v>
      </c>
      <c r="J15" s="40">
        <v>4552.7000000000007</v>
      </c>
      <c r="K15" s="31">
        <v>4497.3999999999996</v>
      </c>
      <c r="L15" s="31">
        <v>4438.5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9079.7999999999993</v>
      </c>
      <c r="D16" s="40">
        <v>9067.2166666666672</v>
      </c>
      <c r="E16" s="40">
        <v>8999.7333333333336</v>
      </c>
      <c r="F16" s="40">
        <v>8919.6666666666661</v>
      </c>
      <c r="G16" s="40">
        <v>8852.1833333333325</v>
      </c>
      <c r="H16" s="40">
        <v>9147.2833333333347</v>
      </c>
      <c r="I16" s="40">
        <v>9214.7666666666682</v>
      </c>
      <c r="J16" s="40">
        <v>9294.8333333333358</v>
      </c>
      <c r="K16" s="31">
        <v>9134.7000000000007</v>
      </c>
      <c r="L16" s="31">
        <v>8987.15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2304.4</v>
      </c>
      <c r="D17" s="40">
        <v>2320.0833333333335</v>
      </c>
      <c r="E17" s="40">
        <v>2276.166666666667</v>
      </c>
      <c r="F17" s="40">
        <v>2247.9333333333334</v>
      </c>
      <c r="G17" s="40">
        <v>2204.0166666666669</v>
      </c>
      <c r="H17" s="40">
        <v>2348.3166666666671</v>
      </c>
      <c r="I17" s="40">
        <v>2392.233333333334</v>
      </c>
      <c r="J17" s="40">
        <v>2420.4666666666672</v>
      </c>
      <c r="K17" s="31">
        <v>2364</v>
      </c>
      <c r="L17" s="31">
        <v>2291.85</v>
      </c>
      <c r="M17" s="31">
        <v>6.2759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1223.9000000000001</v>
      </c>
      <c r="D18" s="40">
        <v>1216.25</v>
      </c>
      <c r="E18" s="40">
        <v>1197.6500000000001</v>
      </c>
      <c r="F18" s="40">
        <v>1171.4000000000001</v>
      </c>
      <c r="G18" s="40">
        <v>1152.8000000000002</v>
      </c>
      <c r="H18" s="40">
        <v>1242.5</v>
      </c>
      <c r="I18" s="40">
        <v>1261.0999999999999</v>
      </c>
      <c r="J18" s="40">
        <v>1287.3499999999999</v>
      </c>
      <c r="K18" s="31">
        <v>1234.8499999999999</v>
      </c>
      <c r="L18" s="31">
        <v>1190</v>
      </c>
      <c r="M18" s="31">
        <v>11.32912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1156.55</v>
      </c>
      <c r="D19" s="40">
        <v>1142.8333333333333</v>
      </c>
      <c r="E19" s="40">
        <v>1120.6666666666665</v>
      </c>
      <c r="F19" s="40">
        <v>1084.7833333333333</v>
      </c>
      <c r="G19" s="40">
        <v>1062.6166666666666</v>
      </c>
      <c r="H19" s="40">
        <v>1178.7166666666665</v>
      </c>
      <c r="I19" s="40">
        <v>1200.883333333333</v>
      </c>
      <c r="J19" s="40">
        <v>1236.7666666666664</v>
      </c>
      <c r="K19" s="31">
        <v>1165</v>
      </c>
      <c r="L19" s="31">
        <v>1106.95</v>
      </c>
      <c r="M19" s="31">
        <v>16.798179999999999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21432.2</v>
      </c>
      <c r="D20" s="40">
        <v>21610.95</v>
      </c>
      <c r="E20" s="40">
        <v>21184.95</v>
      </c>
      <c r="F20" s="40">
        <v>20937.7</v>
      </c>
      <c r="G20" s="40">
        <v>20511.7</v>
      </c>
      <c r="H20" s="40">
        <v>21858.2</v>
      </c>
      <c r="I20" s="40">
        <v>22284.2</v>
      </c>
      <c r="J20" s="40">
        <v>22531.45</v>
      </c>
      <c r="K20" s="31">
        <v>22036.95</v>
      </c>
      <c r="L20" s="31">
        <v>21363.7</v>
      </c>
      <c r="M20" s="31">
        <v>0.15207000000000001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1615.5</v>
      </c>
      <c r="D21" s="40">
        <v>1632.3333333333333</v>
      </c>
      <c r="E21" s="40">
        <v>1591.7166666666665</v>
      </c>
      <c r="F21" s="40">
        <v>1567.9333333333332</v>
      </c>
      <c r="G21" s="40">
        <v>1527.3166666666664</v>
      </c>
      <c r="H21" s="40">
        <v>1656.1166666666666</v>
      </c>
      <c r="I21" s="40">
        <v>1696.7333333333333</v>
      </c>
      <c r="J21" s="40">
        <v>1720.5166666666667</v>
      </c>
      <c r="K21" s="31">
        <v>1672.95</v>
      </c>
      <c r="L21" s="31">
        <v>1608.55</v>
      </c>
      <c r="M21" s="31">
        <v>37.912219999999998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1203.6500000000001</v>
      </c>
      <c r="D22" s="40">
        <v>1213.5833333333333</v>
      </c>
      <c r="E22" s="40">
        <v>1190.1666666666665</v>
      </c>
      <c r="F22" s="40">
        <v>1176.6833333333332</v>
      </c>
      <c r="G22" s="40">
        <v>1153.2666666666664</v>
      </c>
      <c r="H22" s="40">
        <v>1227.0666666666666</v>
      </c>
      <c r="I22" s="40">
        <v>1250.4833333333331</v>
      </c>
      <c r="J22" s="40">
        <v>1263.9666666666667</v>
      </c>
      <c r="K22" s="31">
        <v>1237</v>
      </c>
      <c r="L22" s="31">
        <v>1200.0999999999999</v>
      </c>
      <c r="M22" s="31">
        <v>2.5404599999999999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810.55</v>
      </c>
      <c r="D23" s="40">
        <v>815.81666666666661</v>
      </c>
      <c r="E23" s="40">
        <v>801.73333333333323</v>
      </c>
      <c r="F23" s="40">
        <v>792.91666666666663</v>
      </c>
      <c r="G23" s="40">
        <v>778.83333333333326</v>
      </c>
      <c r="H23" s="40">
        <v>824.63333333333321</v>
      </c>
      <c r="I23" s="40">
        <v>838.7166666666667</v>
      </c>
      <c r="J23" s="40">
        <v>847.53333333333319</v>
      </c>
      <c r="K23" s="31">
        <v>829.9</v>
      </c>
      <c r="L23" s="31">
        <v>807</v>
      </c>
      <c r="M23" s="31">
        <v>88.838449999999995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1445.05</v>
      </c>
      <c r="D24" s="40">
        <v>1451.6833333333334</v>
      </c>
      <c r="E24" s="40">
        <v>1423.3666666666668</v>
      </c>
      <c r="F24" s="40">
        <v>1401.6833333333334</v>
      </c>
      <c r="G24" s="40">
        <v>1373.3666666666668</v>
      </c>
      <c r="H24" s="40">
        <v>1473.3666666666668</v>
      </c>
      <c r="I24" s="40">
        <v>1501.6833333333334</v>
      </c>
      <c r="J24" s="40">
        <v>1523.3666666666668</v>
      </c>
      <c r="K24" s="31">
        <v>1480</v>
      </c>
      <c r="L24" s="31">
        <v>1430</v>
      </c>
      <c r="M24" s="31">
        <v>7.3109700000000002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1748.2</v>
      </c>
      <c r="D25" s="40">
        <v>1731.0666666666666</v>
      </c>
      <c r="E25" s="40">
        <v>1707.1333333333332</v>
      </c>
      <c r="F25" s="40">
        <v>1666.0666666666666</v>
      </c>
      <c r="G25" s="40">
        <v>1642.1333333333332</v>
      </c>
      <c r="H25" s="40">
        <v>1772.1333333333332</v>
      </c>
      <c r="I25" s="40">
        <v>1796.0666666666666</v>
      </c>
      <c r="J25" s="40">
        <v>1837.1333333333332</v>
      </c>
      <c r="K25" s="31">
        <v>1755</v>
      </c>
      <c r="L25" s="31">
        <v>1690</v>
      </c>
      <c r="M25" s="31">
        <v>1.0654699999999999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107.25</v>
      </c>
      <c r="D26" s="40">
        <v>107.60000000000001</v>
      </c>
      <c r="E26" s="40">
        <v>106.65000000000002</v>
      </c>
      <c r="F26" s="40">
        <v>106.05000000000001</v>
      </c>
      <c r="G26" s="40">
        <v>105.10000000000002</v>
      </c>
      <c r="H26" s="40">
        <v>108.20000000000002</v>
      </c>
      <c r="I26" s="40">
        <v>109.15</v>
      </c>
      <c r="J26" s="40">
        <v>109.75000000000001</v>
      </c>
      <c r="K26" s="31">
        <v>108.55</v>
      </c>
      <c r="L26" s="31">
        <v>107</v>
      </c>
      <c r="M26" s="31">
        <v>25.054449999999999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266.75</v>
      </c>
      <c r="D27" s="40">
        <v>268.34999999999997</v>
      </c>
      <c r="E27" s="40">
        <v>260.54999999999995</v>
      </c>
      <c r="F27" s="40">
        <v>254.34999999999997</v>
      </c>
      <c r="G27" s="40">
        <v>246.54999999999995</v>
      </c>
      <c r="H27" s="40">
        <v>274.54999999999995</v>
      </c>
      <c r="I27" s="40">
        <v>282.35000000000002</v>
      </c>
      <c r="J27" s="40">
        <v>288.54999999999995</v>
      </c>
      <c r="K27" s="31">
        <v>276.14999999999998</v>
      </c>
      <c r="L27" s="31">
        <v>262.14999999999998</v>
      </c>
      <c r="M27" s="31">
        <v>46.456879999999998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2211.1999999999998</v>
      </c>
      <c r="D28" s="40">
        <v>2205.2666666666664</v>
      </c>
      <c r="E28" s="40">
        <v>2174.083333333333</v>
      </c>
      <c r="F28" s="40">
        <v>2136.9666666666667</v>
      </c>
      <c r="G28" s="40">
        <v>2105.7833333333333</v>
      </c>
      <c r="H28" s="40">
        <v>2242.3833333333328</v>
      </c>
      <c r="I28" s="40">
        <v>2273.5666666666662</v>
      </c>
      <c r="J28" s="40">
        <v>2310.6833333333325</v>
      </c>
      <c r="K28" s="31">
        <v>2236.4499999999998</v>
      </c>
      <c r="L28" s="31">
        <v>2168.15</v>
      </c>
      <c r="M28" s="31">
        <v>0.68493000000000004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811.2</v>
      </c>
      <c r="D29" s="40">
        <v>809.13333333333333</v>
      </c>
      <c r="E29" s="40">
        <v>804.26666666666665</v>
      </c>
      <c r="F29" s="40">
        <v>797.33333333333337</v>
      </c>
      <c r="G29" s="40">
        <v>792.4666666666667</v>
      </c>
      <c r="H29" s="40">
        <v>816.06666666666661</v>
      </c>
      <c r="I29" s="40">
        <v>820.93333333333317</v>
      </c>
      <c r="J29" s="40">
        <v>827.86666666666656</v>
      </c>
      <c r="K29" s="31">
        <v>814</v>
      </c>
      <c r="L29" s="31">
        <v>802.2</v>
      </c>
      <c r="M29" s="31">
        <v>2.9815499999999999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3861.3</v>
      </c>
      <c r="D30" s="40">
        <v>3868.0666666666671</v>
      </c>
      <c r="E30" s="40">
        <v>3820.483333333334</v>
      </c>
      <c r="F30" s="40">
        <v>3779.666666666667</v>
      </c>
      <c r="G30" s="40">
        <v>3732.0833333333339</v>
      </c>
      <c r="H30" s="40">
        <v>3908.8833333333341</v>
      </c>
      <c r="I30" s="40">
        <v>3956.4666666666672</v>
      </c>
      <c r="J30" s="40">
        <v>3997.2833333333342</v>
      </c>
      <c r="K30" s="31">
        <v>3915.65</v>
      </c>
      <c r="L30" s="31">
        <v>3827.25</v>
      </c>
      <c r="M30" s="31">
        <v>1.5008900000000001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726.75</v>
      </c>
      <c r="D31" s="40">
        <v>738.0333333333333</v>
      </c>
      <c r="E31" s="40">
        <v>710.56666666666661</v>
      </c>
      <c r="F31" s="40">
        <v>694.38333333333333</v>
      </c>
      <c r="G31" s="40">
        <v>666.91666666666663</v>
      </c>
      <c r="H31" s="40">
        <v>754.21666666666658</v>
      </c>
      <c r="I31" s="40">
        <v>781.68333333333328</v>
      </c>
      <c r="J31" s="40">
        <v>797.86666666666656</v>
      </c>
      <c r="K31" s="31">
        <v>765.5</v>
      </c>
      <c r="L31" s="31">
        <v>721.85</v>
      </c>
      <c r="M31" s="31">
        <v>31.911280000000001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410.6</v>
      </c>
      <c r="D32" s="40">
        <v>412.7166666666667</v>
      </c>
      <c r="E32" s="40">
        <v>407.43333333333339</v>
      </c>
      <c r="F32" s="40">
        <v>404.26666666666671</v>
      </c>
      <c r="G32" s="40">
        <v>398.98333333333341</v>
      </c>
      <c r="H32" s="40">
        <v>415.88333333333338</v>
      </c>
      <c r="I32" s="40">
        <v>421.16666666666669</v>
      </c>
      <c r="J32" s="40">
        <v>424.33333333333337</v>
      </c>
      <c r="K32" s="31">
        <v>418</v>
      </c>
      <c r="L32" s="31">
        <v>409.55</v>
      </c>
      <c r="M32" s="31">
        <v>53.191949999999999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4330.3999999999996</v>
      </c>
      <c r="D33" s="40">
        <v>4367.0166666666664</v>
      </c>
      <c r="E33" s="40">
        <v>4285.0333333333328</v>
      </c>
      <c r="F33" s="40">
        <v>4239.6666666666661</v>
      </c>
      <c r="G33" s="40">
        <v>4157.6833333333325</v>
      </c>
      <c r="H33" s="40">
        <v>4412.3833333333332</v>
      </c>
      <c r="I33" s="40">
        <v>4494.3666666666668</v>
      </c>
      <c r="J33" s="40">
        <v>4539.7333333333336</v>
      </c>
      <c r="K33" s="31">
        <v>4449</v>
      </c>
      <c r="L33" s="31">
        <v>4321.6499999999996</v>
      </c>
      <c r="M33" s="31">
        <v>3.4504899999999998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242.5</v>
      </c>
      <c r="D34" s="40">
        <v>243.76666666666665</v>
      </c>
      <c r="E34" s="40">
        <v>237.5333333333333</v>
      </c>
      <c r="F34" s="40">
        <v>232.56666666666666</v>
      </c>
      <c r="G34" s="40">
        <v>226.33333333333331</v>
      </c>
      <c r="H34" s="40">
        <v>248.73333333333329</v>
      </c>
      <c r="I34" s="40">
        <v>254.96666666666664</v>
      </c>
      <c r="J34" s="40">
        <v>259.93333333333328</v>
      </c>
      <c r="K34" s="31">
        <v>250</v>
      </c>
      <c r="L34" s="31">
        <v>238.8</v>
      </c>
      <c r="M34" s="31">
        <v>89.845219999999998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144.69999999999999</v>
      </c>
      <c r="D35" s="40">
        <v>145.01666666666665</v>
      </c>
      <c r="E35" s="40">
        <v>143.33333333333331</v>
      </c>
      <c r="F35" s="40">
        <v>141.96666666666667</v>
      </c>
      <c r="G35" s="40">
        <v>140.28333333333333</v>
      </c>
      <c r="H35" s="40">
        <v>146.3833333333333</v>
      </c>
      <c r="I35" s="40">
        <v>148.06666666666663</v>
      </c>
      <c r="J35" s="40">
        <v>149.43333333333328</v>
      </c>
      <c r="K35" s="31">
        <v>146.69999999999999</v>
      </c>
      <c r="L35" s="31">
        <v>143.65</v>
      </c>
      <c r="M35" s="31">
        <v>315.87903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3241.5</v>
      </c>
      <c r="D36" s="40">
        <v>3252.4833333333336</v>
      </c>
      <c r="E36" s="40">
        <v>3221.0166666666673</v>
      </c>
      <c r="F36" s="40">
        <v>3200.5333333333338</v>
      </c>
      <c r="G36" s="40">
        <v>3169.0666666666675</v>
      </c>
      <c r="H36" s="40">
        <v>3272.9666666666672</v>
      </c>
      <c r="I36" s="40">
        <v>3304.4333333333334</v>
      </c>
      <c r="J36" s="40">
        <v>3324.916666666667</v>
      </c>
      <c r="K36" s="31">
        <v>3283.95</v>
      </c>
      <c r="L36" s="31">
        <v>3232</v>
      </c>
      <c r="M36" s="31">
        <v>15.76121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718.25</v>
      </c>
      <c r="D37" s="40">
        <v>722.13333333333333</v>
      </c>
      <c r="E37" s="40">
        <v>713.26666666666665</v>
      </c>
      <c r="F37" s="40">
        <v>708.2833333333333</v>
      </c>
      <c r="G37" s="40">
        <v>699.41666666666663</v>
      </c>
      <c r="H37" s="40">
        <v>727.11666666666667</v>
      </c>
      <c r="I37" s="40">
        <v>735.98333333333323</v>
      </c>
      <c r="J37" s="40">
        <v>740.9666666666667</v>
      </c>
      <c r="K37" s="31">
        <v>731</v>
      </c>
      <c r="L37" s="31">
        <v>717.15</v>
      </c>
      <c r="M37" s="31">
        <v>20.01971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4897.8</v>
      </c>
      <c r="D38" s="40">
        <v>5216.3</v>
      </c>
      <c r="E38" s="40">
        <v>4532.6000000000004</v>
      </c>
      <c r="F38" s="40">
        <v>4167.4000000000005</v>
      </c>
      <c r="G38" s="40">
        <v>3483.7000000000007</v>
      </c>
      <c r="H38" s="40">
        <v>5581.5</v>
      </c>
      <c r="I38" s="40">
        <v>6265.1999999999989</v>
      </c>
      <c r="J38" s="40">
        <v>6630.4</v>
      </c>
      <c r="K38" s="31">
        <v>5900</v>
      </c>
      <c r="L38" s="31">
        <v>4851.1000000000004</v>
      </c>
      <c r="M38" s="31">
        <v>47.483820000000001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813.3</v>
      </c>
      <c r="D39" s="40">
        <v>811.7833333333333</v>
      </c>
      <c r="E39" s="40">
        <v>803.56666666666661</v>
      </c>
      <c r="F39" s="40">
        <v>793.83333333333326</v>
      </c>
      <c r="G39" s="40">
        <v>785.61666666666656</v>
      </c>
      <c r="H39" s="40">
        <v>821.51666666666665</v>
      </c>
      <c r="I39" s="40">
        <v>829.73333333333335</v>
      </c>
      <c r="J39" s="40">
        <v>839.4666666666667</v>
      </c>
      <c r="K39" s="31">
        <v>820</v>
      </c>
      <c r="L39" s="31">
        <v>802.05</v>
      </c>
      <c r="M39" s="31">
        <v>110.14585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3915.95</v>
      </c>
      <c r="D40" s="40">
        <v>3915.5499999999997</v>
      </c>
      <c r="E40" s="40">
        <v>3861.3999999999996</v>
      </c>
      <c r="F40" s="40">
        <v>3806.85</v>
      </c>
      <c r="G40" s="40">
        <v>3752.7</v>
      </c>
      <c r="H40" s="40">
        <v>3970.0999999999995</v>
      </c>
      <c r="I40" s="40">
        <v>4024.25</v>
      </c>
      <c r="J40" s="40">
        <v>4078.7999999999993</v>
      </c>
      <c r="K40" s="31">
        <v>3969.7</v>
      </c>
      <c r="L40" s="31">
        <v>3861</v>
      </c>
      <c r="M40" s="31">
        <v>4.6312600000000002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7865.55</v>
      </c>
      <c r="D41" s="40">
        <v>7905.45</v>
      </c>
      <c r="E41" s="40">
        <v>7760.9</v>
      </c>
      <c r="F41" s="40">
        <v>7656.25</v>
      </c>
      <c r="G41" s="40">
        <v>7511.7</v>
      </c>
      <c r="H41" s="40">
        <v>8010.0999999999995</v>
      </c>
      <c r="I41" s="40">
        <v>8154.6500000000005</v>
      </c>
      <c r="J41" s="40">
        <v>8259.2999999999993</v>
      </c>
      <c r="K41" s="31">
        <v>8050</v>
      </c>
      <c r="L41" s="31">
        <v>7800.8</v>
      </c>
      <c r="M41" s="31">
        <v>8.5509799999999991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18677.95</v>
      </c>
      <c r="D42" s="40">
        <v>18776.916666666668</v>
      </c>
      <c r="E42" s="40">
        <v>18453.833333333336</v>
      </c>
      <c r="F42" s="40">
        <v>18229.716666666667</v>
      </c>
      <c r="G42" s="40">
        <v>17906.633333333335</v>
      </c>
      <c r="H42" s="40">
        <v>19001.033333333336</v>
      </c>
      <c r="I42" s="40">
        <v>19324.116666666672</v>
      </c>
      <c r="J42" s="40">
        <v>19548.233333333337</v>
      </c>
      <c r="K42" s="31">
        <v>19100</v>
      </c>
      <c r="L42" s="31">
        <v>18552.8</v>
      </c>
      <c r="M42" s="31">
        <v>2.9394800000000001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4773.3</v>
      </c>
      <c r="D43" s="40">
        <v>4762.1333333333341</v>
      </c>
      <c r="E43" s="40">
        <v>4727.6666666666679</v>
      </c>
      <c r="F43" s="40">
        <v>4682.0333333333338</v>
      </c>
      <c r="G43" s="40">
        <v>4647.5666666666675</v>
      </c>
      <c r="H43" s="40">
        <v>4807.7666666666682</v>
      </c>
      <c r="I43" s="40">
        <v>4842.2333333333336</v>
      </c>
      <c r="J43" s="40">
        <v>4887.8666666666686</v>
      </c>
      <c r="K43" s="31">
        <v>4796.6000000000004</v>
      </c>
      <c r="L43" s="31">
        <v>4716.5</v>
      </c>
      <c r="M43" s="31">
        <v>0.29219000000000001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2609.85</v>
      </c>
      <c r="D44" s="40">
        <v>2614.5499999999997</v>
      </c>
      <c r="E44" s="40">
        <v>2590.2999999999993</v>
      </c>
      <c r="F44" s="40">
        <v>2570.7499999999995</v>
      </c>
      <c r="G44" s="40">
        <v>2546.4999999999991</v>
      </c>
      <c r="H44" s="40">
        <v>2634.0999999999995</v>
      </c>
      <c r="I44" s="40">
        <v>2658.3500000000004</v>
      </c>
      <c r="J44" s="40">
        <v>2677.8999999999996</v>
      </c>
      <c r="K44" s="31">
        <v>2638.8</v>
      </c>
      <c r="L44" s="31">
        <v>2595</v>
      </c>
      <c r="M44" s="31">
        <v>2.63232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331.95</v>
      </c>
      <c r="D45" s="40">
        <v>331.2</v>
      </c>
      <c r="E45" s="40">
        <v>325.39999999999998</v>
      </c>
      <c r="F45" s="40">
        <v>318.84999999999997</v>
      </c>
      <c r="G45" s="40">
        <v>313.04999999999995</v>
      </c>
      <c r="H45" s="40">
        <v>337.75</v>
      </c>
      <c r="I45" s="40">
        <v>343.55000000000007</v>
      </c>
      <c r="J45" s="40">
        <v>350.1</v>
      </c>
      <c r="K45" s="31">
        <v>337</v>
      </c>
      <c r="L45" s="31">
        <v>324.64999999999998</v>
      </c>
      <c r="M45" s="31">
        <v>53.650620000000004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93.05</v>
      </c>
      <c r="D46" s="40">
        <v>91.933333333333337</v>
      </c>
      <c r="E46" s="40">
        <v>90.366666666666674</v>
      </c>
      <c r="F46" s="40">
        <v>87.683333333333337</v>
      </c>
      <c r="G46" s="40">
        <v>86.116666666666674</v>
      </c>
      <c r="H46" s="40">
        <v>94.616666666666674</v>
      </c>
      <c r="I46" s="40">
        <v>96.183333333333337</v>
      </c>
      <c r="J46" s="40">
        <v>98.866666666666674</v>
      </c>
      <c r="K46" s="31">
        <v>93.5</v>
      </c>
      <c r="L46" s="31">
        <v>89.25</v>
      </c>
      <c r="M46" s="31">
        <v>1090.88221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62.2</v>
      </c>
      <c r="D47" s="40">
        <v>61.683333333333337</v>
      </c>
      <c r="E47" s="40">
        <v>60.716666666666676</v>
      </c>
      <c r="F47" s="40">
        <v>59.233333333333341</v>
      </c>
      <c r="G47" s="40">
        <v>58.26666666666668</v>
      </c>
      <c r="H47" s="40">
        <v>63.166666666666671</v>
      </c>
      <c r="I47" s="40">
        <v>64.13333333333334</v>
      </c>
      <c r="J47" s="40">
        <v>65.616666666666674</v>
      </c>
      <c r="K47" s="31">
        <v>62.65</v>
      </c>
      <c r="L47" s="31">
        <v>60.2</v>
      </c>
      <c r="M47" s="31">
        <v>242.06735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2120.4499999999998</v>
      </c>
      <c r="D48" s="40">
        <v>2133.5166666666664</v>
      </c>
      <c r="E48" s="40">
        <v>2087.0333333333328</v>
      </c>
      <c r="F48" s="40">
        <v>2053.6166666666663</v>
      </c>
      <c r="G48" s="40">
        <v>2007.1333333333328</v>
      </c>
      <c r="H48" s="40">
        <v>2166.9333333333329</v>
      </c>
      <c r="I48" s="40">
        <v>2213.4166666666665</v>
      </c>
      <c r="J48" s="40">
        <v>2246.833333333333</v>
      </c>
      <c r="K48" s="31">
        <v>2180</v>
      </c>
      <c r="L48" s="31">
        <v>2100.1</v>
      </c>
      <c r="M48" s="31">
        <v>8.0374999999999996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837.9</v>
      </c>
      <c r="D49" s="40">
        <v>839.80000000000007</v>
      </c>
      <c r="E49" s="40">
        <v>831.60000000000014</v>
      </c>
      <c r="F49" s="40">
        <v>825.30000000000007</v>
      </c>
      <c r="G49" s="40">
        <v>817.10000000000014</v>
      </c>
      <c r="H49" s="40">
        <v>846.10000000000014</v>
      </c>
      <c r="I49" s="40">
        <v>854.30000000000018</v>
      </c>
      <c r="J49" s="40">
        <v>860.60000000000014</v>
      </c>
      <c r="K49" s="31">
        <v>848</v>
      </c>
      <c r="L49" s="31">
        <v>833.5</v>
      </c>
      <c r="M49" s="31">
        <v>5.9719899999999999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217.15</v>
      </c>
      <c r="D50" s="40">
        <v>214.54999999999998</v>
      </c>
      <c r="E50" s="40">
        <v>207.59999999999997</v>
      </c>
      <c r="F50" s="40">
        <v>198.04999999999998</v>
      </c>
      <c r="G50" s="40">
        <v>191.09999999999997</v>
      </c>
      <c r="H50" s="40">
        <v>224.09999999999997</v>
      </c>
      <c r="I50" s="40">
        <v>231.04999999999995</v>
      </c>
      <c r="J50" s="40">
        <v>240.59999999999997</v>
      </c>
      <c r="K50" s="31">
        <v>221.5</v>
      </c>
      <c r="L50" s="31">
        <v>205</v>
      </c>
      <c r="M50" s="31">
        <v>133.61541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799</v>
      </c>
      <c r="D51" s="40">
        <v>804.33333333333337</v>
      </c>
      <c r="E51" s="40">
        <v>790.66666666666674</v>
      </c>
      <c r="F51" s="40">
        <v>782.33333333333337</v>
      </c>
      <c r="G51" s="40">
        <v>768.66666666666674</v>
      </c>
      <c r="H51" s="40">
        <v>812.66666666666674</v>
      </c>
      <c r="I51" s="40">
        <v>826.33333333333348</v>
      </c>
      <c r="J51" s="40">
        <v>834.66666666666674</v>
      </c>
      <c r="K51" s="31">
        <v>818</v>
      </c>
      <c r="L51" s="31">
        <v>796</v>
      </c>
      <c r="M51" s="31">
        <v>16.594470000000001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74.599999999999994</v>
      </c>
      <c r="D52" s="40">
        <v>75.38333333333334</v>
      </c>
      <c r="E52" s="40">
        <v>73.316666666666677</v>
      </c>
      <c r="F52" s="40">
        <v>72.033333333333331</v>
      </c>
      <c r="G52" s="40">
        <v>69.966666666666669</v>
      </c>
      <c r="H52" s="40">
        <v>76.666666666666686</v>
      </c>
      <c r="I52" s="40">
        <v>78.733333333333348</v>
      </c>
      <c r="J52" s="40">
        <v>80.016666666666694</v>
      </c>
      <c r="K52" s="31">
        <v>77.45</v>
      </c>
      <c r="L52" s="31">
        <v>74.099999999999994</v>
      </c>
      <c r="M52" s="31">
        <v>629.35135000000002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462.5</v>
      </c>
      <c r="D53" s="40">
        <v>464.51666666666665</v>
      </c>
      <c r="E53" s="40">
        <v>459.0333333333333</v>
      </c>
      <c r="F53" s="40">
        <v>455.56666666666666</v>
      </c>
      <c r="G53" s="40">
        <v>450.08333333333331</v>
      </c>
      <c r="H53" s="40">
        <v>467.98333333333329</v>
      </c>
      <c r="I53" s="40">
        <v>473.46666666666664</v>
      </c>
      <c r="J53" s="40">
        <v>476.93333333333328</v>
      </c>
      <c r="K53" s="31">
        <v>470</v>
      </c>
      <c r="L53" s="31">
        <v>461.05</v>
      </c>
      <c r="M53" s="31">
        <v>43.923229999999997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680.6</v>
      </c>
      <c r="D54" s="40">
        <v>687.40000000000009</v>
      </c>
      <c r="E54" s="40">
        <v>672.85000000000014</v>
      </c>
      <c r="F54" s="40">
        <v>665.1</v>
      </c>
      <c r="G54" s="40">
        <v>650.55000000000007</v>
      </c>
      <c r="H54" s="40">
        <v>695.1500000000002</v>
      </c>
      <c r="I54" s="40">
        <v>709.70000000000016</v>
      </c>
      <c r="J54" s="40">
        <v>717.45000000000027</v>
      </c>
      <c r="K54" s="31">
        <v>701.95</v>
      </c>
      <c r="L54" s="31">
        <v>679.65</v>
      </c>
      <c r="M54" s="31">
        <v>85.744450000000001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342.5</v>
      </c>
      <c r="D55" s="40">
        <v>344.2833333333333</v>
      </c>
      <c r="E55" s="40">
        <v>339.56666666666661</v>
      </c>
      <c r="F55" s="40">
        <v>336.63333333333333</v>
      </c>
      <c r="G55" s="40">
        <v>331.91666666666663</v>
      </c>
      <c r="H55" s="40">
        <v>347.21666666666658</v>
      </c>
      <c r="I55" s="40">
        <v>351.93333333333328</v>
      </c>
      <c r="J55" s="40">
        <v>354.86666666666656</v>
      </c>
      <c r="K55" s="31">
        <v>349</v>
      </c>
      <c r="L55" s="31">
        <v>341.35</v>
      </c>
      <c r="M55" s="31">
        <v>28.705300000000001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1147.95</v>
      </c>
      <c r="D56" s="40">
        <v>1151.4166666666667</v>
      </c>
      <c r="E56" s="40">
        <v>1141.5333333333335</v>
      </c>
      <c r="F56" s="40">
        <v>1135.1166666666668</v>
      </c>
      <c r="G56" s="40">
        <v>1125.2333333333336</v>
      </c>
      <c r="H56" s="40">
        <v>1157.8333333333335</v>
      </c>
      <c r="I56" s="40">
        <v>1167.7166666666667</v>
      </c>
      <c r="J56" s="40">
        <v>1174.1333333333334</v>
      </c>
      <c r="K56" s="31">
        <v>1161.3</v>
      </c>
      <c r="L56" s="31">
        <v>1145</v>
      </c>
      <c r="M56" s="31">
        <v>0.63227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17659.650000000001</v>
      </c>
      <c r="D57" s="40">
        <v>17797.366666666669</v>
      </c>
      <c r="E57" s="40">
        <v>17482.283333333336</v>
      </c>
      <c r="F57" s="40">
        <v>17304.916666666668</v>
      </c>
      <c r="G57" s="40">
        <v>16989.833333333336</v>
      </c>
      <c r="H57" s="40">
        <v>17974.733333333337</v>
      </c>
      <c r="I57" s="40">
        <v>18289.816666666666</v>
      </c>
      <c r="J57" s="40">
        <v>18467.183333333338</v>
      </c>
      <c r="K57" s="31">
        <v>18112.45</v>
      </c>
      <c r="L57" s="31">
        <v>17620</v>
      </c>
      <c r="M57" s="31">
        <v>0.28231000000000001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3837.35</v>
      </c>
      <c r="D58" s="40">
        <v>3874.1166666666668</v>
      </c>
      <c r="E58" s="40">
        <v>3788.2333333333336</v>
      </c>
      <c r="F58" s="40">
        <v>3739.1166666666668</v>
      </c>
      <c r="G58" s="40">
        <v>3653.2333333333336</v>
      </c>
      <c r="H58" s="40">
        <v>3923.2333333333336</v>
      </c>
      <c r="I58" s="40">
        <v>4009.1166666666668</v>
      </c>
      <c r="J58" s="40">
        <v>4058.2333333333336</v>
      </c>
      <c r="K58" s="31">
        <v>3960</v>
      </c>
      <c r="L58" s="31">
        <v>3825</v>
      </c>
      <c r="M58" s="31">
        <v>2.5683699999999998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98.35</v>
      </c>
      <c r="D59" s="40">
        <v>97.05</v>
      </c>
      <c r="E59" s="40">
        <v>94.399999999999991</v>
      </c>
      <c r="F59" s="40">
        <v>90.449999999999989</v>
      </c>
      <c r="G59" s="40">
        <v>87.799999999999983</v>
      </c>
      <c r="H59" s="40">
        <v>101</v>
      </c>
      <c r="I59" s="40">
        <v>103.65</v>
      </c>
      <c r="J59" s="40">
        <v>107.60000000000001</v>
      </c>
      <c r="K59" s="31">
        <v>99.7</v>
      </c>
      <c r="L59" s="31">
        <v>93.1</v>
      </c>
      <c r="M59" s="31">
        <v>175.55108999999999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534.29999999999995</v>
      </c>
      <c r="D60" s="40">
        <v>537.1</v>
      </c>
      <c r="E60" s="40">
        <v>528.20000000000005</v>
      </c>
      <c r="F60" s="40">
        <v>522.1</v>
      </c>
      <c r="G60" s="40">
        <v>513.20000000000005</v>
      </c>
      <c r="H60" s="40">
        <v>543.20000000000005</v>
      </c>
      <c r="I60" s="40">
        <v>552.09999999999991</v>
      </c>
      <c r="J60" s="40">
        <v>558.20000000000005</v>
      </c>
      <c r="K60" s="31">
        <v>546</v>
      </c>
      <c r="L60" s="31">
        <v>531</v>
      </c>
      <c r="M60" s="31">
        <v>15.47343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198.95</v>
      </c>
      <c r="D61" s="40">
        <v>198.93333333333331</v>
      </c>
      <c r="E61" s="40">
        <v>193.61666666666662</v>
      </c>
      <c r="F61" s="40">
        <v>188.2833333333333</v>
      </c>
      <c r="G61" s="40">
        <v>182.96666666666661</v>
      </c>
      <c r="H61" s="40">
        <v>204.26666666666662</v>
      </c>
      <c r="I61" s="40">
        <v>209.58333333333329</v>
      </c>
      <c r="J61" s="40">
        <v>214.91666666666663</v>
      </c>
      <c r="K61" s="31">
        <v>204.25</v>
      </c>
      <c r="L61" s="31">
        <v>193.6</v>
      </c>
      <c r="M61" s="31">
        <v>369.40320000000003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145.1</v>
      </c>
      <c r="D62" s="40">
        <v>146.20000000000002</v>
      </c>
      <c r="E62" s="40">
        <v>142.90000000000003</v>
      </c>
      <c r="F62" s="40">
        <v>140.70000000000002</v>
      </c>
      <c r="G62" s="40">
        <v>137.40000000000003</v>
      </c>
      <c r="H62" s="40">
        <v>148.40000000000003</v>
      </c>
      <c r="I62" s="40">
        <v>151.70000000000005</v>
      </c>
      <c r="J62" s="40">
        <v>153.90000000000003</v>
      </c>
      <c r="K62" s="31">
        <v>149.5</v>
      </c>
      <c r="L62" s="31">
        <v>144</v>
      </c>
      <c r="M62" s="31">
        <v>18.880839999999999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598.75</v>
      </c>
      <c r="D63" s="40">
        <v>598.55000000000007</v>
      </c>
      <c r="E63" s="40">
        <v>587.10000000000014</v>
      </c>
      <c r="F63" s="40">
        <v>575.45000000000005</v>
      </c>
      <c r="G63" s="40">
        <v>564.00000000000011</v>
      </c>
      <c r="H63" s="40">
        <v>610.20000000000016</v>
      </c>
      <c r="I63" s="40">
        <v>621.6500000000002</v>
      </c>
      <c r="J63" s="40">
        <v>633.30000000000018</v>
      </c>
      <c r="K63" s="31">
        <v>610</v>
      </c>
      <c r="L63" s="31">
        <v>586.9</v>
      </c>
      <c r="M63" s="31">
        <v>27.60568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903.75</v>
      </c>
      <c r="D64" s="40">
        <v>906.38333333333333</v>
      </c>
      <c r="E64" s="40">
        <v>896.86666666666667</v>
      </c>
      <c r="F64" s="40">
        <v>889.98333333333335</v>
      </c>
      <c r="G64" s="40">
        <v>880.4666666666667</v>
      </c>
      <c r="H64" s="40">
        <v>913.26666666666665</v>
      </c>
      <c r="I64" s="40">
        <v>922.7833333333333</v>
      </c>
      <c r="J64" s="40">
        <v>929.66666666666663</v>
      </c>
      <c r="K64" s="31">
        <v>915.9</v>
      </c>
      <c r="L64" s="31">
        <v>899.5</v>
      </c>
      <c r="M64" s="31">
        <v>19.136669999999999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171</v>
      </c>
      <c r="D65" s="40">
        <v>171.75</v>
      </c>
      <c r="E65" s="40">
        <v>169.15</v>
      </c>
      <c r="F65" s="40">
        <v>167.3</v>
      </c>
      <c r="G65" s="40">
        <v>164.70000000000002</v>
      </c>
      <c r="H65" s="40">
        <v>173.6</v>
      </c>
      <c r="I65" s="40">
        <v>176.20000000000002</v>
      </c>
      <c r="J65" s="40">
        <v>178.04999999999998</v>
      </c>
      <c r="K65" s="31">
        <v>174.35</v>
      </c>
      <c r="L65" s="31">
        <v>169.9</v>
      </c>
      <c r="M65" s="31">
        <v>25.453150000000001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185.3</v>
      </c>
      <c r="D66" s="40">
        <v>185.48333333333335</v>
      </c>
      <c r="E66" s="40">
        <v>183.2166666666667</v>
      </c>
      <c r="F66" s="40">
        <v>181.13333333333335</v>
      </c>
      <c r="G66" s="40">
        <v>178.8666666666667</v>
      </c>
      <c r="H66" s="40">
        <v>187.56666666666669</v>
      </c>
      <c r="I66" s="40">
        <v>189.83333333333334</v>
      </c>
      <c r="J66" s="40">
        <v>191.91666666666669</v>
      </c>
      <c r="K66" s="31">
        <v>187.75</v>
      </c>
      <c r="L66" s="31">
        <v>183.4</v>
      </c>
      <c r="M66" s="31">
        <v>154.68914000000001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5604.85</v>
      </c>
      <c r="D67" s="40">
        <v>5602.8</v>
      </c>
      <c r="E67" s="40">
        <v>5513.6500000000005</v>
      </c>
      <c r="F67" s="40">
        <v>5422.4500000000007</v>
      </c>
      <c r="G67" s="40">
        <v>5333.3000000000011</v>
      </c>
      <c r="H67" s="40">
        <v>5694</v>
      </c>
      <c r="I67" s="40">
        <v>5783.15</v>
      </c>
      <c r="J67" s="40">
        <v>5874.3499999999995</v>
      </c>
      <c r="K67" s="31">
        <v>5691.95</v>
      </c>
      <c r="L67" s="31">
        <v>5511.6</v>
      </c>
      <c r="M67" s="31">
        <v>3.1274000000000002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1667.85</v>
      </c>
      <c r="D68" s="40">
        <v>1674.95</v>
      </c>
      <c r="E68" s="40">
        <v>1658.45</v>
      </c>
      <c r="F68" s="40">
        <v>1649.05</v>
      </c>
      <c r="G68" s="40">
        <v>1632.55</v>
      </c>
      <c r="H68" s="40">
        <v>1684.3500000000001</v>
      </c>
      <c r="I68" s="40">
        <v>1700.8500000000001</v>
      </c>
      <c r="J68" s="40">
        <v>1710.2500000000002</v>
      </c>
      <c r="K68" s="31">
        <v>1691.45</v>
      </c>
      <c r="L68" s="31">
        <v>1665.55</v>
      </c>
      <c r="M68" s="31">
        <v>2.5352299999999999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684.65</v>
      </c>
      <c r="D69" s="40">
        <v>685.65</v>
      </c>
      <c r="E69" s="40">
        <v>676.34999999999991</v>
      </c>
      <c r="F69" s="40">
        <v>668.05</v>
      </c>
      <c r="G69" s="40">
        <v>658.74999999999989</v>
      </c>
      <c r="H69" s="40">
        <v>693.94999999999993</v>
      </c>
      <c r="I69" s="40">
        <v>703.24999999999989</v>
      </c>
      <c r="J69" s="40">
        <v>711.55</v>
      </c>
      <c r="K69" s="31">
        <v>694.95</v>
      </c>
      <c r="L69" s="31">
        <v>677.35</v>
      </c>
      <c r="M69" s="31">
        <v>12.456810000000001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857.35</v>
      </c>
      <c r="D70" s="40">
        <v>861.65</v>
      </c>
      <c r="E70" s="40">
        <v>846.55</v>
      </c>
      <c r="F70" s="40">
        <v>835.75</v>
      </c>
      <c r="G70" s="40">
        <v>820.65</v>
      </c>
      <c r="H70" s="40">
        <v>872.44999999999993</v>
      </c>
      <c r="I70" s="40">
        <v>887.55000000000007</v>
      </c>
      <c r="J70" s="40">
        <v>898.34999999999991</v>
      </c>
      <c r="K70" s="31">
        <v>876.75</v>
      </c>
      <c r="L70" s="31">
        <v>850.85</v>
      </c>
      <c r="M70" s="31">
        <v>3.004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473.05</v>
      </c>
      <c r="D71" s="40">
        <v>473.55</v>
      </c>
      <c r="E71" s="40">
        <v>469.5</v>
      </c>
      <c r="F71" s="40">
        <v>465.95</v>
      </c>
      <c r="G71" s="40">
        <v>461.9</v>
      </c>
      <c r="H71" s="40">
        <v>477.1</v>
      </c>
      <c r="I71" s="40">
        <v>481.15000000000009</v>
      </c>
      <c r="J71" s="40">
        <v>484.70000000000005</v>
      </c>
      <c r="K71" s="31">
        <v>477.6</v>
      </c>
      <c r="L71" s="31">
        <v>470</v>
      </c>
      <c r="M71" s="31">
        <v>10.347709999999999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910.2</v>
      </c>
      <c r="D72" s="40">
        <v>914.43333333333339</v>
      </c>
      <c r="E72" s="40">
        <v>898.91666666666674</v>
      </c>
      <c r="F72" s="40">
        <v>887.63333333333333</v>
      </c>
      <c r="G72" s="40">
        <v>872.11666666666667</v>
      </c>
      <c r="H72" s="40">
        <v>925.71666666666681</v>
      </c>
      <c r="I72" s="40">
        <v>941.23333333333346</v>
      </c>
      <c r="J72" s="40">
        <v>952.51666666666688</v>
      </c>
      <c r="K72" s="31">
        <v>929.95</v>
      </c>
      <c r="L72" s="31">
        <v>903.15</v>
      </c>
      <c r="M72" s="31">
        <v>11.876569999999999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441.75</v>
      </c>
      <c r="D73" s="40">
        <v>440.15000000000003</v>
      </c>
      <c r="E73" s="40">
        <v>430.60000000000008</v>
      </c>
      <c r="F73" s="40">
        <v>419.45000000000005</v>
      </c>
      <c r="G73" s="40">
        <v>409.90000000000009</v>
      </c>
      <c r="H73" s="40">
        <v>451.30000000000007</v>
      </c>
      <c r="I73" s="40">
        <v>460.85</v>
      </c>
      <c r="J73" s="40">
        <v>472.00000000000006</v>
      </c>
      <c r="K73" s="31">
        <v>449.7</v>
      </c>
      <c r="L73" s="31">
        <v>429</v>
      </c>
      <c r="M73" s="31">
        <v>83.306399999999996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614.15</v>
      </c>
      <c r="D74" s="40">
        <v>619.58333333333337</v>
      </c>
      <c r="E74" s="40">
        <v>607.16666666666674</v>
      </c>
      <c r="F74" s="40">
        <v>600.18333333333339</v>
      </c>
      <c r="G74" s="40">
        <v>587.76666666666677</v>
      </c>
      <c r="H74" s="40">
        <v>626.56666666666672</v>
      </c>
      <c r="I74" s="40">
        <v>638.98333333333346</v>
      </c>
      <c r="J74" s="40">
        <v>645.9666666666667</v>
      </c>
      <c r="K74" s="31">
        <v>632</v>
      </c>
      <c r="L74" s="31">
        <v>612.6</v>
      </c>
      <c r="M74" s="31">
        <v>14.641439999999999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2084.5</v>
      </c>
      <c r="D75" s="40">
        <v>2083.2000000000003</v>
      </c>
      <c r="E75" s="40">
        <v>2058.4000000000005</v>
      </c>
      <c r="F75" s="40">
        <v>2032.3000000000002</v>
      </c>
      <c r="G75" s="40">
        <v>2007.5000000000005</v>
      </c>
      <c r="H75" s="40">
        <v>2109.3000000000006</v>
      </c>
      <c r="I75" s="40">
        <v>2134.1000000000008</v>
      </c>
      <c r="J75" s="40">
        <v>2160.2000000000007</v>
      </c>
      <c r="K75" s="31">
        <v>2108</v>
      </c>
      <c r="L75" s="31">
        <v>2057.1</v>
      </c>
      <c r="M75" s="31">
        <v>5.1678300000000004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2866.85</v>
      </c>
      <c r="D76" s="40">
        <v>2883.9333333333329</v>
      </c>
      <c r="E76" s="40">
        <v>2832.9166666666661</v>
      </c>
      <c r="F76" s="40">
        <v>2798.9833333333331</v>
      </c>
      <c r="G76" s="40">
        <v>2747.9666666666662</v>
      </c>
      <c r="H76" s="40">
        <v>2917.8666666666659</v>
      </c>
      <c r="I76" s="40">
        <v>2968.8833333333332</v>
      </c>
      <c r="J76" s="40">
        <v>3002.8166666666657</v>
      </c>
      <c r="K76" s="31">
        <v>2934.95</v>
      </c>
      <c r="L76" s="31">
        <v>2850</v>
      </c>
      <c r="M76" s="31">
        <v>8.9662600000000001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209.35</v>
      </c>
      <c r="D77" s="40">
        <v>209.83333333333334</v>
      </c>
      <c r="E77" s="40">
        <v>193.7166666666667</v>
      </c>
      <c r="F77" s="40">
        <v>178.08333333333334</v>
      </c>
      <c r="G77" s="40">
        <v>161.9666666666667</v>
      </c>
      <c r="H77" s="40">
        <v>225.4666666666667</v>
      </c>
      <c r="I77" s="40">
        <v>241.58333333333331</v>
      </c>
      <c r="J77" s="40">
        <v>257.2166666666667</v>
      </c>
      <c r="K77" s="31">
        <v>225.95</v>
      </c>
      <c r="L77" s="31">
        <v>194.2</v>
      </c>
      <c r="M77" s="31">
        <v>109.58752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5343.05</v>
      </c>
      <c r="D78" s="40">
        <v>5360.9000000000005</v>
      </c>
      <c r="E78" s="40">
        <v>5296.7000000000007</v>
      </c>
      <c r="F78" s="40">
        <v>5250.35</v>
      </c>
      <c r="G78" s="40">
        <v>5186.1500000000005</v>
      </c>
      <c r="H78" s="40">
        <v>5407.2500000000009</v>
      </c>
      <c r="I78" s="40">
        <v>5471.45</v>
      </c>
      <c r="J78" s="40">
        <v>5517.8000000000011</v>
      </c>
      <c r="K78" s="31">
        <v>5425.1</v>
      </c>
      <c r="L78" s="31">
        <v>5314.55</v>
      </c>
      <c r="M78" s="31">
        <v>5.4494199999999999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5753.45</v>
      </c>
      <c r="D79" s="40">
        <v>5721.6333333333341</v>
      </c>
      <c r="E79" s="40">
        <v>5632.3166666666684</v>
      </c>
      <c r="F79" s="40">
        <v>5511.1833333333343</v>
      </c>
      <c r="G79" s="40">
        <v>5421.8666666666686</v>
      </c>
      <c r="H79" s="40">
        <v>5842.7666666666682</v>
      </c>
      <c r="I79" s="40">
        <v>5932.0833333333339</v>
      </c>
      <c r="J79" s="40">
        <v>6053.2166666666681</v>
      </c>
      <c r="K79" s="31">
        <v>5810.95</v>
      </c>
      <c r="L79" s="31">
        <v>5600.5</v>
      </c>
      <c r="M79" s="31">
        <v>7.02407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3607.1</v>
      </c>
      <c r="D80" s="40">
        <v>3635.7000000000003</v>
      </c>
      <c r="E80" s="40">
        <v>3571.4000000000005</v>
      </c>
      <c r="F80" s="40">
        <v>3535.7000000000003</v>
      </c>
      <c r="G80" s="40">
        <v>3471.4000000000005</v>
      </c>
      <c r="H80" s="40">
        <v>3671.4000000000005</v>
      </c>
      <c r="I80" s="40">
        <v>3735.7000000000007</v>
      </c>
      <c r="J80" s="40">
        <v>3771.4000000000005</v>
      </c>
      <c r="K80" s="31">
        <v>3700</v>
      </c>
      <c r="L80" s="31">
        <v>3600</v>
      </c>
      <c r="M80" s="31">
        <v>1.7345699999999999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4877.5</v>
      </c>
      <c r="D81" s="40">
        <v>4906.0333333333338</v>
      </c>
      <c r="E81" s="40">
        <v>4837.1166666666677</v>
      </c>
      <c r="F81" s="40">
        <v>4796.7333333333336</v>
      </c>
      <c r="G81" s="40">
        <v>4727.8166666666675</v>
      </c>
      <c r="H81" s="40">
        <v>4946.4166666666679</v>
      </c>
      <c r="I81" s="40">
        <v>5015.3333333333339</v>
      </c>
      <c r="J81" s="40">
        <v>5055.7166666666681</v>
      </c>
      <c r="K81" s="31">
        <v>4974.95</v>
      </c>
      <c r="L81" s="31">
        <v>4865.6499999999996</v>
      </c>
      <c r="M81" s="31">
        <v>3.3365100000000001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2826.35</v>
      </c>
      <c r="D82" s="40">
        <v>2840.0666666666671</v>
      </c>
      <c r="E82" s="40">
        <v>2799.1333333333341</v>
      </c>
      <c r="F82" s="40">
        <v>2771.916666666667</v>
      </c>
      <c r="G82" s="40">
        <v>2730.983333333334</v>
      </c>
      <c r="H82" s="40">
        <v>2867.2833333333342</v>
      </c>
      <c r="I82" s="40">
        <v>2908.2166666666676</v>
      </c>
      <c r="J82" s="40">
        <v>2935.4333333333343</v>
      </c>
      <c r="K82" s="31">
        <v>2881</v>
      </c>
      <c r="L82" s="31">
        <v>2812.85</v>
      </c>
      <c r="M82" s="31">
        <v>3.6015999999999999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544.65</v>
      </c>
      <c r="D83" s="40">
        <v>547.63333333333333</v>
      </c>
      <c r="E83" s="40">
        <v>537.61666666666667</v>
      </c>
      <c r="F83" s="40">
        <v>530.58333333333337</v>
      </c>
      <c r="G83" s="40">
        <v>520.56666666666672</v>
      </c>
      <c r="H83" s="40">
        <v>554.66666666666663</v>
      </c>
      <c r="I83" s="40">
        <v>564.68333333333328</v>
      </c>
      <c r="J83" s="40">
        <v>571.71666666666658</v>
      </c>
      <c r="K83" s="31">
        <v>557.65</v>
      </c>
      <c r="L83" s="31">
        <v>540.6</v>
      </c>
      <c r="M83" s="31">
        <v>9.8193999999999999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1819.5</v>
      </c>
      <c r="D84" s="40">
        <v>1824.2</v>
      </c>
      <c r="E84" s="40">
        <v>1800.65</v>
      </c>
      <c r="F84" s="40">
        <v>1781.8</v>
      </c>
      <c r="G84" s="40">
        <v>1758.25</v>
      </c>
      <c r="H84" s="40">
        <v>1843.0500000000002</v>
      </c>
      <c r="I84" s="40">
        <v>1866.6</v>
      </c>
      <c r="J84" s="40">
        <v>1885.4500000000003</v>
      </c>
      <c r="K84" s="31">
        <v>1847.75</v>
      </c>
      <c r="L84" s="31">
        <v>1805.35</v>
      </c>
      <c r="M84" s="31">
        <v>1.03379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1551.25</v>
      </c>
      <c r="D85" s="40">
        <v>1546.1666666666667</v>
      </c>
      <c r="E85" s="40">
        <v>1526.0333333333335</v>
      </c>
      <c r="F85" s="40">
        <v>1500.8166666666668</v>
      </c>
      <c r="G85" s="40">
        <v>1480.6833333333336</v>
      </c>
      <c r="H85" s="40">
        <v>1571.3833333333334</v>
      </c>
      <c r="I85" s="40">
        <v>1591.5166666666667</v>
      </c>
      <c r="J85" s="40">
        <v>1616.7333333333333</v>
      </c>
      <c r="K85" s="31">
        <v>1566.3</v>
      </c>
      <c r="L85" s="31">
        <v>1520.95</v>
      </c>
      <c r="M85" s="31">
        <v>13.94214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185.65</v>
      </c>
      <c r="D86" s="40">
        <v>186.60000000000002</v>
      </c>
      <c r="E86" s="40">
        <v>183.40000000000003</v>
      </c>
      <c r="F86" s="40">
        <v>181.15</v>
      </c>
      <c r="G86" s="40">
        <v>177.95000000000002</v>
      </c>
      <c r="H86" s="40">
        <v>188.85000000000005</v>
      </c>
      <c r="I86" s="40">
        <v>192.05000000000004</v>
      </c>
      <c r="J86" s="40">
        <v>194.30000000000007</v>
      </c>
      <c r="K86" s="31">
        <v>189.8</v>
      </c>
      <c r="L86" s="31">
        <v>184.35</v>
      </c>
      <c r="M86" s="31">
        <v>40.513809999999999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95.3</v>
      </c>
      <c r="D87" s="40">
        <v>95.266666666666666</v>
      </c>
      <c r="E87" s="40">
        <v>94.033333333333331</v>
      </c>
      <c r="F87" s="40">
        <v>92.766666666666666</v>
      </c>
      <c r="G87" s="40">
        <v>91.533333333333331</v>
      </c>
      <c r="H87" s="40">
        <v>96.533333333333331</v>
      </c>
      <c r="I87" s="40">
        <v>97.766666666666652</v>
      </c>
      <c r="J87" s="40">
        <v>99.033333333333331</v>
      </c>
      <c r="K87" s="31">
        <v>96.5</v>
      </c>
      <c r="L87" s="31">
        <v>94</v>
      </c>
      <c r="M87" s="31">
        <v>285.59068000000002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262.7</v>
      </c>
      <c r="D88" s="40">
        <v>266.0333333333333</v>
      </c>
      <c r="E88" s="40">
        <v>257.91666666666663</v>
      </c>
      <c r="F88" s="40">
        <v>253.13333333333333</v>
      </c>
      <c r="G88" s="40">
        <v>245.01666666666665</v>
      </c>
      <c r="H88" s="40">
        <v>270.81666666666661</v>
      </c>
      <c r="I88" s="40">
        <v>278.93333333333328</v>
      </c>
      <c r="J88" s="40">
        <v>283.71666666666658</v>
      </c>
      <c r="K88" s="31">
        <v>274.14999999999998</v>
      </c>
      <c r="L88" s="31">
        <v>261.25</v>
      </c>
      <c r="M88" s="31">
        <v>28.731280000000002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161.35</v>
      </c>
      <c r="D89" s="40">
        <v>162</v>
      </c>
      <c r="E89" s="40">
        <v>160.19999999999999</v>
      </c>
      <c r="F89" s="40">
        <v>159.04999999999998</v>
      </c>
      <c r="G89" s="40">
        <v>157.24999999999997</v>
      </c>
      <c r="H89" s="40">
        <v>163.15</v>
      </c>
      <c r="I89" s="40">
        <v>164.95000000000002</v>
      </c>
      <c r="J89" s="40">
        <v>166.10000000000002</v>
      </c>
      <c r="K89" s="31">
        <v>163.80000000000001</v>
      </c>
      <c r="L89" s="31">
        <v>160.85</v>
      </c>
      <c r="M89" s="31">
        <v>168.68394000000001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43</v>
      </c>
      <c r="D90" s="40">
        <v>43.383333333333333</v>
      </c>
      <c r="E90" s="40">
        <v>42.316666666666663</v>
      </c>
      <c r="F90" s="40">
        <v>41.633333333333333</v>
      </c>
      <c r="G90" s="40">
        <v>40.566666666666663</v>
      </c>
      <c r="H90" s="40">
        <v>44.066666666666663</v>
      </c>
      <c r="I90" s="40">
        <v>45.13333333333334</v>
      </c>
      <c r="J90" s="40">
        <v>45.816666666666663</v>
      </c>
      <c r="K90" s="31">
        <v>44.45</v>
      </c>
      <c r="L90" s="31">
        <v>42.7</v>
      </c>
      <c r="M90" s="31">
        <v>195.29191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3749.2</v>
      </c>
      <c r="D91" s="40">
        <v>3767.6166666666663</v>
      </c>
      <c r="E91" s="40">
        <v>3715.2833333333328</v>
      </c>
      <c r="F91" s="40">
        <v>3681.3666666666663</v>
      </c>
      <c r="G91" s="40">
        <v>3629.0333333333328</v>
      </c>
      <c r="H91" s="40">
        <v>3801.5333333333328</v>
      </c>
      <c r="I91" s="40">
        <v>3853.8666666666659</v>
      </c>
      <c r="J91" s="40">
        <v>3887.7833333333328</v>
      </c>
      <c r="K91" s="31">
        <v>3819.95</v>
      </c>
      <c r="L91" s="31">
        <v>3733.7</v>
      </c>
      <c r="M91" s="31">
        <v>0.86911000000000005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519</v>
      </c>
      <c r="D92" s="40">
        <v>521.4666666666667</v>
      </c>
      <c r="E92" s="40">
        <v>514.53333333333342</v>
      </c>
      <c r="F92" s="40">
        <v>510.06666666666672</v>
      </c>
      <c r="G92" s="40">
        <v>503.13333333333344</v>
      </c>
      <c r="H92" s="40">
        <v>525.93333333333339</v>
      </c>
      <c r="I92" s="40">
        <v>532.86666666666679</v>
      </c>
      <c r="J92" s="40">
        <v>537.33333333333337</v>
      </c>
      <c r="K92" s="31">
        <v>528.4</v>
      </c>
      <c r="L92" s="31">
        <v>517</v>
      </c>
      <c r="M92" s="31">
        <v>11.66193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635.79999999999995</v>
      </c>
      <c r="D93" s="40">
        <v>638.61666666666667</v>
      </c>
      <c r="E93" s="40">
        <v>630.18333333333339</v>
      </c>
      <c r="F93" s="40">
        <v>624.56666666666672</v>
      </c>
      <c r="G93" s="40">
        <v>616.13333333333344</v>
      </c>
      <c r="H93" s="40">
        <v>644.23333333333335</v>
      </c>
      <c r="I93" s="40">
        <v>652.66666666666652</v>
      </c>
      <c r="J93" s="40">
        <v>658.2833333333333</v>
      </c>
      <c r="K93" s="31">
        <v>647.04999999999995</v>
      </c>
      <c r="L93" s="31">
        <v>633</v>
      </c>
      <c r="M93" s="31">
        <v>0.82194999999999996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1017.15</v>
      </c>
      <c r="D94" s="40">
        <v>1032.3999999999999</v>
      </c>
      <c r="E94" s="40">
        <v>998.74999999999977</v>
      </c>
      <c r="F94" s="40">
        <v>980.34999999999991</v>
      </c>
      <c r="G94" s="40">
        <v>946.69999999999982</v>
      </c>
      <c r="H94" s="40">
        <v>1050.7999999999997</v>
      </c>
      <c r="I94" s="40">
        <v>1084.4499999999998</v>
      </c>
      <c r="J94" s="40">
        <v>1102.8499999999997</v>
      </c>
      <c r="K94" s="31">
        <v>1066.05</v>
      </c>
      <c r="L94" s="31">
        <v>1014</v>
      </c>
      <c r="M94" s="31">
        <v>15.38818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578.1</v>
      </c>
      <c r="D95" s="40">
        <v>576.29999999999995</v>
      </c>
      <c r="E95" s="40">
        <v>572.09999999999991</v>
      </c>
      <c r="F95" s="40">
        <v>566.09999999999991</v>
      </c>
      <c r="G95" s="40">
        <v>561.89999999999986</v>
      </c>
      <c r="H95" s="40">
        <v>582.29999999999995</v>
      </c>
      <c r="I95" s="40">
        <v>586.5</v>
      </c>
      <c r="J95" s="40">
        <v>592.5</v>
      </c>
      <c r="K95" s="31">
        <v>580.5</v>
      </c>
      <c r="L95" s="31">
        <v>570.29999999999995</v>
      </c>
      <c r="M95" s="31">
        <v>1.3386899999999999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2502.8000000000002</v>
      </c>
      <c r="D96" s="40">
        <v>2505.6166666666663</v>
      </c>
      <c r="E96" s="40">
        <v>2454.1333333333328</v>
      </c>
      <c r="F96" s="40">
        <v>2405.4666666666662</v>
      </c>
      <c r="G96" s="40">
        <v>2353.9833333333327</v>
      </c>
      <c r="H96" s="40">
        <v>2554.2833333333328</v>
      </c>
      <c r="I96" s="40">
        <v>2605.7666666666664</v>
      </c>
      <c r="J96" s="40">
        <v>2654.4333333333329</v>
      </c>
      <c r="K96" s="31">
        <v>2557.1</v>
      </c>
      <c r="L96" s="31">
        <v>2456.9499999999998</v>
      </c>
      <c r="M96" s="31">
        <v>12.663360000000001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1753.95</v>
      </c>
      <c r="D97" s="40">
        <v>1766.1166666666668</v>
      </c>
      <c r="E97" s="40">
        <v>1733.8333333333335</v>
      </c>
      <c r="F97" s="40">
        <v>1713.7166666666667</v>
      </c>
      <c r="G97" s="40">
        <v>1681.4333333333334</v>
      </c>
      <c r="H97" s="40">
        <v>1786.2333333333336</v>
      </c>
      <c r="I97" s="40">
        <v>1818.5166666666669</v>
      </c>
      <c r="J97" s="40">
        <v>1838.6333333333337</v>
      </c>
      <c r="K97" s="31">
        <v>1798.4</v>
      </c>
      <c r="L97" s="31">
        <v>1746</v>
      </c>
      <c r="M97" s="31">
        <v>13.33785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660.15</v>
      </c>
      <c r="D98" s="40">
        <v>652.61666666666667</v>
      </c>
      <c r="E98" s="40">
        <v>637.5333333333333</v>
      </c>
      <c r="F98" s="40">
        <v>614.91666666666663</v>
      </c>
      <c r="G98" s="40">
        <v>599.83333333333326</v>
      </c>
      <c r="H98" s="40">
        <v>675.23333333333335</v>
      </c>
      <c r="I98" s="40">
        <v>690.31666666666661</v>
      </c>
      <c r="J98" s="40">
        <v>712.93333333333339</v>
      </c>
      <c r="K98" s="31">
        <v>667.7</v>
      </c>
      <c r="L98" s="31">
        <v>630</v>
      </c>
      <c r="M98" s="31">
        <v>35.714950000000002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328.1</v>
      </c>
      <c r="D99" s="40">
        <v>325.55</v>
      </c>
      <c r="E99" s="40">
        <v>321.70000000000005</v>
      </c>
      <c r="F99" s="40">
        <v>315.3</v>
      </c>
      <c r="G99" s="40">
        <v>311.45000000000005</v>
      </c>
      <c r="H99" s="40">
        <v>331.95000000000005</v>
      </c>
      <c r="I99" s="40">
        <v>335.80000000000007</v>
      </c>
      <c r="J99" s="40">
        <v>342.20000000000005</v>
      </c>
      <c r="K99" s="31">
        <v>329.4</v>
      </c>
      <c r="L99" s="31">
        <v>319.14999999999998</v>
      </c>
      <c r="M99" s="31">
        <v>8.1254799999999996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1221.4000000000001</v>
      </c>
      <c r="D100" s="40">
        <v>1236.3</v>
      </c>
      <c r="E100" s="40">
        <v>1200.0999999999999</v>
      </c>
      <c r="F100" s="40">
        <v>1178.8</v>
      </c>
      <c r="G100" s="40">
        <v>1142.5999999999999</v>
      </c>
      <c r="H100" s="40">
        <v>1257.5999999999999</v>
      </c>
      <c r="I100" s="40">
        <v>1293.8000000000002</v>
      </c>
      <c r="J100" s="40">
        <v>1315.1</v>
      </c>
      <c r="K100" s="31">
        <v>1272.5</v>
      </c>
      <c r="L100" s="31">
        <v>1215</v>
      </c>
      <c r="M100" s="31">
        <v>238.61602999999999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2932.45</v>
      </c>
      <c r="D101" s="40">
        <v>2947.1833333333329</v>
      </c>
      <c r="E101" s="40">
        <v>2915.3666666666659</v>
      </c>
      <c r="F101" s="40">
        <v>2898.2833333333328</v>
      </c>
      <c r="G101" s="40">
        <v>2866.4666666666658</v>
      </c>
      <c r="H101" s="40">
        <v>2964.266666666666</v>
      </c>
      <c r="I101" s="40">
        <v>2996.0833333333326</v>
      </c>
      <c r="J101" s="40">
        <v>3013.1666666666661</v>
      </c>
      <c r="K101" s="31">
        <v>2979</v>
      </c>
      <c r="L101" s="31">
        <v>2930.1</v>
      </c>
      <c r="M101" s="31">
        <v>3.0774699999999999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1670.3</v>
      </c>
      <c r="D102" s="40">
        <v>1687.45</v>
      </c>
      <c r="E102" s="40">
        <v>1649.9</v>
      </c>
      <c r="F102" s="40">
        <v>1629.5</v>
      </c>
      <c r="G102" s="40">
        <v>1591.95</v>
      </c>
      <c r="H102" s="40">
        <v>1707.8500000000001</v>
      </c>
      <c r="I102" s="40">
        <v>1745.3999999999999</v>
      </c>
      <c r="J102" s="40">
        <v>1765.8000000000002</v>
      </c>
      <c r="K102" s="31">
        <v>1725</v>
      </c>
      <c r="L102" s="31">
        <v>1667.05</v>
      </c>
      <c r="M102" s="31">
        <v>144.28227999999999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703.6</v>
      </c>
      <c r="D103" s="40">
        <v>699.56666666666661</v>
      </c>
      <c r="E103" s="40">
        <v>693.08333333333326</v>
      </c>
      <c r="F103" s="40">
        <v>682.56666666666661</v>
      </c>
      <c r="G103" s="40">
        <v>676.08333333333326</v>
      </c>
      <c r="H103" s="40">
        <v>710.08333333333326</v>
      </c>
      <c r="I103" s="40">
        <v>716.56666666666661</v>
      </c>
      <c r="J103" s="40">
        <v>727.08333333333326</v>
      </c>
      <c r="K103" s="31">
        <v>706.05</v>
      </c>
      <c r="L103" s="31">
        <v>689.05</v>
      </c>
      <c r="M103" s="31">
        <v>45.971200000000003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1454.7</v>
      </c>
      <c r="D104" s="40">
        <v>1466.45</v>
      </c>
      <c r="E104" s="40">
        <v>1428.45</v>
      </c>
      <c r="F104" s="40">
        <v>1402.2</v>
      </c>
      <c r="G104" s="40">
        <v>1364.2</v>
      </c>
      <c r="H104" s="40">
        <v>1492.7</v>
      </c>
      <c r="I104" s="40">
        <v>1530.7</v>
      </c>
      <c r="J104" s="40">
        <v>1556.95</v>
      </c>
      <c r="K104" s="31">
        <v>1504.45</v>
      </c>
      <c r="L104" s="31">
        <v>1440.2</v>
      </c>
      <c r="M104" s="31">
        <v>16.94567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2904.1</v>
      </c>
      <c r="D105" s="40">
        <v>2916.7666666666664</v>
      </c>
      <c r="E105" s="40">
        <v>2883.5333333333328</v>
      </c>
      <c r="F105" s="40">
        <v>2862.9666666666662</v>
      </c>
      <c r="G105" s="40">
        <v>2829.7333333333327</v>
      </c>
      <c r="H105" s="40">
        <v>2937.333333333333</v>
      </c>
      <c r="I105" s="40">
        <v>2970.5666666666666</v>
      </c>
      <c r="J105" s="40">
        <v>2991.1333333333332</v>
      </c>
      <c r="K105" s="31">
        <v>2950</v>
      </c>
      <c r="L105" s="31">
        <v>2896.2</v>
      </c>
      <c r="M105" s="31">
        <v>4.4083100000000002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542.79999999999995</v>
      </c>
      <c r="D106" s="40">
        <v>540.38333333333333</v>
      </c>
      <c r="E106" s="40">
        <v>528.91666666666663</v>
      </c>
      <c r="F106" s="40">
        <v>515.0333333333333</v>
      </c>
      <c r="G106" s="40">
        <v>503.56666666666661</v>
      </c>
      <c r="H106" s="40">
        <v>554.26666666666665</v>
      </c>
      <c r="I106" s="40">
        <v>565.73333333333335</v>
      </c>
      <c r="J106" s="40">
        <v>579.61666666666667</v>
      </c>
      <c r="K106" s="31">
        <v>551.85</v>
      </c>
      <c r="L106" s="31">
        <v>526.5</v>
      </c>
      <c r="M106" s="31">
        <v>234.81789000000001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1480.4</v>
      </c>
      <c r="D107" s="40">
        <v>1502.1333333333332</v>
      </c>
      <c r="E107" s="40">
        <v>1438.2666666666664</v>
      </c>
      <c r="F107" s="40">
        <v>1396.1333333333332</v>
      </c>
      <c r="G107" s="40">
        <v>1332.2666666666664</v>
      </c>
      <c r="H107" s="40">
        <v>1544.2666666666664</v>
      </c>
      <c r="I107" s="40">
        <v>1608.1333333333332</v>
      </c>
      <c r="J107" s="40">
        <v>1650.2666666666664</v>
      </c>
      <c r="K107" s="31">
        <v>1566</v>
      </c>
      <c r="L107" s="31">
        <v>1460</v>
      </c>
      <c r="M107" s="31">
        <v>38.421889999999998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331.7</v>
      </c>
      <c r="D108" s="40">
        <v>333.96666666666664</v>
      </c>
      <c r="E108" s="40">
        <v>328.23333333333329</v>
      </c>
      <c r="F108" s="40">
        <v>324.76666666666665</v>
      </c>
      <c r="G108" s="40">
        <v>319.0333333333333</v>
      </c>
      <c r="H108" s="40">
        <v>337.43333333333328</v>
      </c>
      <c r="I108" s="40">
        <v>343.16666666666663</v>
      </c>
      <c r="J108" s="40">
        <v>346.63333333333327</v>
      </c>
      <c r="K108" s="31">
        <v>339.7</v>
      </c>
      <c r="L108" s="31">
        <v>330.5</v>
      </c>
      <c r="M108" s="31">
        <v>36.622889999999998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2654</v>
      </c>
      <c r="D109" s="40">
        <v>2658.65</v>
      </c>
      <c r="E109" s="40">
        <v>2638.4</v>
      </c>
      <c r="F109" s="40">
        <v>2622.8</v>
      </c>
      <c r="G109" s="40">
        <v>2602.5500000000002</v>
      </c>
      <c r="H109" s="40">
        <v>2674.25</v>
      </c>
      <c r="I109" s="40">
        <v>2694.5</v>
      </c>
      <c r="J109" s="40">
        <v>2710.1</v>
      </c>
      <c r="K109" s="31">
        <v>2678.9</v>
      </c>
      <c r="L109" s="31">
        <v>2643.05</v>
      </c>
      <c r="M109" s="31">
        <v>17.581769999999999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387.65</v>
      </c>
      <c r="D110" s="40">
        <v>387.91666666666669</v>
      </c>
      <c r="E110" s="40">
        <v>367.23333333333335</v>
      </c>
      <c r="F110" s="40">
        <v>346.81666666666666</v>
      </c>
      <c r="G110" s="40">
        <v>326.13333333333333</v>
      </c>
      <c r="H110" s="40">
        <v>408.33333333333337</v>
      </c>
      <c r="I110" s="40">
        <v>429.01666666666665</v>
      </c>
      <c r="J110" s="40">
        <v>449.43333333333339</v>
      </c>
      <c r="K110" s="31">
        <v>408.6</v>
      </c>
      <c r="L110" s="31">
        <v>367.5</v>
      </c>
      <c r="M110" s="31">
        <v>87.826139999999995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2811.5</v>
      </c>
      <c r="D111" s="40">
        <v>2815.85</v>
      </c>
      <c r="E111" s="40">
        <v>2783.7</v>
      </c>
      <c r="F111" s="40">
        <v>2755.9</v>
      </c>
      <c r="G111" s="40">
        <v>2723.75</v>
      </c>
      <c r="H111" s="40">
        <v>2843.6499999999996</v>
      </c>
      <c r="I111" s="40">
        <v>2875.8</v>
      </c>
      <c r="J111" s="40">
        <v>2903.5999999999995</v>
      </c>
      <c r="K111" s="31">
        <v>2848</v>
      </c>
      <c r="L111" s="31">
        <v>2788.05</v>
      </c>
      <c r="M111" s="31">
        <v>26.099689999999999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745.45</v>
      </c>
      <c r="D112" s="40">
        <v>742.13333333333321</v>
      </c>
      <c r="E112" s="40">
        <v>735.36666666666645</v>
      </c>
      <c r="F112" s="40">
        <v>725.28333333333319</v>
      </c>
      <c r="G112" s="40">
        <v>718.51666666666642</v>
      </c>
      <c r="H112" s="40">
        <v>752.21666666666647</v>
      </c>
      <c r="I112" s="40">
        <v>758.98333333333335</v>
      </c>
      <c r="J112" s="40">
        <v>769.06666666666649</v>
      </c>
      <c r="K112" s="31">
        <v>748.9</v>
      </c>
      <c r="L112" s="31">
        <v>732.05</v>
      </c>
      <c r="M112" s="31">
        <v>153.45600999999999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1519.45</v>
      </c>
      <c r="D113" s="40">
        <v>1525.8166666666666</v>
      </c>
      <c r="E113" s="40">
        <v>1511.6333333333332</v>
      </c>
      <c r="F113" s="40">
        <v>1503.8166666666666</v>
      </c>
      <c r="G113" s="40">
        <v>1489.6333333333332</v>
      </c>
      <c r="H113" s="40">
        <v>1533.6333333333332</v>
      </c>
      <c r="I113" s="40">
        <v>1547.8166666666666</v>
      </c>
      <c r="J113" s="40">
        <v>1555.6333333333332</v>
      </c>
      <c r="K113" s="31">
        <v>1540</v>
      </c>
      <c r="L113" s="31">
        <v>1518</v>
      </c>
      <c r="M113" s="31">
        <v>5.1694000000000004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673.5</v>
      </c>
      <c r="D114" s="40">
        <v>668.16666666666663</v>
      </c>
      <c r="E114" s="40">
        <v>658.33333333333326</v>
      </c>
      <c r="F114" s="40">
        <v>643.16666666666663</v>
      </c>
      <c r="G114" s="40">
        <v>633.33333333333326</v>
      </c>
      <c r="H114" s="40">
        <v>683.33333333333326</v>
      </c>
      <c r="I114" s="40">
        <v>693.16666666666652</v>
      </c>
      <c r="J114" s="40">
        <v>708.33333333333326</v>
      </c>
      <c r="K114" s="31">
        <v>678</v>
      </c>
      <c r="L114" s="31">
        <v>653</v>
      </c>
      <c r="M114" s="31">
        <v>18.04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843.4</v>
      </c>
      <c r="D115" s="40">
        <v>858.7833333333333</v>
      </c>
      <c r="E115" s="40">
        <v>822.86666666666656</v>
      </c>
      <c r="F115" s="40">
        <v>802.33333333333326</v>
      </c>
      <c r="G115" s="40">
        <v>766.41666666666652</v>
      </c>
      <c r="H115" s="40">
        <v>879.31666666666661</v>
      </c>
      <c r="I115" s="40">
        <v>915.23333333333335</v>
      </c>
      <c r="J115" s="40">
        <v>935.76666666666665</v>
      </c>
      <c r="K115" s="31">
        <v>894.7</v>
      </c>
      <c r="L115" s="31">
        <v>838.25</v>
      </c>
      <c r="M115" s="31">
        <v>7.2064599999999999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50.95</v>
      </c>
      <c r="D116" s="40">
        <v>50.816666666666663</v>
      </c>
      <c r="E116" s="40">
        <v>49.683333333333323</v>
      </c>
      <c r="F116" s="40">
        <v>48.416666666666657</v>
      </c>
      <c r="G116" s="40">
        <v>47.283333333333317</v>
      </c>
      <c r="H116" s="40">
        <v>52.083333333333329</v>
      </c>
      <c r="I116" s="40">
        <v>53.216666666666669</v>
      </c>
      <c r="J116" s="40">
        <v>54.483333333333334</v>
      </c>
      <c r="K116" s="31">
        <v>51.95</v>
      </c>
      <c r="L116" s="31">
        <v>49.55</v>
      </c>
      <c r="M116" s="31">
        <v>570.06354999999996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262.55</v>
      </c>
      <c r="D117" s="40">
        <v>261.73333333333335</v>
      </c>
      <c r="E117" s="40">
        <v>258.16666666666669</v>
      </c>
      <c r="F117" s="40">
        <v>253.78333333333336</v>
      </c>
      <c r="G117" s="40">
        <v>250.2166666666667</v>
      </c>
      <c r="H117" s="40">
        <v>266.11666666666667</v>
      </c>
      <c r="I117" s="40">
        <v>269.68333333333328</v>
      </c>
      <c r="J117" s="40">
        <v>274.06666666666666</v>
      </c>
      <c r="K117" s="31">
        <v>265.3</v>
      </c>
      <c r="L117" s="31">
        <v>257.35000000000002</v>
      </c>
      <c r="M117" s="31">
        <v>602.92900999999995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248.05</v>
      </c>
      <c r="D118" s="40">
        <v>246.41666666666666</v>
      </c>
      <c r="E118" s="40">
        <v>242.13333333333333</v>
      </c>
      <c r="F118" s="40">
        <v>236.21666666666667</v>
      </c>
      <c r="G118" s="40">
        <v>231.93333333333334</v>
      </c>
      <c r="H118" s="40">
        <v>252.33333333333331</v>
      </c>
      <c r="I118" s="40">
        <v>256.61666666666667</v>
      </c>
      <c r="J118" s="40">
        <v>262.5333333333333</v>
      </c>
      <c r="K118" s="31">
        <v>250.7</v>
      </c>
      <c r="L118" s="31">
        <v>240.5</v>
      </c>
      <c r="M118" s="31">
        <v>150.87620999999999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9216.0499999999993</v>
      </c>
      <c r="D119" s="40">
        <v>9369.9166666666661</v>
      </c>
      <c r="E119" s="40">
        <v>9029.1333333333314</v>
      </c>
      <c r="F119" s="40">
        <v>8842.2166666666653</v>
      </c>
      <c r="G119" s="40">
        <v>8501.4333333333307</v>
      </c>
      <c r="H119" s="40">
        <v>9556.8333333333321</v>
      </c>
      <c r="I119" s="40">
        <v>9897.6166666666686</v>
      </c>
      <c r="J119" s="40">
        <v>10084.533333333333</v>
      </c>
      <c r="K119" s="31">
        <v>9710.7000000000007</v>
      </c>
      <c r="L119" s="31">
        <v>9183</v>
      </c>
      <c r="M119" s="31">
        <v>1.8340799999999999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225.45</v>
      </c>
      <c r="D120" s="40">
        <v>227.53333333333333</v>
      </c>
      <c r="E120" s="40">
        <v>220.06666666666666</v>
      </c>
      <c r="F120" s="40">
        <v>214.68333333333334</v>
      </c>
      <c r="G120" s="40">
        <v>207.21666666666667</v>
      </c>
      <c r="H120" s="40">
        <v>232.91666666666666</v>
      </c>
      <c r="I120" s="40">
        <v>240.3833333333333</v>
      </c>
      <c r="J120" s="40">
        <v>245.76666666666665</v>
      </c>
      <c r="K120" s="31">
        <v>235</v>
      </c>
      <c r="L120" s="31">
        <v>222.15</v>
      </c>
      <c r="M120" s="31">
        <v>122.0889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136.35</v>
      </c>
      <c r="D121" s="40">
        <v>137.35</v>
      </c>
      <c r="E121" s="40">
        <v>134.69999999999999</v>
      </c>
      <c r="F121" s="40">
        <v>133.04999999999998</v>
      </c>
      <c r="G121" s="40">
        <v>130.39999999999998</v>
      </c>
      <c r="H121" s="40">
        <v>139</v>
      </c>
      <c r="I121" s="40">
        <v>141.65000000000003</v>
      </c>
      <c r="J121" s="40">
        <v>143.30000000000001</v>
      </c>
      <c r="K121" s="31">
        <v>140</v>
      </c>
      <c r="L121" s="31">
        <v>135.69999999999999</v>
      </c>
      <c r="M121" s="31">
        <v>147.63816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5877.7</v>
      </c>
      <c r="D122" s="40">
        <v>5806.583333333333</v>
      </c>
      <c r="E122" s="40">
        <v>5646.1666666666661</v>
      </c>
      <c r="F122" s="40">
        <v>5414.6333333333332</v>
      </c>
      <c r="G122" s="40">
        <v>5254.2166666666662</v>
      </c>
      <c r="H122" s="40">
        <v>6038.1166666666659</v>
      </c>
      <c r="I122" s="40">
        <v>6198.5333333333319</v>
      </c>
      <c r="J122" s="40">
        <v>6430.0666666666657</v>
      </c>
      <c r="K122" s="31">
        <v>5967</v>
      </c>
      <c r="L122" s="31">
        <v>5575.05</v>
      </c>
      <c r="M122" s="31">
        <v>79.389160000000004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509</v>
      </c>
      <c r="D123" s="40">
        <v>508.45</v>
      </c>
      <c r="E123" s="40">
        <v>504.75</v>
      </c>
      <c r="F123" s="40">
        <v>500.5</v>
      </c>
      <c r="G123" s="40">
        <v>496.8</v>
      </c>
      <c r="H123" s="40">
        <v>512.70000000000005</v>
      </c>
      <c r="I123" s="40">
        <v>516.39999999999986</v>
      </c>
      <c r="J123" s="40">
        <v>520.65</v>
      </c>
      <c r="K123" s="31">
        <v>512.15</v>
      </c>
      <c r="L123" s="31">
        <v>504.2</v>
      </c>
      <c r="M123" s="31">
        <v>34.771349999999998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301.14999999999998</v>
      </c>
      <c r="D124" s="40">
        <v>302.56666666666666</v>
      </c>
      <c r="E124" s="40">
        <v>297.58333333333331</v>
      </c>
      <c r="F124" s="40">
        <v>294.01666666666665</v>
      </c>
      <c r="G124" s="40">
        <v>289.0333333333333</v>
      </c>
      <c r="H124" s="40">
        <v>306.13333333333333</v>
      </c>
      <c r="I124" s="40">
        <v>311.11666666666667</v>
      </c>
      <c r="J124" s="40">
        <v>314.68333333333334</v>
      </c>
      <c r="K124" s="31">
        <v>307.55</v>
      </c>
      <c r="L124" s="31">
        <v>299</v>
      </c>
      <c r="M124" s="31">
        <v>31.922930000000001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1219.5999999999999</v>
      </c>
      <c r="D125" s="40">
        <v>1215.1000000000001</v>
      </c>
      <c r="E125" s="40">
        <v>1200.5500000000002</v>
      </c>
      <c r="F125" s="40">
        <v>1181.5</v>
      </c>
      <c r="G125" s="40">
        <v>1166.95</v>
      </c>
      <c r="H125" s="40">
        <v>1234.1500000000003</v>
      </c>
      <c r="I125" s="40">
        <v>1248.7</v>
      </c>
      <c r="J125" s="40">
        <v>1267.7500000000005</v>
      </c>
      <c r="K125" s="31">
        <v>1229.6500000000001</v>
      </c>
      <c r="L125" s="31">
        <v>1196.05</v>
      </c>
      <c r="M125" s="31">
        <v>45.125909999999998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7019.5</v>
      </c>
      <c r="D126" s="40">
        <v>7033.7</v>
      </c>
      <c r="E126" s="40">
        <v>6935.7999999999993</v>
      </c>
      <c r="F126" s="40">
        <v>6852.0999999999995</v>
      </c>
      <c r="G126" s="40">
        <v>6754.1999999999989</v>
      </c>
      <c r="H126" s="40">
        <v>7117.4</v>
      </c>
      <c r="I126" s="40">
        <v>7215.2999999999993</v>
      </c>
      <c r="J126" s="40">
        <v>7299</v>
      </c>
      <c r="K126" s="31">
        <v>7131.6</v>
      </c>
      <c r="L126" s="31">
        <v>6950</v>
      </c>
      <c r="M126" s="31">
        <v>2.2082799999999998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1792.15</v>
      </c>
      <c r="D127" s="40">
        <v>1777.05</v>
      </c>
      <c r="E127" s="40">
        <v>1755.1</v>
      </c>
      <c r="F127" s="40">
        <v>1718.05</v>
      </c>
      <c r="G127" s="40">
        <v>1696.1</v>
      </c>
      <c r="H127" s="40">
        <v>1814.1</v>
      </c>
      <c r="I127" s="40">
        <v>1836.0500000000002</v>
      </c>
      <c r="J127" s="40">
        <v>1873.1</v>
      </c>
      <c r="K127" s="31">
        <v>1799</v>
      </c>
      <c r="L127" s="31">
        <v>1740</v>
      </c>
      <c r="M127" s="31">
        <v>134.38109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2052.85</v>
      </c>
      <c r="D128" s="40">
        <v>2065.5833333333335</v>
      </c>
      <c r="E128" s="40">
        <v>2032.2666666666669</v>
      </c>
      <c r="F128" s="40">
        <v>2011.6833333333334</v>
      </c>
      <c r="G128" s="40">
        <v>1978.3666666666668</v>
      </c>
      <c r="H128" s="40">
        <v>2086.166666666667</v>
      </c>
      <c r="I128" s="40">
        <v>2119.4833333333336</v>
      </c>
      <c r="J128" s="40">
        <v>2140.0666666666671</v>
      </c>
      <c r="K128" s="31">
        <v>2098.9</v>
      </c>
      <c r="L128" s="31">
        <v>2045</v>
      </c>
      <c r="M128" s="31">
        <v>4.3429000000000002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2415.6</v>
      </c>
      <c r="D129" s="40">
        <v>2420.7666666666664</v>
      </c>
      <c r="E129" s="40">
        <v>2384.833333333333</v>
      </c>
      <c r="F129" s="40">
        <v>2354.0666666666666</v>
      </c>
      <c r="G129" s="40">
        <v>2318.1333333333332</v>
      </c>
      <c r="H129" s="40">
        <v>2451.5333333333328</v>
      </c>
      <c r="I129" s="40">
        <v>2487.4666666666662</v>
      </c>
      <c r="J129" s="40">
        <v>2518.2333333333327</v>
      </c>
      <c r="K129" s="31">
        <v>2456.6999999999998</v>
      </c>
      <c r="L129" s="31">
        <v>2390</v>
      </c>
      <c r="M129" s="31">
        <v>1.84118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391.85</v>
      </c>
      <c r="D130" s="40">
        <v>392.91666666666669</v>
      </c>
      <c r="E130" s="40">
        <v>383.93333333333339</v>
      </c>
      <c r="F130" s="40">
        <v>376.01666666666671</v>
      </c>
      <c r="G130" s="40">
        <v>367.03333333333342</v>
      </c>
      <c r="H130" s="40">
        <v>400.83333333333337</v>
      </c>
      <c r="I130" s="40">
        <v>409.81666666666661</v>
      </c>
      <c r="J130" s="40">
        <v>417.73333333333335</v>
      </c>
      <c r="K130" s="31">
        <v>401.9</v>
      </c>
      <c r="L130" s="31">
        <v>385</v>
      </c>
      <c r="M130" s="31">
        <v>12.976789999999999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715.8</v>
      </c>
      <c r="D131" s="40">
        <v>712.86666666666667</v>
      </c>
      <c r="E131" s="40">
        <v>698.43333333333339</v>
      </c>
      <c r="F131" s="40">
        <v>681.06666666666672</v>
      </c>
      <c r="G131" s="40">
        <v>666.63333333333344</v>
      </c>
      <c r="H131" s="40">
        <v>730.23333333333335</v>
      </c>
      <c r="I131" s="40">
        <v>744.66666666666652</v>
      </c>
      <c r="J131" s="40">
        <v>762.0333333333333</v>
      </c>
      <c r="K131" s="31">
        <v>727.3</v>
      </c>
      <c r="L131" s="31">
        <v>695.5</v>
      </c>
      <c r="M131" s="31">
        <v>94.93244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452.1</v>
      </c>
      <c r="D132" s="40">
        <v>454.40000000000003</v>
      </c>
      <c r="E132" s="40">
        <v>447.80000000000007</v>
      </c>
      <c r="F132" s="40">
        <v>443.50000000000006</v>
      </c>
      <c r="G132" s="40">
        <v>436.90000000000009</v>
      </c>
      <c r="H132" s="40">
        <v>458.70000000000005</v>
      </c>
      <c r="I132" s="40">
        <v>465.30000000000007</v>
      </c>
      <c r="J132" s="40">
        <v>469.6</v>
      </c>
      <c r="K132" s="31">
        <v>461</v>
      </c>
      <c r="L132" s="31">
        <v>450.1</v>
      </c>
      <c r="M132" s="31">
        <v>107.50659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4369.2</v>
      </c>
      <c r="D133" s="40">
        <v>4431.4000000000005</v>
      </c>
      <c r="E133" s="40">
        <v>4272.8000000000011</v>
      </c>
      <c r="F133" s="40">
        <v>4176.4000000000005</v>
      </c>
      <c r="G133" s="40">
        <v>4017.8000000000011</v>
      </c>
      <c r="H133" s="40">
        <v>4527.8000000000011</v>
      </c>
      <c r="I133" s="40">
        <v>4686.4000000000015</v>
      </c>
      <c r="J133" s="40">
        <v>4782.8000000000011</v>
      </c>
      <c r="K133" s="31">
        <v>4590</v>
      </c>
      <c r="L133" s="31">
        <v>4335</v>
      </c>
      <c r="M133" s="31">
        <v>5.4545899999999996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2011.6</v>
      </c>
      <c r="D134" s="40">
        <v>2022.1666666666667</v>
      </c>
      <c r="E134" s="40">
        <v>1997.3833333333334</v>
      </c>
      <c r="F134" s="40">
        <v>1983.1666666666667</v>
      </c>
      <c r="G134" s="40">
        <v>1958.3833333333334</v>
      </c>
      <c r="H134" s="40">
        <v>2036.3833333333334</v>
      </c>
      <c r="I134" s="40">
        <v>2061.166666666667</v>
      </c>
      <c r="J134" s="40">
        <v>2075.3833333333332</v>
      </c>
      <c r="K134" s="31">
        <v>2046.95</v>
      </c>
      <c r="L134" s="31">
        <v>2007.95</v>
      </c>
      <c r="M134" s="31">
        <v>21.66779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92.95</v>
      </c>
      <c r="D135" s="40">
        <v>93.883333333333326</v>
      </c>
      <c r="E135" s="40">
        <v>91.816666666666649</v>
      </c>
      <c r="F135" s="40">
        <v>90.683333333333323</v>
      </c>
      <c r="G135" s="40">
        <v>88.616666666666646</v>
      </c>
      <c r="H135" s="40">
        <v>95.016666666666652</v>
      </c>
      <c r="I135" s="40">
        <v>97.083333333333314</v>
      </c>
      <c r="J135" s="40">
        <v>98.216666666666654</v>
      </c>
      <c r="K135" s="31">
        <v>95.95</v>
      </c>
      <c r="L135" s="31">
        <v>92.75</v>
      </c>
      <c r="M135" s="31">
        <v>129.73007999999999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4851.6499999999996</v>
      </c>
      <c r="D136" s="40">
        <v>4880.7166666666662</v>
      </c>
      <c r="E136" s="40">
        <v>4770.9333333333325</v>
      </c>
      <c r="F136" s="40">
        <v>4690.2166666666662</v>
      </c>
      <c r="G136" s="40">
        <v>4580.4333333333325</v>
      </c>
      <c r="H136" s="40">
        <v>4961.4333333333325</v>
      </c>
      <c r="I136" s="40">
        <v>5071.2166666666672</v>
      </c>
      <c r="J136" s="40">
        <v>5151.9333333333325</v>
      </c>
      <c r="K136" s="31">
        <v>4990.5</v>
      </c>
      <c r="L136" s="31">
        <v>4800</v>
      </c>
      <c r="M136" s="31">
        <v>3.1687699999999999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455.3</v>
      </c>
      <c r="D137" s="40">
        <v>453.66666666666669</v>
      </c>
      <c r="E137" s="40">
        <v>447.48333333333335</v>
      </c>
      <c r="F137" s="40">
        <v>439.66666666666669</v>
      </c>
      <c r="G137" s="40">
        <v>433.48333333333335</v>
      </c>
      <c r="H137" s="40">
        <v>461.48333333333335</v>
      </c>
      <c r="I137" s="40">
        <v>467.66666666666663</v>
      </c>
      <c r="J137" s="40">
        <v>475.48333333333335</v>
      </c>
      <c r="K137" s="31">
        <v>459.85</v>
      </c>
      <c r="L137" s="31">
        <v>445.85</v>
      </c>
      <c r="M137" s="31">
        <v>61.465089999999996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5905.85</v>
      </c>
      <c r="D138" s="40">
        <v>5999.2666666666664</v>
      </c>
      <c r="E138" s="40">
        <v>5765.3833333333332</v>
      </c>
      <c r="F138" s="40">
        <v>5624.916666666667</v>
      </c>
      <c r="G138" s="40">
        <v>5391.0333333333338</v>
      </c>
      <c r="H138" s="40">
        <v>6139.7333333333327</v>
      </c>
      <c r="I138" s="40">
        <v>6373.6166666666659</v>
      </c>
      <c r="J138" s="40">
        <v>6514.0833333333321</v>
      </c>
      <c r="K138" s="31">
        <v>6233.15</v>
      </c>
      <c r="L138" s="31">
        <v>5858.8</v>
      </c>
      <c r="M138" s="31">
        <v>7.03972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1788.45</v>
      </c>
      <c r="D139" s="40">
        <v>1793.6499999999999</v>
      </c>
      <c r="E139" s="40">
        <v>1776.7999999999997</v>
      </c>
      <c r="F139" s="40">
        <v>1765.1499999999999</v>
      </c>
      <c r="G139" s="40">
        <v>1748.2999999999997</v>
      </c>
      <c r="H139" s="40">
        <v>1805.2999999999997</v>
      </c>
      <c r="I139" s="40">
        <v>1822.1499999999996</v>
      </c>
      <c r="J139" s="40">
        <v>1833.7999999999997</v>
      </c>
      <c r="K139" s="31">
        <v>1810.5</v>
      </c>
      <c r="L139" s="31">
        <v>1782</v>
      </c>
      <c r="M139" s="31">
        <v>19.185459999999999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645.15</v>
      </c>
      <c r="D140" s="40">
        <v>649.38333333333333</v>
      </c>
      <c r="E140" s="40">
        <v>635.76666666666665</v>
      </c>
      <c r="F140" s="40">
        <v>626.38333333333333</v>
      </c>
      <c r="G140" s="40">
        <v>612.76666666666665</v>
      </c>
      <c r="H140" s="40">
        <v>658.76666666666665</v>
      </c>
      <c r="I140" s="40">
        <v>672.38333333333321</v>
      </c>
      <c r="J140" s="40">
        <v>681.76666666666665</v>
      </c>
      <c r="K140" s="31">
        <v>663</v>
      </c>
      <c r="L140" s="31">
        <v>640</v>
      </c>
      <c r="M140" s="31">
        <v>38.031320000000001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936.45</v>
      </c>
      <c r="D141" s="40">
        <v>937.06666666666661</v>
      </c>
      <c r="E141" s="40">
        <v>927.68333333333317</v>
      </c>
      <c r="F141" s="40">
        <v>918.91666666666652</v>
      </c>
      <c r="G141" s="40">
        <v>909.53333333333308</v>
      </c>
      <c r="H141" s="40">
        <v>945.83333333333326</v>
      </c>
      <c r="I141" s="40">
        <v>955.2166666666667</v>
      </c>
      <c r="J141" s="40">
        <v>963.98333333333335</v>
      </c>
      <c r="K141" s="31">
        <v>946.45</v>
      </c>
      <c r="L141" s="31">
        <v>928.3</v>
      </c>
      <c r="M141" s="31">
        <v>14.94605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84314.1</v>
      </c>
      <c r="D142" s="40">
        <v>85071.366666666669</v>
      </c>
      <c r="E142" s="40">
        <v>83242.733333333337</v>
      </c>
      <c r="F142" s="40">
        <v>82171.366666666669</v>
      </c>
      <c r="G142" s="40">
        <v>80342.733333333337</v>
      </c>
      <c r="H142" s="40">
        <v>86142.733333333337</v>
      </c>
      <c r="I142" s="40">
        <v>87971.366666666669</v>
      </c>
      <c r="J142" s="40">
        <v>89042.733333333337</v>
      </c>
      <c r="K142" s="31">
        <v>86900</v>
      </c>
      <c r="L142" s="31">
        <v>84000</v>
      </c>
      <c r="M142" s="31">
        <v>0.2049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1069.3499999999999</v>
      </c>
      <c r="D143" s="40">
        <v>1072.2</v>
      </c>
      <c r="E143" s="40">
        <v>1062.9000000000001</v>
      </c>
      <c r="F143" s="40">
        <v>1056.45</v>
      </c>
      <c r="G143" s="40">
        <v>1047.1500000000001</v>
      </c>
      <c r="H143" s="40">
        <v>1078.6500000000001</v>
      </c>
      <c r="I143" s="40">
        <v>1087.9499999999998</v>
      </c>
      <c r="J143" s="40">
        <v>1094.4000000000001</v>
      </c>
      <c r="K143" s="31">
        <v>1081.5</v>
      </c>
      <c r="L143" s="31">
        <v>1065.75</v>
      </c>
      <c r="M143" s="31">
        <v>5.0248799999999996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187.45</v>
      </c>
      <c r="D144" s="40">
        <v>187.18333333333331</v>
      </c>
      <c r="E144" s="40">
        <v>185.36666666666662</v>
      </c>
      <c r="F144" s="40">
        <v>183.2833333333333</v>
      </c>
      <c r="G144" s="40">
        <v>181.46666666666661</v>
      </c>
      <c r="H144" s="40">
        <v>189.26666666666662</v>
      </c>
      <c r="I144" s="40">
        <v>191.08333333333329</v>
      </c>
      <c r="J144" s="40">
        <v>193.16666666666663</v>
      </c>
      <c r="K144" s="31">
        <v>189</v>
      </c>
      <c r="L144" s="31">
        <v>185.1</v>
      </c>
      <c r="M144" s="31">
        <v>36.050040000000003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910.95</v>
      </c>
      <c r="D145" s="40">
        <v>925.75</v>
      </c>
      <c r="E145" s="40">
        <v>893.5</v>
      </c>
      <c r="F145" s="40">
        <v>876.05</v>
      </c>
      <c r="G145" s="40">
        <v>843.8</v>
      </c>
      <c r="H145" s="40">
        <v>943.2</v>
      </c>
      <c r="I145" s="40">
        <v>975.45</v>
      </c>
      <c r="J145" s="40">
        <v>992.90000000000009</v>
      </c>
      <c r="K145" s="31">
        <v>958</v>
      </c>
      <c r="L145" s="31">
        <v>908.3</v>
      </c>
      <c r="M145" s="31">
        <v>28.856490000000001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197.4</v>
      </c>
      <c r="D146" s="40">
        <v>198.06666666666669</v>
      </c>
      <c r="E146" s="40">
        <v>194.38333333333338</v>
      </c>
      <c r="F146" s="40">
        <v>191.3666666666667</v>
      </c>
      <c r="G146" s="40">
        <v>187.68333333333339</v>
      </c>
      <c r="H146" s="40">
        <v>201.08333333333337</v>
      </c>
      <c r="I146" s="40">
        <v>204.76666666666671</v>
      </c>
      <c r="J146" s="40">
        <v>207.78333333333336</v>
      </c>
      <c r="K146" s="31">
        <v>201.75</v>
      </c>
      <c r="L146" s="31">
        <v>195.05</v>
      </c>
      <c r="M146" s="31">
        <v>37.023530000000001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579.25</v>
      </c>
      <c r="D147" s="40">
        <v>587.5</v>
      </c>
      <c r="E147" s="40">
        <v>567.29999999999995</v>
      </c>
      <c r="F147" s="40">
        <v>555.34999999999991</v>
      </c>
      <c r="G147" s="40">
        <v>535.14999999999986</v>
      </c>
      <c r="H147" s="40">
        <v>599.45000000000005</v>
      </c>
      <c r="I147" s="40">
        <v>619.65000000000009</v>
      </c>
      <c r="J147" s="40">
        <v>631.60000000000014</v>
      </c>
      <c r="K147" s="31">
        <v>607.70000000000005</v>
      </c>
      <c r="L147" s="31">
        <v>575.54999999999995</v>
      </c>
      <c r="M147" s="31">
        <v>19.716069999999998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7657</v>
      </c>
      <c r="D148" s="40">
        <v>7589.0999999999995</v>
      </c>
      <c r="E148" s="40">
        <v>7472.8999999999987</v>
      </c>
      <c r="F148" s="40">
        <v>7288.7999999999993</v>
      </c>
      <c r="G148" s="40">
        <v>7172.5999999999985</v>
      </c>
      <c r="H148" s="40">
        <v>7773.1999999999989</v>
      </c>
      <c r="I148" s="40">
        <v>7889.4</v>
      </c>
      <c r="J148" s="40">
        <v>8073.4999999999991</v>
      </c>
      <c r="K148" s="31">
        <v>7705.3</v>
      </c>
      <c r="L148" s="31">
        <v>7405</v>
      </c>
      <c r="M148" s="31">
        <v>9.1396300000000004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1001.6</v>
      </c>
      <c r="D149" s="40">
        <v>1003.5</v>
      </c>
      <c r="E149" s="40">
        <v>990.7</v>
      </c>
      <c r="F149" s="40">
        <v>979.80000000000007</v>
      </c>
      <c r="G149" s="40">
        <v>967.00000000000011</v>
      </c>
      <c r="H149" s="40">
        <v>1014.4</v>
      </c>
      <c r="I149" s="40">
        <v>1027.1999999999998</v>
      </c>
      <c r="J149" s="40">
        <v>1038.0999999999999</v>
      </c>
      <c r="K149" s="31">
        <v>1016.3</v>
      </c>
      <c r="L149" s="31">
        <v>992.6</v>
      </c>
      <c r="M149" s="31">
        <v>5.1498200000000001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4706.3999999999996</v>
      </c>
      <c r="D150" s="40">
        <v>4727.3833333333332</v>
      </c>
      <c r="E150" s="40">
        <v>4655.8666666666668</v>
      </c>
      <c r="F150" s="40">
        <v>4605.3333333333339</v>
      </c>
      <c r="G150" s="40">
        <v>4533.8166666666675</v>
      </c>
      <c r="H150" s="40">
        <v>4777.9166666666661</v>
      </c>
      <c r="I150" s="40">
        <v>4849.4333333333325</v>
      </c>
      <c r="J150" s="40">
        <v>4899.9666666666653</v>
      </c>
      <c r="K150" s="31">
        <v>4798.8999999999996</v>
      </c>
      <c r="L150" s="31">
        <v>4676.8500000000004</v>
      </c>
      <c r="M150" s="31">
        <v>12.04327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3356.7</v>
      </c>
      <c r="D151" s="40">
        <v>3348.85</v>
      </c>
      <c r="E151" s="40">
        <v>3307.7</v>
      </c>
      <c r="F151" s="40">
        <v>3258.7</v>
      </c>
      <c r="G151" s="40">
        <v>3217.5499999999997</v>
      </c>
      <c r="H151" s="40">
        <v>3397.85</v>
      </c>
      <c r="I151" s="40">
        <v>3439.0000000000005</v>
      </c>
      <c r="J151" s="40">
        <v>3488</v>
      </c>
      <c r="K151" s="31">
        <v>3390</v>
      </c>
      <c r="L151" s="31">
        <v>3299.85</v>
      </c>
      <c r="M151" s="31">
        <v>11.49208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1559.15</v>
      </c>
      <c r="D152" s="40">
        <v>1561.3999999999999</v>
      </c>
      <c r="E152" s="40">
        <v>1542.7999999999997</v>
      </c>
      <c r="F152" s="40">
        <v>1526.4499999999998</v>
      </c>
      <c r="G152" s="40">
        <v>1507.8499999999997</v>
      </c>
      <c r="H152" s="40">
        <v>1577.7499999999998</v>
      </c>
      <c r="I152" s="40">
        <v>1596.3499999999997</v>
      </c>
      <c r="J152" s="40">
        <v>1612.6999999999998</v>
      </c>
      <c r="K152" s="31">
        <v>1580</v>
      </c>
      <c r="L152" s="31">
        <v>1545.05</v>
      </c>
      <c r="M152" s="31">
        <v>5.2212399999999999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890.15</v>
      </c>
      <c r="D153" s="40">
        <v>894.5</v>
      </c>
      <c r="E153" s="40">
        <v>881.5</v>
      </c>
      <c r="F153" s="40">
        <v>872.85</v>
      </c>
      <c r="G153" s="40">
        <v>859.85</v>
      </c>
      <c r="H153" s="40">
        <v>903.15</v>
      </c>
      <c r="I153" s="40">
        <v>916.15</v>
      </c>
      <c r="J153" s="40">
        <v>924.8</v>
      </c>
      <c r="K153" s="31">
        <v>907.5</v>
      </c>
      <c r="L153" s="31">
        <v>885.85</v>
      </c>
      <c r="M153" s="31">
        <v>2.0800200000000002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157.55000000000001</v>
      </c>
      <c r="D154" s="40">
        <v>157.46666666666667</v>
      </c>
      <c r="E154" s="40">
        <v>155.33333333333334</v>
      </c>
      <c r="F154" s="40">
        <v>153.11666666666667</v>
      </c>
      <c r="G154" s="40">
        <v>150.98333333333335</v>
      </c>
      <c r="H154" s="40">
        <v>159.68333333333334</v>
      </c>
      <c r="I154" s="40">
        <v>161.81666666666666</v>
      </c>
      <c r="J154" s="40">
        <v>164.03333333333333</v>
      </c>
      <c r="K154" s="31">
        <v>159.6</v>
      </c>
      <c r="L154" s="31">
        <v>155.25</v>
      </c>
      <c r="M154" s="31">
        <v>238.00881999999999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149.55000000000001</v>
      </c>
      <c r="D155" s="40">
        <v>149.98333333333332</v>
      </c>
      <c r="E155" s="40">
        <v>148.26666666666665</v>
      </c>
      <c r="F155" s="40">
        <v>146.98333333333332</v>
      </c>
      <c r="G155" s="40">
        <v>145.26666666666665</v>
      </c>
      <c r="H155" s="40">
        <v>151.26666666666665</v>
      </c>
      <c r="I155" s="40">
        <v>152.98333333333329</v>
      </c>
      <c r="J155" s="40">
        <v>154.26666666666665</v>
      </c>
      <c r="K155" s="31">
        <v>151.69999999999999</v>
      </c>
      <c r="L155" s="31">
        <v>148.69999999999999</v>
      </c>
      <c r="M155" s="31">
        <v>253.46028999999999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3866.7</v>
      </c>
      <c r="D156" s="40">
        <v>3911.9</v>
      </c>
      <c r="E156" s="40">
        <v>3799.8500000000004</v>
      </c>
      <c r="F156" s="40">
        <v>3733.0000000000005</v>
      </c>
      <c r="G156" s="40">
        <v>3620.9500000000007</v>
      </c>
      <c r="H156" s="40">
        <v>3978.75</v>
      </c>
      <c r="I156" s="40">
        <v>4090.8</v>
      </c>
      <c r="J156" s="40">
        <v>4157.6499999999996</v>
      </c>
      <c r="K156" s="31">
        <v>4023.95</v>
      </c>
      <c r="L156" s="31">
        <v>3845.05</v>
      </c>
      <c r="M156" s="31">
        <v>2.1082999999999998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19438.45</v>
      </c>
      <c r="D157" s="40">
        <v>19419.483333333334</v>
      </c>
      <c r="E157" s="40">
        <v>19238.966666666667</v>
      </c>
      <c r="F157" s="40">
        <v>19039.483333333334</v>
      </c>
      <c r="G157" s="40">
        <v>18858.966666666667</v>
      </c>
      <c r="H157" s="40">
        <v>19618.966666666667</v>
      </c>
      <c r="I157" s="40">
        <v>19799.483333333337</v>
      </c>
      <c r="J157" s="40">
        <v>19998.966666666667</v>
      </c>
      <c r="K157" s="31">
        <v>19600</v>
      </c>
      <c r="L157" s="31">
        <v>19220</v>
      </c>
      <c r="M157" s="31">
        <v>0.56303000000000003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451.7</v>
      </c>
      <c r="D158" s="40">
        <v>454.08333333333331</v>
      </c>
      <c r="E158" s="40">
        <v>444.16666666666663</v>
      </c>
      <c r="F158" s="40">
        <v>436.63333333333333</v>
      </c>
      <c r="G158" s="40">
        <v>426.71666666666664</v>
      </c>
      <c r="H158" s="40">
        <v>461.61666666666662</v>
      </c>
      <c r="I158" s="40">
        <v>471.53333333333325</v>
      </c>
      <c r="J158" s="40">
        <v>479.06666666666661</v>
      </c>
      <c r="K158" s="31">
        <v>464</v>
      </c>
      <c r="L158" s="31">
        <v>446.55</v>
      </c>
      <c r="M158" s="31">
        <v>14.64039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966.9</v>
      </c>
      <c r="D159" s="40">
        <v>964.65</v>
      </c>
      <c r="E159" s="40">
        <v>945.3</v>
      </c>
      <c r="F159" s="40">
        <v>923.69999999999993</v>
      </c>
      <c r="G159" s="40">
        <v>904.34999999999991</v>
      </c>
      <c r="H159" s="40">
        <v>986.25</v>
      </c>
      <c r="I159" s="40">
        <v>1005.6000000000001</v>
      </c>
      <c r="J159" s="40">
        <v>1027.2</v>
      </c>
      <c r="K159" s="31">
        <v>984</v>
      </c>
      <c r="L159" s="31">
        <v>943.05</v>
      </c>
      <c r="M159" s="31">
        <v>11.483919999999999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162.1</v>
      </c>
      <c r="D160" s="40">
        <v>162.93333333333334</v>
      </c>
      <c r="E160" s="40">
        <v>160.36666666666667</v>
      </c>
      <c r="F160" s="40">
        <v>158.63333333333333</v>
      </c>
      <c r="G160" s="40">
        <v>156.06666666666666</v>
      </c>
      <c r="H160" s="40">
        <v>164.66666666666669</v>
      </c>
      <c r="I160" s="40">
        <v>167.23333333333335</v>
      </c>
      <c r="J160" s="40">
        <v>168.9666666666667</v>
      </c>
      <c r="K160" s="31">
        <v>165.5</v>
      </c>
      <c r="L160" s="31">
        <v>161.19999999999999</v>
      </c>
      <c r="M160" s="31">
        <v>228.99876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235.55</v>
      </c>
      <c r="D161" s="40">
        <v>237.25</v>
      </c>
      <c r="E161" s="40">
        <v>232.95</v>
      </c>
      <c r="F161" s="40">
        <v>230.35</v>
      </c>
      <c r="G161" s="40">
        <v>226.04999999999998</v>
      </c>
      <c r="H161" s="40">
        <v>239.85</v>
      </c>
      <c r="I161" s="40">
        <v>244.15</v>
      </c>
      <c r="J161" s="40">
        <v>246.75</v>
      </c>
      <c r="K161" s="31">
        <v>241.55</v>
      </c>
      <c r="L161" s="31">
        <v>234.65</v>
      </c>
      <c r="M161" s="31">
        <v>15.210179999999999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3329.85</v>
      </c>
      <c r="D162" s="40">
        <v>3347.7000000000003</v>
      </c>
      <c r="E162" s="40">
        <v>3288.5000000000005</v>
      </c>
      <c r="F162" s="40">
        <v>3247.15</v>
      </c>
      <c r="G162" s="40">
        <v>3187.9500000000003</v>
      </c>
      <c r="H162" s="40">
        <v>3389.0500000000006</v>
      </c>
      <c r="I162" s="40">
        <v>3448.2500000000005</v>
      </c>
      <c r="J162" s="40">
        <v>3489.6000000000008</v>
      </c>
      <c r="K162" s="31">
        <v>3406.9</v>
      </c>
      <c r="L162" s="31">
        <v>3306.35</v>
      </c>
      <c r="M162" s="31">
        <v>3.48603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37543.15</v>
      </c>
      <c r="D163" s="40">
        <v>37629.933333333334</v>
      </c>
      <c r="E163" s="40">
        <v>37128.26666666667</v>
      </c>
      <c r="F163" s="40">
        <v>36713.383333333339</v>
      </c>
      <c r="G163" s="40">
        <v>36211.716666666674</v>
      </c>
      <c r="H163" s="40">
        <v>38044.816666666666</v>
      </c>
      <c r="I163" s="40">
        <v>38546.483333333323</v>
      </c>
      <c r="J163" s="40">
        <v>38961.366666666661</v>
      </c>
      <c r="K163" s="31">
        <v>38131.599999999999</v>
      </c>
      <c r="L163" s="31">
        <v>37215.050000000003</v>
      </c>
      <c r="M163" s="31">
        <v>0.23161000000000001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234.35</v>
      </c>
      <c r="D164" s="40">
        <v>236.96666666666667</v>
      </c>
      <c r="E164" s="40">
        <v>230.38333333333333</v>
      </c>
      <c r="F164" s="40">
        <v>226.41666666666666</v>
      </c>
      <c r="G164" s="40">
        <v>219.83333333333331</v>
      </c>
      <c r="H164" s="40">
        <v>240.93333333333334</v>
      </c>
      <c r="I164" s="40">
        <v>247.51666666666665</v>
      </c>
      <c r="J164" s="40">
        <v>251.48333333333335</v>
      </c>
      <c r="K164" s="31">
        <v>243.55</v>
      </c>
      <c r="L164" s="31">
        <v>233</v>
      </c>
      <c r="M164" s="31">
        <v>51.881900000000002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5497.85</v>
      </c>
      <c r="D165" s="40">
        <v>5521.6333333333341</v>
      </c>
      <c r="E165" s="40">
        <v>5463.2666666666682</v>
      </c>
      <c r="F165" s="40">
        <v>5428.6833333333343</v>
      </c>
      <c r="G165" s="40">
        <v>5370.3166666666684</v>
      </c>
      <c r="H165" s="40">
        <v>5556.2166666666681</v>
      </c>
      <c r="I165" s="40">
        <v>5614.5833333333348</v>
      </c>
      <c r="J165" s="40">
        <v>5649.1666666666679</v>
      </c>
      <c r="K165" s="31">
        <v>5580</v>
      </c>
      <c r="L165" s="31">
        <v>5487.05</v>
      </c>
      <c r="M165" s="31">
        <v>0.24617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2501.8000000000002</v>
      </c>
      <c r="D166" s="40">
        <v>2496.6</v>
      </c>
      <c r="E166" s="40">
        <v>2481.1999999999998</v>
      </c>
      <c r="F166" s="40">
        <v>2460.6</v>
      </c>
      <c r="G166" s="40">
        <v>2445.1999999999998</v>
      </c>
      <c r="H166" s="40">
        <v>2517.1999999999998</v>
      </c>
      <c r="I166" s="40">
        <v>2532.6000000000004</v>
      </c>
      <c r="J166" s="40">
        <v>2553.1999999999998</v>
      </c>
      <c r="K166" s="31">
        <v>2512</v>
      </c>
      <c r="L166" s="31">
        <v>2476</v>
      </c>
      <c r="M166" s="31">
        <v>2.9477099999999998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2816.75</v>
      </c>
      <c r="D167" s="40">
        <v>2832.2333333333336</v>
      </c>
      <c r="E167" s="40">
        <v>2786.5666666666671</v>
      </c>
      <c r="F167" s="40">
        <v>2756.3833333333337</v>
      </c>
      <c r="G167" s="40">
        <v>2710.7166666666672</v>
      </c>
      <c r="H167" s="40">
        <v>2862.416666666667</v>
      </c>
      <c r="I167" s="40">
        <v>2908.083333333333</v>
      </c>
      <c r="J167" s="40">
        <v>2938.2666666666669</v>
      </c>
      <c r="K167" s="31">
        <v>2877.9</v>
      </c>
      <c r="L167" s="31">
        <v>2802.05</v>
      </c>
      <c r="M167" s="31">
        <v>4.8189900000000003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2486</v>
      </c>
      <c r="D168" s="40">
        <v>2523.8166666666666</v>
      </c>
      <c r="E168" s="40">
        <v>2428.1833333333334</v>
      </c>
      <c r="F168" s="40">
        <v>2370.3666666666668</v>
      </c>
      <c r="G168" s="40">
        <v>2274.7333333333336</v>
      </c>
      <c r="H168" s="40">
        <v>2581.6333333333332</v>
      </c>
      <c r="I168" s="40">
        <v>2677.2666666666664</v>
      </c>
      <c r="J168" s="40">
        <v>2735.083333333333</v>
      </c>
      <c r="K168" s="31">
        <v>2619.4499999999998</v>
      </c>
      <c r="L168" s="31">
        <v>2466</v>
      </c>
      <c r="M168" s="31">
        <v>9.3816299999999995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150.80000000000001</v>
      </c>
      <c r="D169" s="40">
        <v>151.38333333333333</v>
      </c>
      <c r="E169" s="40">
        <v>149.01666666666665</v>
      </c>
      <c r="F169" s="40">
        <v>147.23333333333332</v>
      </c>
      <c r="G169" s="40">
        <v>144.86666666666665</v>
      </c>
      <c r="H169" s="40">
        <v>153.16666666666666</v>
      </c>
      <c r="I169" s="40">
        <v>155.53333333333333</v>
      </c>
      <c r="J169" s="40">
        <v>157.31666666666666</v>
      </c>
      <c r="K169" s="31">
        <v>153.75</v>
      </c>
      <c r="L169" s="31">
        <v>149.6</v>
      </c>
      <c r="M169" s="31">
        <v>138.22668999999999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203.8</v>
      </c>
      <c r="D170" s="40">
        <v>205.29999999999998</v>
      </c>
      <c r="E170" s="40">
        <v>200.64999999999998</v>
      </c>
      <c r="F170" s="40">
        <v>197.5</v>
      </c>
      <c r="G170" s="40">
        <v>192.85</v>
      </c>
      <c r="H170" s="40">
        <v>208.44999999999996</v>
      </c>
      <c r="I170" s="40">
        <v>213.1</v>
      </c>
      <c r="J170" s="40">
        <v>216.24999999999994</v>
      </c>
      <c r="K170" s="31">
        <v>209.95</v>
      </c>
      <c r="L170" s="31">
        <v>202.15</v>
      </c>
      <c r="M170" s="31">
        <v>289.09773999999999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450.5</v>
      </c>
      <c r="D171" s="40">
        <v>451.8</v>
      </c>
      <c r="E171" s="40">
        <v>444.3</v>
      </c>
      <c r="F171" s="40">
        <v>438.1</v>
      </c>
      <c r="G171" s="40">
        <v>430.6</v>
      </c>
      <c r="H171" s="40">
        <v>458</v>
      </c>
      <c r="I171" s="40">
        <v>465.5</v>
      </c>
      <c r="J171" s="40">
        <v>471.7</v>
      </c>
      <c r="K171" s="31">
        <v>459.3</v>
      </c>
      <c r="L171" s="31">
        <v>445.6</v>
      </c>
      <c r="M171" s="31">
        <v>7.6319999999999997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14058.2</v>
      </c>
      <c r="D172" s="40">
        <v>13994.916666666666</v>
      </c>
      <c r="E172" s="40">
        <v>13891.833333333332</v>
      </c>
      <c r="F172" s="40">
        <v>13725.466666666665</v>
      </c>
      <c r="G172" s="40">
        <v>13622.383333333331</v>
      </c>
      <c r="H172" s="40">
        <v>14161.283333333333</v>
      </c>
      <c r="I172" s="40">
        <v>14264.366666666665</v>
      </c>
      <c r="J172" s="40">
        <v>14430.733333333334</v>
      </c>
      <c r="K172" s="31">
        <v>14098</v>
      </c>
      <c r="L172" s="31">
        <v>13828.55</v>
      </c>
      <c r="M172" s="31">
        <v>6.8589999999999998E-2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46</v>
      </c>
      <c r="D173" s="40">
        <v>45.65</v>
      </c>
      <c r="E173" s="40">
        <v>43.099999999999994</v>
      </c>
      <c r="F173" s="40">
        <v>40.199999999999996</v>
      </c>
      <c r="G173" s="40">
        <v>37.649999999999991</v>
      </c>
      <c r="H173" s="40">
        <v>48.55</v>
      </c>
      <c r="I173" s="40">
        <v>51.099999999999994</v>
      </c>
      <c r="J173" s="40">
        <v>54</v>
      </c>
      <c r="K173" s="31">
        <v>48.2</v>
      </c>
      <c r="L173" s="31">
        <v>42.75</v>
      </c>
      <c r="M173" s="31">
        <v>4051.7943300000002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198.05</v>
      </c>
      <c r="D174" s="40">
        <v>197.65</v>
      </c>
      <c r="E174" s="40">
        <v>192.4</v>
      </c>
      <c r="F174" s="40">
        <v>186.75</v>
      </c>
      <c r="G174" s="40">
        <v>181.5</v>
      </c>
      <c r="H174" s="40">
        <v>203.3</v>
      </c>
      <c r="I174" s="40">
        <v>208.55</v>
      </c>
      <c r="J174" s="40">
        <v>214.20000000000002</v>
      </c>
      <c r="K174" s="31">
        <v>202.9</v>
      </c>
      <c r="L174" s="31">
        <v>192</v>
      </c>
      <c r="M174" s="31">
        <v>152.34280999999999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165.1</v>
      </c>
      <c r="D175" s="40">
        <v>165.7</v>
      </c>
      <c r="E175" s="40">
        <v>163.19999999999999</v>
      </c>
      <c r="F175" s="40">
        <v>161.30000000000001</v>
      </c>
      <c r="G175" s="40">
        <v>158.80000000000001</v>
      </c>
      <c r="H175" s="40">
        <v>167.59999999999997</v>
      </c>
      <c r="I175" s="40">
        <v>170.09999999999997</v>
      </c>
      <c r="J175" s="40">
        <v>171.99999999999994</v>
      </c>
      <c r="K175" s="31">
        <v>168.2</v>
      </c>
      <c r="L175" s="31">
        <v>163.80000000000001</v>
      </c>
      <c r="M175" s="31">
        <v>78.348830000000007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2707.6</v>
      </c>
      <c r="D176" s="40">
        <v>2704.9666666666667</v>
      </c>
      <c r="E176" s="40">
        <v>2664.9333333333334</v>
      </c>
      <c r="F176" s="40">
        <v>2622.2666666666669</v>
      </c>
      <c r="G176" s="40">
        <v>2582.2333333333336</v>
      </c>
      <c r="H176" s="40">
        <v>2747.6333333333332</v>
      </c>
      <c r="I176" s="40">
        <v>2787.666666666667</v>
      </c>
      <c r="J176" s="40">
        <v>2830.333333333333</v>
      </c>
      <c r="K176" s="31">
        <v>2745</v>
      </c>
      <c r="L176" s="31">
        <v>2662.3</v>
      </c>
      <c r="M176" s="31">
        <v>62.738500000000002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1140.75</v>
      </c>
      <c r="D177" s="40">
        <v>1143.5833333333333</v>
      </c>
      <c r="E177" s="40">
        <v>1133.1666666666665</v>
      </c>
      <c r="F177" s="40">
        <v>1125.5833333333333</v>
      </c>
      <c r="G177" s="40">
        <v>1115.1666666666665</v>
      </c>
      <c r="H177" s="40">
        <v>1151.1666666666665</v>
      </c>
      <c r="I177" s="40">
        <v>1161.583333333333</v>
      </c>
      <c r="J177" s="40">
        <v>1169.1666666666665</v>
      </c>
      <c r="K177" s="31">
        <v>1154</v>
      </c>
      <c r="L177" s="31">
        <v>1136</v>
      </c>
      <c r="M177" s="31">
        <v>10.39242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1192.5</v>
      </c>
      <c r="D178" s="40">
        <v>1199.3500000000001</v>
      </c>
      <c r="E178" s="40">
        <v>1178.7000000000003</v>
      </c>
      <c r="F178" s="40">
        <v>1164.9000000000001</v>
      </c>
      <c r="G178" s="40">
        <v>1144.2500000000002</v>
      </c>
      <c r="H178" s="40">
        <v>1213.1500000000003</v>
      </c>
      <c r="I178" s="40">
        <v>1233.8000000000004</v>
      </c>
      <c r="J178" s="40">
        <v>1247.6000000000004</v>
      </c>
      <c r="K178" s="31">
        <v>1220</v>
      </c>
      <c r="L178" s="31">
        <v>1185.55</v>
      </c>
      <c r="M178" s="31">
        <v>9.3485999999999994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2333.3000000000002</v>
      </c>
      <c r="D179" s="40">
        <v>2368.7000000000003</v>
      </c>
      <c r="E179" s="40">
        <v>2292.4500000000007</v>
      </c>
      <c r="F179" s="40">
        <v>2251.6000000000004</v>
      </c>
      <c r="G179" s="40">
        <v>2175.3500000000008</v>
      </c>
      <c r="H179" s="40">
        <v>2409.5500000000006</v>
      </c>
      <c r="I179" s="40">
        <v>2485.7999999999997</v>
      </c>
      <c r="J179" s="40">
        <v>2526.6500000000005</v>
      </c>
      <c r="K179" s="31">
        <v>2444.9499999999998</v>
      </c>
      <c r="L179" s="31">
        <v>2327.85</v>
      </c>
      <c r="M179" s="31">
        <v>10.18333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8251.75</v>
      </c>
      <c r="D180" s="40">
        <v>8225.0333333333328</v>
      </c>
      <c r="E180" s="40">
        <v>8188.7166666666653</v>
      </c>
      <c r="F180" s="40">
        <v>8125.6833333333325</v>
      </c>
      <c r="G180" s="40">
        <v>8089.366666666665</v>
      </c>
      <c r="H180" s="40">
        <v>8288.0666666666657</v>
      </c>
      <c r="I180" s="40">
        <v>8324.3833333333314</v>
      </c>
      <c r="J180" s="40">
        <v>8387.4166666666661</v>
      </c>
      <c r="K180" s="31">
        <v>8261.35</v>
      </c>
      <c r="L180" s="31">
        <v>8162</v>
      </c>
      <c r="M180" s="31">
        <v>0.14147999999999999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28191.3</v>
      </c>
      <c r="D181" s="40">
        <v>28147.100000000002</v>
      </c>
      <c r="E181" s="40">
        <v>27994.200000000004</v>
      </c>
      <c r="F181" s="40">
        <v>27797.100000000002</v>
      </c>
      <c r="G181" s="40">
        <v>27644.200000000004</v>
      </c>
      <c r="H181" s="40">
        <v>28344.200000000004</v>
      </c>
      <c r="I181" s="40">
        <v>28497.100000000006</v>
      </c>
      <c r="J181" s="40">
        <v>28694.200000000004</v>
      </c>
      <c r="K181" s="31">
        <v>28300</v>
      </c>
      <c r="L181" s="31">
        <v>27950</v>
      </c>
      <c r="M181" s="31">
        <v>0.35497000000000001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1395.2</v>
      </c>
      <c r="D182" s="40">
        <v>1397.3833333333332</v>
      </c>
      <c r="E182" s="40">
        <v>1378.0666666666664</v>
      </c>
      <c r="F182" s="40">
        <v>1360.9333333333332</v>
      </c>
      <c r="G182" s="40">
        <v>1341.6166666666663</v>
      </c>
      <c r="H182" s="40">
        <v>1414.5166666666664</v>
      </c>
      <c r="I182" s="40">
        <v>1433.833333333333</v>
      </c>
      <c r="J182" s="40">
        <v>1450.9666666666665</v>
      </c>
      <c r="K182" s="31">
        <v>1416.7</v>
      </c>
      <c r="L182" s="31">
        <v>1380.25</v>
      </c>
      <c r="M182" s="31">
        <v>11.79881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2265.9</v>
      </c>
      <c r="D183" s="40">
        <v>2272.2166666666667</v>
      </c>
      <c r="E183" s="40">
        <v>2235.4333333333334</v>
      </c>
      <c r="F183" s="40">
        <v>2204.9666666666667</v>
      </c>
      <c r="G183" s="40">
        <v>2168.1833333333334</v>
      </c>
      <c r="H183" s="40">
        <v>2302.6833333333334</v>
      </c>
      <c r="I183" s="40">
        <v>2339.4666666666672</v>
      </c>
      <c r="J183" s="40">
        <v>2369.9333333333334</v>
      </c>
      <c r="K183" s="31">
        <v>2309</v>
      </c>
      <c r="L183" s="31">
        <v>2241.75</v>
      </c>
      <c r="M183" s="31">
        <v>2.4908399999999999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497.95</v>
      </c>
      <c r="D184" s="40">
        <v>496.88333333333338</v>
      </c>
      <c r="E184" s="40">
        <v>492.76666666666677</v>
      </c>
      <c r="F184" s="40">
        <v>487.58333333333337</v>
      </c>
      <c r="G184" s="40">
        <v>483.46666666666675</v>
      </c>
      <c r="H184" s="40">
        <v>502.06666666666678</v>
      </c>
      <c r="I184" s="40">
        <v>506.18333333333345</v>
      </c>
      <c r="J184" s="40">
        <v>511.36666666666679</v>
      </c>
      <c r="K184" s="31">
        <v>501</v>
      </c>
      <c r="L184" s="31">
        <v>491.7</v>
      </c>
      <c r="M184" s="31">
        <v>200.84247999999999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129</v>
      </c>
      <c r="D185" s="40">
        <v>128.53333333333333</v>
      </c>
      <c r="E185" s="40">
        <v>125.26666666666665</v>
      </c>
      <c r="F185" s="40">
        <v>121.53333333333332</v>
      </c>
      <c r="G185" s="40">
        <v>118.26666666666664</v>
      </c>
      <c r="H185" s="40">
        <v>132.26666666666665</v>
      </c>
      <c r="I185" s="40">
        <v>135.53333333333336</v>
      </c>
      <c r="J185" s="40">
        <v>139.26666666666668</v>
      </c>
      <c r="K185" s="31">
        <v>131.80000000000001</v>
      </c>
      <c r="L185" s="31">
        <v>124.8</v>
      </c>
      <c r="M185" s="31">
        <v>1150.9335000000001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835.9</v>
      </c>
      <c r="D186" s="40">
        <v>839.68333333333339</v>
      </c>
      <c r="E186" s="40">
        <v>828.36666666666679</v>
      </c>
      <c r="F186" s="40">
        <v>820.83333333333337</v>
      </c>
      <c r="G186" s="40">
        <v>809.51666666666677</v>
      </c>
      <c r="H186" s="40">
        <v>847.21666666666681</v>
      </c>
      <c r="I186" s="40">
        <v>858.53333333333342</v>
      </c>
      <c r="J186" s="40">
        <v>866.06666666666683</v>
      </c>
      <c r="K186" s="31">
        <v>851</v>
      </c>
      <c r="L186" s="31">
        <v>832.15</v>
      </c>
      <c r="M186" s="31">
        <v>26.327950000000001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550.15</v>
      </c>
      <c r="D187" s="40">
        <v>554.7166666666667</v>
      </c>
      <c r="E187" s="40">
        <v>541.43333333333339</v>
      </c>
      <c r="F187" s="40">
        <v>532.7166666666667</v>
      </c>
      <c r="G187" s="40">
        <v>519.43333333333339</v>
      </c>
      <c r="H187" s="40">
        <v>563.43333333333339</v>
      </c>
      <c r="I187" s="40">
        <v>576.7166666666667</v>
      </c>
      <c r="J187" s="40">
        <v>585.43333333333339</v>
      </c>
      <c r="K187" s="31">
        <v>568</v>
      </c>
      <c r="L187" s="31">
        <v>546</v>
      </c>
      <c r="M187" s="31">
        <v>30.152010000000001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613.15</v>
      </c>
      <c r="D188" s="40">
        <v>614.18333333333328</v>
      </c>
      <c r="E188" s="40">
        <v>609.01666666666654</v>
      </c>
      <c r="F188" s="40">
        <v>604.88333333333321</v>
      </c>
      <c r="G188" s="40">
        <v>599.71666666666647</v>
      </c>
      <c r="H188" s="40">
        <v>618.31666666666661</v>
      </c>
      <c r="I188" s="40">
        <v>623.48333333333335</v>
      </c>
      <c r="J188" s="40">
        <v>627.61666666666667</v>
      </c>
      <c r="K188" s="31">
        <v>619.35</v>
      </c>
      <c r="L188" s="31">
        <v>610.04999999999995</v>
      </c>
      <c r="M188" s="31">
        <v>2.93682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585.9</v>
      </c>
      <c r="D189" s="40">
        <v>583.56666666666661</v>
      </c>
      <c r="E189" s="40">
        <v>576.23333333333323</v>
      </c>
      <c r="F189" s="40">
        <v>566.56666666666661</v>
      </c>
      <c r="G189" s="40">
        <v>559.23333333333323</v>
      </c>
      <c r="H189" s="40">
        <v>593.23333333333323</v>
      </c>
      <c r="I189" s="40">
        <v>600.56666666666672</v>
      </c>
      <c r="J189" s="40">
        <v>610.23333333333323</v>
      </c>
      <c r="K189" s="31">
        <v>590.9</v>
      </c>
      <c r="L189" s="31">
        <v>573.9</v>
      </c>
      <c r="M189" s="31">
        <v>20.221699999999998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1094.4000000000001</v>
      </c>
      <c r="D190" s="40">
        <v>1112.6833333333334</v>
      </c>
      <c r="E190" s="40">
        <v>1067.3666666666668</v>
      </c>
      <c r="F190" s="40">
        <v>1040.3333333333335</v>
      </c>
      <c r="G190" s="40">
        <v>995.01666666666688</v>
      </c>
      <c r="H190" s="40">
        <v>1139.7166666666667</v>
      </c>
      <c r="I190" s="40">
        <v>1185.0333333333333</v>
      </c>
      <c r="J190" s="40">
        <v>1212.0666666666666</v>
      </c>
      <c r="K190" s="31">
        <v>1158</v>
      </c>
      <c r="L190" s="31">
        <v>1085.6500000000001</v>
      </c>
      <c r="M190" s="31">
        <v>68.455280000000002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3647.15</v>
      </c>
      <c r="D191" s="40">
        <v>3633.7666666666664</v>
      </c>
      <c r="E191" s="40">
        <v>3614.833333333333</v>
      </c>
      <c r="F191" s="40">
        <v>3582.5166666666664</v>
      </c>
      <c r="G191" s="40">
        <v>3563.583333333333</v>
      </c>
      <c r="H191" s="40">
        <v>3666.083333333333</v>
      </c>
      <c r="I191" s="40">
        <v>3685.0166666666664</v>
      </c>
      <c r="J191" s="40">
        <v>3717.333333333333</v>
      </c>
      <c r="K191" s="31">
        <v>3652.7</v>
      </c>
      <c r="L191" s="31">
        <v>3601.45</v>
      </c>
      <c r="M191" s="31">
        <v>35.901069999999997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843.95</v>
      </c>
      <c r="D192" s="40">
        <v>849.66666666666663</v>
      </c>
      <c r="E192" s="40">
        <v>836.33333333333326</v>
      </c>
      <c r="F192" s="40">
        <v>828.71666666666658</v>
      </c>
      <c r="G192" s="40">
        <v>815.38333333333321</v>
      </c>
      <c r="H192" s="40">
        <v>857.2833333333333</v>
      </c>
      <c r="I192" s="40">
        <v>870.61666666666656</v>
      </c>
      <c r="J192" s="40">
        <v>878.23333333333335</v>
      </c>
      <c r="K192" s="31">
        <v>863</v>
      </c>
      <c r="L192" s="31">
        <v>842.05</v>
      </c>
      <c r="M192" s="31">
        <v>19.14236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6318.3</v>
      </c>
      <c r="D193" s="40">
        <v>6302.2000000000007</v>
      </c>
      <c r="E193" s="40">
        <v>6258.3000000000011</v>
      </c>
      <c r="F193" s="40">
        <v>6198.3</v>
      </c>
      <c r="G193" s="40">
        <v>6154.4000000000005</v>
      </c>
      <c r="H193" s="40">
        <v>6362.2000000000016</v>
      </c>
      <c r="I193" s="40">
        <v>6406.1000000000013</v>
      </c>
      <c r="J193" s="40">
        <v>6466.1000000000022</v>
      </c>
      <c r="K193" s="31">
        <v>6346.1</v>
      </c>
      <c r="L193" s="31">
        <v>6242.2</v>
      </c>
      <c r="M193" s="31">
        <v>2.1681699999999999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509.6</v>
      </c>
      <c r="D194" s="40">
        <v>512.73333333333323</v>
      </c>
      <c r="E194" s="40">
        <v>500.46666666666647</v>
      </c>
      <c r="F194" s="40">
        <v>491.33333333333326</v>
      </c>
      <c r="G194" s="40">
        <v>479.06666666666649</v>
      </c>
      <c r="H194" s="40">
        <v>521.86666666666645</v>
      </c>
      <c r="I194" s="40">
        <v>534.1333333333331</v>
      </c>
      <c r="J194" s="40">
        <v>543.26666666666642</v>
      </c>
      <c r="K194" s="31">
        <v>525</v>
      </c>
      <c r="L194" s="31">
        <v>503.6</v>
      </c>
      <c r="M194" s="31">
        <v>723.22622999999999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257.3</v>
      </c>
      <c r="D195" s="40">
        <v>248.41666666666671</v>
      </c>
      <c r="E195" s="40">
        <v>231.98333333333341</v>
      </c>
      <c r="F195" s="40">
        <v>206.66666666666669</v>
      </c>
      <c r="G195" s="40">
        <v>190.23333333333338</v>
      </c>
      <c r="H195" s="40">
        <v>273.73333333333346</v>
      </c>
      <c r="I195" s="40">
        <v>290.16666666666674</v>
      </c>
      <c r="J195" s="40">
        <v>315.48333333333346</v>
      </c>
      <c r="K195" s="31">
        <v>264.85000000000002</v>
      </c>
      <c r="L195" s="31">
        <v>223.1</v>
      </c>
      <c r="M195" s="31">
        <v>2735.9160999999999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1411.05</v>
      </c>
      <c r="D196" s="40">
        <v>1408.9666666666665</v>
      </c>
      <c r="E196" s="40">
        <v>1393.1833333333329</v>
      </c>
      <c r="F196" s="40">
        <v>1375.3166666666664</v>
      </c>
      <c r="G196" s="40">
        <v>1359.5333333333328</v>
      </c>
      <c r="H196" s="40">
        <v>1426.833333333333</v>
      </c>
      <c r="I196" s="40">
        <v>1442.6166666666663</v>
      </c>
      <c r="J196" s="40">
        <v>1460.4833333333331</v>
      </c>
      <c r="K196" s="31">
        <v>1424.75</v>
      </c>
      <c r="L196" s="31">
        <v>1391.1</v>
      </c>
      <c r="M196" s="31">
        <v>109.2323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1479.65</v>
      </c>
      <c r="D197" s="40">
        <v>1462.2</v>
      </c>
      <c r="E197" s="40">
        <v>1437.45</v>
      </c>
      <c r="F197" s="40">
        <v>1395.25</v>
      </c>
      <c r="G197" s="40">
        <v>1370.5</v>
      </c>
      <c r="H197" s="40">
        <v>1504.4</v>
      </c>
      <c r="I197" s="40">
        <v>1529.15</v>
      </c>
      <c r="J197" s="40">
        <v>1571.3500000000001</v>
      </c>
      <c r="K197" s="31">
        <v>1486.95</v>
      </c>
      <c r="L197" s="31">
        <v>1420</v>
      </c>
      <c r="M197" s="31">
        <v>35.796059999999997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1022</v>
      </c>
      <c r="D198" s="40">
        <v>1015.0333333333333</v>
      </c>
      <c r="E198" s="40">
        <v>1004.5666666666666</v>
      </c>
      <c r="F198" s="40">
        <v>987.13333333333333</v>
      </c>
      <c r="G198" s="40">
        <v>976.66666666666663</v>
      </c>
      <c r="H198" s="40">
        <v>1032.4666666666667</v>
      </c>
      <c r="I198" s="40">
        <v>1042.9333333333334</v>
      </c>
      <c r="J198" s="40">
        <v>1060.3666666666666</v>
      </c>
      <c r="K198" s="31">
        <v>1025.5</v>
      </c>
      <c r="L198" s="31">
        <v>997.6</v>
      </c>
      <c r="M198" s="31">
        <v>4.9239899999999999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2588.8000000000002</v>
      </c>
      <c r="D199" s="40">
        <v>2614.0666666666671</v>
      </c>
      <c r="E199" s="40">
        <v>2550.233333333334</v>
      </c>
      <c r="F199" s="40">
        <v>2511.666666666667</v>
      </c>
      <c r="G199" s="40">
        <v>2447.8333333333339</v>
      </c>
      <c r="H199" s="40">
        <v>2652.6333333333341</v>
      </c>
      <c r="I199" s="40">
        <v>2716.4666666666672</v>
      </c>
      <c r="J199" s="40">
        <v>2755.0333333333342</v>
      </c>
      <c r="K199" s="31">
        <v>2677.9</v>
      </c>
      <c r="L199" s="31">
        <v>2575.5</v>
      </c>
      <c r="M199" s="31">
        <v>25.727409999999999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3111.75</v>
      </c>
      <c r="D200" s="40">
        <v>3111.2000000000003</v>
      </c>
      <c r="E200" s="40">
        <v>3082.4000000000005</v>
      </c>
      <c r="F200" s="40">
        <v>3053.05</v>
      </c>
      <c r="G200" s="40">
        <v>3024.2500000000005</v>
      </c>
      <c r="H200" s="40">
        <v>3140.5500000000006</v>
      </c>
      <c r="I200" s="40">
        <v>3169.3500000000008</v>
      </c>
      <c r="J200" s="40">
        <v>3198.7000000000007</v>
      </c>
      <c r="K200" s="31">
        <v>3140</v>
      </c>
      <c r="L200" s="31">
        <v>3081.85</v>
      </c>
      <c r="M200" s="31">
        <v>0.76368000000000003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521.29999999999995</v>
      </c>
      <c r="D201" s="40">
        <v>521.68333333333328</v>
      </c>
      <c r="E201" s="40">
        <v>515.46666666666658</v>
      </c>
      <c r="F201" s="40">
        <v>509.63333333333333</v>
      </c>
      <c r="G201" s="40">
        <v>503.41666666666663</v>
      </c>
      <c r="H201" s="40">
        <v>527.51666666666654</v>
      </c>
      <c r="I201" s="40">
        <v>533.73333333333323</v>
      </c>
      <c r="J201" s="40">
        <v>539.56666666666649</v>
      </c>
      <c r="K201" s="31">
        <v>527.9</v>
      </c>
      <c r="L201" s="31">
        <v>515.85</v>
      </c>
      <c r="M201" s="31">
        <v>11.083170000000001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1154.3</v>
      </c>
      <c r="D202" s="40">
        <v>1159.9833333333333</v>
      </c>
      <c r="E202" s="40">
        <v>1140.0166666666667</v>
      </c>
      <c r="F202" s="40">
        <v>1125.7333333333333</v>
      </c>
      <c r="G202" s="40">
        <v>1105.7666666666667</v>
      </c>
      <c r="H202" s="40">
        <v>1174.2666666666667</v>
      </c>
      <c r="I202" s="40">
        <v>1194.2333333333333</v>
      </c>
      <c r="J202" s="40">
        <v>1208.5166666666667</v>
      </c>
      <c r="K202" s="31">
        <v>1179.95</v>
      </c>
      <c r="L202" s="31">
        <v>1145.7</v>
      </c>
      <c r="M202" s="31">
        <v>5.7153499999999999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751.1</v>
      </c>
      <c r="D203" s="40">
        <v>752.76666666666677</v>
      </c>
      <c r="E203" s="40">
        <v>743.53333333333353</v>
      </c>
      <c r="F203" s="40">
        <v>735.96666666666681</v>
      </c>
      <c r="G203" s="40">
        <v>726.73333333333358</v>
      </c>
      <c r="H203" s="40">
        <v>760.33333333333348</v>
      </c>
      <c r="I203" s="40">
        <v>769.56666666666683</v>
      </c>
      <c r="J203" s="40">
        <v>777.13333333333344</v>
      </c>
      <c r="K203" s="31">
        <v>762</v>
      </c>
      <c r="L203" s="31">
        <v>745.2</v>
      </c>
      <c r="M203" s="31">
        <v>26.20289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7399.3</v>
      </c>
      <c r="D204" s="40">
        <v>7448.2333333333327</v>
      </c>
      <c r="E204" s="40">
        <v>7252.4666666666653</v>
      </c>
      <c r="F204" s="40">
        <v>7105.6333333333323</v>
      </c>
      <c r="G204" s="40">
        <v>6909.866666666665</v>
      </c>
      <c r="H204" s="40">
        <v>7595.0666666666657</v>
      </c>
      <c r="I204" s="40">
        <v>7790.8333333333339</v>
      </c>
      <c r="J204" s="40">
        <v>7937.6666666666661</v>
      </c>
      <c r="K204" s="31">
        <v>7644</v>
      </c>
      <c r="L204" s="31">
        <v>7301.4</v>
      </c>
      <c r="M204" s="31">
        <v>14.136419999999999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48.9</v>
      </c>
      <c r="D205" s="40">
        <v>47.833333333333336</v>
      </c>
      <c r="E205" s="40">
        <v>46.266666666666673</v>
      </c>
      <c r="F205" s="40">
        <v>43.63333333333334</v>
      </c>
      <c r="G205" s="40">
        <v>42.066666666666677</v>
      </c>
      <c r="H205" s="40">
        <v>50.466666666666669</v>
      </c>
      <c r="I205" s="40">
        <v>52.033333333333331</v>
      </c>
      <c r="J205" s="40">
        <v>54.666666666666664</v>
      </c>
      <c r="K205" s="31">
        <v>49.4</v>
      </c>
      <c r="L205" s="31">
        <v>45.2</v>
      </c>
      <c r="M205" s="31">
        <v>650.67668000000003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1676.7</v>
      </c>
      <c r="D206" s="40">
        <v>1695</v>
      </c>
      <c r="E206" s="40">
        <v>1648.75</v>
      </c>
      <c r="F206" s="40">
        <v>1620.8</v>
      </c>
      <c r="G206" s="40">
        <v>1574.55</v>
      </c>
      <c r="H206" s="40">
        <v>1722.95</v>
      </c>
      <c r="I206" s="40">
        <v>1769.2</v>
      </c>
      <c r="J206" s="40">
        <v>1797.15</v>
      </c>
      <c r="K206" s="31">
        <v>1741.25</v>
      </c>
      <c r="L206" s="31">
        <v>1667.05</v>
      </c>
      <c r="M206" s="31">
        <v>3.7823699999999998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883.5</v>
      </c>
      <c r="D207" s="40">
        <v>888.93333333333339</v>
      </c>
      <c r="E207" s="40">
        <v>874.56666666666683</v>
      </c>
      <c r="F207" s="40">
        <v>865.63333333333344</v>
      </c>
      <c r="G207" s="40">
        <v>851.26666666666688</v>
      </c>
      <c r="H207" s="40">
        <v>897.86666666666679</v>
      </c>
      <c r="I207" s="40">
        <v>912.23333333333335</v>
      </c>
      <c r="J207" s="40">
        <v>921.16666666666674</v>
      </c>
      <c r="K207" s="31">
        <v>903.3</v>
      </c>
      <c r="L207" s="31">
        <v>880</v>
      </c>
      <c r="M207" s="31">
        <v>18.393999999999998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261.8</v>
      </c>
      <c r="D208" s="40">
        <v>262.95</v>
      </c>
      <c r="E208" s="40">
        <v>259.95</v>
      </c>
      <c r="F208" s="40">
        <v>258.10000000000002</v>
      </c>
      <c r="G208" s="40">
        <v>255.10000000000002</v>
      </c>
      <c r="H208" s="40">
        <v>264.79999999999995</v>
      </c>
      <c r="I208" s="40">
        <v>267.79999999999995</v>
      </c>
      <c r="J208" s="40">
        <v>269.64999999999992</v>
      </c>
      <c r="K208" s="31">
        <v>265.95</v>
      </c>
      <c r="L208" s="31">
        <v>261.10000000000002</v>
      </c>
      <c r="M208" s="31">
        <v>3.3721800000000002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900.3</v>
      </c>
      <c r="D209" s="40">
        <v>905.36666666666667</v>
      </c>
      <c r="E209" s="40">
        <v>890.93333333333339</v>
      </c>
      <c r="F209" s="40">
        <v>881.56666666666672</v>
      </c>
      <c r="G209" s="40">
        <v>867.13333333333344</v>
      </c>
      <c r="H209" s="40">
        <v>914.73333333333335</v>
      </c>
      <c r="I209" s="40">
        <v>929.16666666666652</v>
      </c>
      <c r="J209" s="40">
        <v>938.5333333333333</v>
      </c>
      <c r="K209" s="31">
        <v>919.8</v>
      </c>
      <c r="L209" s="31">
        <v>896</v>
      </c>
      <c r="M209" s="31">
        <v>3.8311600000000001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374.75</v>
      </c>
      <c r="D210" s="40">
        <v>366.11666666666662</v>
      </c>
      <c r="E210" s="40">
        <v>353.88333333333321</v>
      </c>
      <c r="F210" s="40">
        <v>333.01666666666659</v>
      </c>
      <c r="G210" s="40">
        <v>320.78333333333319</v>
      </c>
      <c r="H210" s="40">
        <v>386.98333333333323</v>
      </c>
      <c r="I210" s="40">
        <v>399.2166666666667</v>
      </c>
      <c r="J210" s="40">
        <v>420.08333333333326</v>
      </c>
      <c r="K210" s="31">
        <v>378.35</v>
      </c>
      <c r="L210" s="31">
        <v>345.25</v>
      </c>
      <c r="M210" s="31">
        <v>488.02954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10.6</v>
      </c>
      <c r="D211" s="40">
        <v>10.65</v>
      </c>
      <c r="E211" s="40">
        <v>10.450000000000001</v>
      </c>
      <c r="F211" s="40">
        <v>10.3</v>
      </c>
      <c r="G211" s="40">
        <v>10.100000000000001</v>
      </c>
      <c r="H211" s="40">
        <v>10.8</v>
      </c>
      <c r="I211" s="40">
        <v>11</v>
      </c>
      <c r="J211" s="40">
        <v>11.15</v>
      </c>
      <c r="K211" s="31">
        <v>10.85</v>
      </c>
      <c r="L211" s="31">
        <v>10.5</v>
      </c>
      <c r="M211" s="31">
        <v>1371.7281399999999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1337.7</v>
      </c>
      <c r="D212" s="40">
        <v>1334.1166666666666</v>
      </c>
      <c r="E212" s="40">
        <v>1321.2333333333331</v>
      </c>
      <c r="F212" s="40">
        <v>1304.7666666666667</v>
      </c>
      <c r="G212" s="40">
        <v>1291.8833333333332</v>
      </c>
      <c r="H212" s="40">
        <v>1350.583333333333</v>
      </c>
      <c r="I212" s="40">
        <v>1363.4666666666667</v>
      </c>
      <c r="J212" s="40">
        <v>1379.9333333333329</v>
      </c>
      <c r="K212" s="31">
        <v>1347</v>
      </c>
      <c r="L212" s="31">
        <v>1317.65</v>
      </c>
      <c r="M212" s="31">
        <v>10.40171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2436.1</v>
      </c>
      <c r="D213" s="40">
        <v>2440.4333333333329</v>
      </c>
      <c r="E213" s="40">
        <v>2410.6666666666661</v>
      </c>
      <c r="F213" s="40">
        <v>2385.2333333333331</v>
      </c>
      <c r="G213" s="40">
        <v>2355.4666666666662</v>
      </c>
      <c r="H213" s="40">
        <v>2465.8666666666659</v>
      </c>
      <c r="I213" s="40">
        <v>2495.6333333333332</v>
      </c>
      <c r="J213" s="40">
        <v>2521.0666666666657</v>
      </c>
      <c r="K213" s="31">
        <v>2470.1999999999998</v>
      </c>
      <c r="L213" s="31">
        <v>2415</v>
      </c>
      <c r="M213" s="31">
        <v>0.88727999999999996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709.75</v>
      </c>
      <c r="D214" s="40">
        <v>710.98333333333323</v>
      </c>
      <c r="E214" s="40">
        <v>701.16666666666652</v>
      </c>
      <c r="F214" s="40">
        <v>692.58333333333326</v>
      </c>
      <c r="G214" s="40">
        <v>682.76666666666654</v>
      </c>
      <c r="H214" s="40">
        <v>719.56666666666649</v>
      </c>
      <c r="I214" s="40">
        <v>729.38333333333333</v>
      </c>
      <c r="J214" s="40">
        <v>737.96666666666647</v>
      </c>
      <c r="K214" s="40">
        <v>720.8</v>
      </c>
      <c r="L214" s="40">
        <v>702.4</v>
      </c>
      <c r="M214" s="40">
        <v>105.99446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13.95</v>
      </c>
      <c r="D215" s="40">
        <v>13.883333333333333</v>
      </c>
      <c r="E215" s="40">
        <v>13.416666666666666</v>
      </c>
      <c r="F215" s="40">
        <v>12.883333333333333</v>
      </c>
      <c r="G215" s="40">
        <v>12.416666666666666</v>
      </c>
      <c r="H215" s="40">
        <v>14.416666666666666</v>
      </c>
      <c r="I215" s="40">
        <v>14.883333333333335</v>
      </c>
      <c r="J215" s="40">
        <v>15.416666666666666</v>
      </c>
      <c r="K215" s="40">
        <v>14.35</v>
      </c>
      <c r="L215" s="40">
        <v>13.35</v>
      </c>
      <c r="M215" s="40">
        <v>3273.0650799999999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310.85000000000002</v>
      </c>
      <c r="D216" s="40">
        <v>314.3</v>
      </c>
      <c r="E216" s="40">
        <v>305.60000000000002</v>
      </c>
      <c r="F216" s="40">
        <v>300.35000000000002</v>
      </c>
      <c r="G216" s="40">
        <v>291.65000000000003</v>
      </c>
      <c r="H216" s="40">
        <v>319.55</v>
      </c>
      <c r="I216" s="40">
        <v>328.24999999999994</v>
      </c>
      <c r="J216" s="40">
        <v>333.5</v>
      </c>
      <c r="K216" s="40">
        <v>323</v>
      </c>
      <c r="L216" s="40">
        <v>309.05</v>
      </c>
      <c r="M216" s="40">
        <v>209.38494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6"/>
  <sheetViews>
    <sheetView zoomScale="85" zoomScaleNormal="85" workbookViewId="0">
      <pane ySplit="10" topLeftCell="A11" activePane="bottomLeft" state="frozen"/>
      <selection pane="bottomLeft" activeCell="I501" sqref="I50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0"/>
      <c r="B1" s="47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44488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3" t="s">
        <v>16</v>
      </c>
      <c r="B9" s="465" t="s">
        <v>18</v>
      </c>
      <c r="C9" s="469" t="s">
        <v>20</v>
      </c>
      <c r="D9" s="469" t="s">
        <v>21</v>
      </c>
      <c r="E9" s="460" t="s">
        <v>22</v>
      </c>
      <c r="F9" s="461"/>
      <c r="G9" s="462"/>
      <c r="H9" s="460" t="s">
        <v>23</v>
      </c>
      <c r="I9" s="461"/>
      <c r="J9" s="462"/>
      <c r="K9" s="26"/>
      <c r="L9" s="27"/>
      <c r="M9" s="53"/>
      <c r="N9" s="1"/>
      <c r="O9" s="1"/>
    </row>
    <row r="10" spans="1:15" ht="42.75" customHeight="1">
      <c r="A10" s="467"/>
      <c r="B10" s="468"/>
      <c r="C10" s="468"/>
      <c r="D10" s="4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26355.9</v>
      </c>
      <c r="D11" s="40">
        <v>26198.633333333331</v>
      </c>
      <c r="E11" s="40">
        <v>25982.266666666663</v>
      </c>
      <c r="F11" s="40">
        <v>25608.633333333331</v>
      </c>
      <c r="G11" s="40">
        <v>25392.266666666663</v>
      </c>
      <c r="H11" s="40">
        <v>26572.266666666663</v>
      </c>
      <c r="I11" s="40">
        <v>26788.633333333331</v>
      </c>
      <c r="J11" s="40">
        <v>27162.266666666663</v>
      </c>
      <c r="K11" s="31">
        <v>26415</v>
      </c>
      <c r="L11" s="31">
        <v>25825</v>
      </c>
      <c r="M11" s="31">
        <v>3.397E-2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1829.5</v>
      </c>
      <c r="D12" s="40">
        <v>1838.4833333333333</v>
      </c>
      <c r="E12" s="40">
        <v>1818.0166666666667</v>
      </c>
      <c r="F12" s="40">
        <v>1806.5333333333333</v>
      </c>
      <c r="G12" s="40">
        <v>1786.0666666666666</v>
      </c>
      <c r="H12" s="40">
        <v>1849.9666666666667</v>
      </c>
      <c r="I12" s="40">
        <v>1870.4333333333334</v>
      </c>
      <c r="J12" s="40">
        <v>1881.9166666666667</v>
      </c>
      <c r="K12" s="31">
        <v>1858.95</v>
      </c>
      <c r="L12" s="31">
        <v>1827</v>
      </c>
      <c r="M12" s="31">
        <v>0.92010999999999998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2664.6</v>
      </c>
      <c r="D13" s="40">
        <v>2688.1666666666665</v>
      </c>
      <c r="E13" s="40">
        <v>2578.333333333333</v>
      </c>
      <c r="F13" s="40">
        <v>2492.0666666666666</v>
      </c>
      <c r="G13" s="40">
        <v>2382.2333333333331</v>
      </c>
      <c r="H13" s="40">
        <v>2774.4333333333329</v>
      </c>
      <c r="I13" s="40">
        <v>2884.266666666666</v>
      </c>
      <c r="J13" s="40">
        <v>2970.5333333333328</v>
      </c>
      <c r="K13" s="31">
        <v>2798</v>
      </c>
      <c r="L13" s="31">
        <v>2601.9</v>
      </c>
      <c r="M13" s="31">
        <v>1.0595699999999999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2304.4</v>
      </c>
      <c r="D14" s="40">
        <v>2320.0833333333335</v>
      </c>
      <c r="E14" s="40">
        <v>2276.166666666667</v>
      </c>
      <c r="F14" s="40">
        <v>2247.9333333333334</v>
      </c>
      <c r="G14" s="40">
        <v>2204.0166666666669</v>
      </c>
      <c r="H14" s="40">
        <v>2348.3166666666671</v>
      </c>
      <c r="I14" s="40">
        <v>2392.233333333334</v>
      </c>
      <c r="J14" s="40">
        <v>2420.4666666666672</v>
      </c>
      <c r="K14" s="31">
        <v>2364</v>
      </c>
      <c r="L14" s="31">
        <v>2291.85</v>
      </c>
      <c r="M14" s="31">
        <v>6.2759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1915.85</v>
      </c>
      <c r="D15" s="40">
        <v>1908.9833333333333</v>
      </c>
      <c r="E15" s="40">
        <v>1896.9666666666667</v>
      </c>
      <c r="F15" s="40">
        <v>1878.0833333333333</v>
      </c>
      <c r="G15" s="40">
        <v>1866.0666666666666</v>
      </c>
      <c r="H15" s="40">
        <v>1927.8666666666668</v>
      </c>
      <c r="I15" s="40">
        <v>1939.8833333333337</v>
      </c>
      <c r="J15" s="40">
        <v>1958.7666666666669</v>
      </c>
      <c r="K15" s="31">
        <v>1921</v>
      </c>
      <c r="L15" s="31">
        <v>1890.1</v>
      </c>
      <c r="M15" s="31">
        <v>0.79691000000000001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860</v>
      </c>
      <c r="D16" s="40">
        <v>851.73333333333323</v>
      </c>
      <c r="E16" s="40">
        <v>841.46666666666647</v>
      </c>
      <c r="F16" s="40">
        <v>822.93333333333328</v>
      </c>
      <c r="G16" s="40">
        <v>812.66666666666652</v>
      </c>
      <c r="H16" s="40">
        <v>870.26666666666642</v>
      </c>
      <c r="I16" s="40">
        <v>880.53333333333308</v>
      </c>
      <c r="J16" s="40">
        <v>899.06666666666638</v>
      </c>
      <c r="K16" s="31">
        <v>862</v>
      </c>
      <c r="L16" s="31">
        <v>833.2</v>
      </c>
      <c r="M16" s="31">
        <v>7.3089700000000004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1223.9000000000001</v>
      </c>
      <c r="D17" s="40">
        <v>1216.25</v>
      </c>
      <c r="E17" s="40">
        <v>1197.6500000000001</v>
      </c>
      <c r="F17" s="40">
        <v>1171.4000000000001</v>
      </c>
      <c r="G17" s="40">
        <v>1152.8000000000002</v>
      </c>
      <c r="H17" s="40">
        <v>1242.5</v>
      </c>
      <c r="I17" s="40">
        <v>1261.0999999999999</v>
      </c>
      <c r="J17" s="40">
        <v>1287.3499999999999</v>
      </c>
      <c r="K17" s="31">
        <v>1234.8499999999999</v>
      </c>
      <c r="L17" s="31">
        <v>1190</v>
      </c>
      <c r="M17" s="31">
        <v>11.32912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629.75</v>
      </c>
      <c r="D18" s="40">
        <v>629.5</v>
      </c>
      <c r="E18" s="40">
        <v>621</v>
      </c>
      <c r="F18" s="40">
        <v>612.25</v>
      </c>
      <c r="G18" s="40">
        <v>603.75</v>
      </c>
      <c r="H18" s="40">
        <v>638.25</v>
      </c>
      <c r="I18" s="40">
        <v>646.75</v>
      </c>
      <c r="J18" s="40">
        <v>655.5</v>
      </c>
      <c r="K18" s="31">
        <v>638</v>
      </c>
      <c r="L18" s="31">
        <v>620.75</v>
      </c>
      <c r="M18" s="31">
        <v>2.1974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1156.55</v>
      </c>
      <c r="D19" s="40">
        <v>1142.8333333333333</v>
      </c>
      <c r="E19" s="40">
        <v>1120.6666666666665</v>
      </c>
      <c r="F19" s="40">
        <v>1084.7833333333333</v>
      </c>
      <c r="G19" s="40">
        <v>1062.6166666666666</v>
      </c>
      <c r="H19" s="40">
        <v>1178.7166666666665</v>
      </c>
      <c r="I19" s="40">
        <v>1200.883333333333</v>
      </c>
      <c r="J19" s="40">
        <v>1236.7666666666664</v>
      </c>
      <c r="K19" s="31">
        <v>1165</v>
      </c>
      <c r="L19" s="31">
        <v>1106.95</v>
      </c>
      <c r="M19" s="31">
        <v>16.798179999999999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2915.85</v>
      </c>
      <c r="D20" s="40">
        <v>2900.8000000000006</v>
      </c>
      <c r="E20" s="40">
        <v>2876.6000000000013</v>
      </c>
      <c r="F20" s="40">
        <v>2837.3500000000008</v>
      </c>
      <c r="G20" s="40">
        <v>2813.1500000000015</v>
      </c>
      <c r="H20" s="40">
        <v>2940.0500000000011</v>
      </c>
      <c r="I20" s="40">
        <v>2964.2500000000009</v>
      </c>
      <c r="J20" s="40">
        <v>3003.5000000000009</v>
      </c>
      <c r="K20" s="31">
        <v>2925</v>
      </c>
      <c r="L20" s="31">
        <v>2861.55</v>
      </c>
      <c r="M20" s="31">
        <v>0.55750999999999995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21432.2</v>
      </c>
      <c r="D21" s="40">
        <v>21610.95</v>
      </c>
      <c r="E21" s="40">
        <v>21184.95</v>
      </c>
      <c r="F21" s="40">
        <v>20937.7</v>
      </c>
      <c r="G21" s="40">
        <v>20511.7</v>
      </c>
      <c r="H21" s="40">
        <v>21858.2</v>
      </c>
      <c r="I21" s="40">
        <v>22284.2</v>
      </c>
      <c r="J21" s="40">
        <v>22531.45</v>
      </c>
      <c r="K21" s="31">
        <v>22036.95</v>
      </c>
      <c r="L21" s="31">
        <v>21363.7</v>
      </c>
      <c r="M21" s="31">
        <v>0.15207000000000001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1615.5</v>
      </c>
      <c r="D22" s="40">
        <v>1632.3333333333333</v>
      </c>
      <c r="E22" s="40">
        <v>1591.7166666666665</v>
      </c>
      <c r="F22" s="40">
        <v>1567.9333333333332</v>
      </c>
      <c r="G22" s="40">
        <v>1527.3166666666664</v>
      </c>
      <c r="H22" s="40">
        <v>1656.1166666666666</v>
      </c>
      <c r="I22" s="40">
        <v>1696.7333333333333</v>
      </c>
      <c r="J22" s="40">
        <v>1720.5166666666667</v>
      </c>
      <c r="K22" s="31">
        <v>1672.95</v>
      </c>
      <c r="L22" s="31">
        <v>1608.55</v>
      </c>
      <c r="M22" s="31">
        <v>37.912219999999998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1203.6500000000001</v>
      </c>
      <c r="D23" s="40">
        <v>1213.5833333333333</v>
      </c>
      <c r="E23" s="40">
        <v>1190.1666666666665</v>
      </c>
      <c r="F23" s="40">
        <v>1176.6833333333332</v>
      </c>
      <c r="G23" s="40">
        <v>1153.2666666666664</v>
      </c>
      <c r="H23" s="40">
        <v>1227.0666666666666</v>
      </c>
      <c r="I23" s="40">
        <v>1250.4833333333331</v>
      </c>
      <c r="J23" s="40">
        <v>1263.9666666666667</v>
      </c>
      <c r="K23" s="31">
        <v>1237</v>
      </c>
      <c r="L23" s="31">
        <v>1200.0999999999999</v>
      </c>
      <c r="M23" s="31">
        <v>2.5404599999999999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810.55</v>
      </c>
      <c r="D24" s="40">
        <v>815.81666666666661</v>
      </c>
      <c r="E24" s="40">
        <v>801.73333333333323</v>
      </c>
      <c r="F24" s="40">
        <v>792.91666666666663</v>
      </c>
      <c r="G24" s="40">
        <v>778.83333333333326</v>
      </c>
      <c r="H24" s="40">
        <v>824.63333333333321</v>
      </c>
      <c r="I24" s="40">
        <v>838.7166666666667</v>
      </c>
      <c r="J24" s="40">
        <v>847.53333333333319</v>
      </c>
      <c r="K24" s="31">
        <v>829.9</v>
      </c>
      <c r="L24" s="31">
        <v>807</v>
      </c>
      <c r="M24" s="31">
        <v>88.838449999999995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1445.05</v>
      </c>
      <c r="D25" s="40">
        <v>1451.6833333333334</v>
      </c>
      <c r="E25" s="40">
        <v>1423.3666666666668</v>
      </c>
      <c r="F25" s="40">
        <v>1401.6833333333334</v>
      </c>
      <c r="G25" s="40">
        <v>1373.3666666666668</v>
      </c>
      <c r="H25" s="40">
        <v>1473.3666666666668</v>
      </c>
      <c r="I25" s="40">
        <v>1501.6833333333334</v>
      </c>
      <c r="J25" s="40">
        <v>1523.3666666666668</v>
      </c>
      <c r="K25" s="31">
        <v>1480</v>
      </c>
      <c r="L25" s="31">
        <v>1430</v>
      </c>
      <c r="M25" s="31">
        <v>7.3109700000000002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1748.2</v>
      </c>
      <c r="D26" s="40">
        <v>1731.0666666666666</v>
      </c>
      <c r="E26" s="40">
        <v>1707.1333333333332</v>
      </c>
      <c r="F26" s="40">
        <v>1666.0666666666666</v>
      </c>
      <c r="G26" s="40">
        <v>1642.1333333333332</v>
      </c>
      <c r="H26" s="40">
        <v>1772.1333333333332</v>
      </c>
      <c r="I26" s="40">
        <v>1796.0666666666666</v>
      </c>
      <c r="J26" s="40">
        <v>1837.1333333333332</v>
      </c>
      <c r="K26" s="31">
        <v>1755</v>
      </c>
      <c r="L26" s="31">
        <v>1690</v>
      </c>
      <c r="M26" s="31">
        <v>1.0654699999999999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107.25</v>
      </c>
      <c r="D27" s="40">
        <v>107.60000000000001</v>
      </c>
      <c r="E27" s="40">
        <v>106.65000000000002</v>
      </c>
      <c r="F27" s="40">
        <v>106.05000000000001</v>
      </c>
      <c r="G27" s="40">
        <v>105.10000000000002</v>
      </c>
      <c r="H27" s="40">
        <v>108.20000000000002</v>
      </c>
      <c r="I27" s="40">
        <v>109.15</v>
      </c>
      <c r="J27" s="40">
        <v>109.75000000000001</v>
      </c>
      <c r="K27" s="31">
        <v>108.55</v>
      </c>
      <c r="L27" s="31">
        <v>107</v>
      </c>
      <c r="M27" s="31">
        <v>25.054449999999999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266.75</v>
      </c>
      <c r="D28" s="40">
        <v>268.34999999999997</v>
      </c>
      <c r="E28" s="40">
        <v>260.54999999999995</v>
      </c>
      <c r="F28" s="40">
        <v>254.34999999999997</v>
      </c>
      <c r="G28" s="40">
        <v>246.54999999999995</v>
      </c>
      <c r="H28" s="40">
        <v>274.54999999999995</v>
      </c>
      <c r="I28" s="40">
        <v>282.35000000000002</v>
      </c>
      <c r="J28" s="40">
        <v>288.54999999999995</v>
      </c>
      <c r="K28" s="31">
        <v>276.14999999999998</v>
      </c>
      <c r="L28" s="31">
        <v>262.14999999999998</v>
      </c>
      <c r="M28" s="31">
        <v>46.456879999999998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395.45</v>
      </c>
      <c r="D29" s="40">
        <v>398.2</v>
      </c>
      <c r="E29" s="40">
        <v>390.84999999999997</v>
      </c>
      <c r="F29" s="40">
        <v>386.25</v>
      </c>
      <c r="G29" s="40">
        <v>378.9</v>
      </c>
      <c r="H29" s="40">
        <v>402.79999999999995</v>
      </c>
      <c r="I29" s="40">
        <v>410.15</v>
      </c>
      <c r="J29" s="40">
        <v>414.74999999999994</v>
      </c>
      <c r="K29" s="31">
        <v>405.55</v>
      </c>
      <c r="L29" s="31">
        <v>393.6</v>
      </c>
      <c r="M29" s="31">
        <v>2.8502700000000001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226.2</v>
      </c>
      <c r="D30" s="40">
        <v>227.33333333333334</v>
      </c>
      <c r="E30" s="40">
        <v>224.36666666666667</v>
      </c>
      <c r="F30" s="40">
        <v>222.53333333333333</v>
      </c>
      <c r="G30" s="40">
        <v>219.56666666666666</v>
      </c>
      <c r="H30" s="40">
        <v>229.16666666666669</v>
      </c>
      <c r="I30" s="40">
        <v>232.13333333333333</v>
      </c>
      <c r="J30" s="40">
        <v>233.9666666666667</v>
      </c>
      <c r="K30" s="31">
        <v>230.3</v>
      </c>
      <c r="L30" s="31">
        <v>225.5</v>
      </c>
      <c r="M30" s="31">
        <v>5.4089099999999997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1149.5999999999999</v>
      </c>
      <c r="D31" s="40">
        <v>1162.2</v>
      </c>
      <c r="E31" s="40">
        <v>1129.4000000000001</v>
      </c>
      <c r="F31" s="40">
        <v>1109.2</v>
      </c>
      <c r="G31" s="40">
        <v>1076.4000000000001</v>
      </c>
      <c r="H31" s="40">
        <v>1182.4000000000001</v>
      </c>
      <c r="I31" s="40">
        <v>1215.1999999999998</v>
      </c>
      <c r="J31" s="40">
        <v>1235.4000000000001</v>
      </c>
      <c r="K31" s="31">
        <v>1195</v>
      </c>
      <c r="L31" s="31">
        <v>1142</v>
      </c>
      <c r="M31" s="31">
        <v>3.8359200000000002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2211.1999999999998</v>
      </c>
      <c r="D32" s="40">
        <v>2205.2666666666664</v>
      </c>
      <c r="E32" s="40">
        <v>2174.083333333333</v>
      </c>
      <c r="F32" s="40">
        <v>2136.9666666666667</v>
      </c>
      <c r="G32" s="40">
        <v>2105.7833333333333</v>
      </c>
      <c r="H32" s="40">
        <v>2242.3833333333328</v>
      </c>
      <c r="I32" s="40">
        <v>2273.5666666666662</v>
      </c>
      <c r="J32" s="40">
        <v>2310.6833333333325</v>
      </c>
      <c r="K32" s="31">
        <v>2236.4499999999998</v>
      </c>
      <c r="L32" s="31">
        <v>2168.15</v>
      </c>
      <c r="M32" s="31">
        <v>0.68493000000000004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2217.85</v>
      </c>
      <c r="D33" s="40">
        <v>2221.9500000000003</v>
      </c>
      <c r="E33" s="40">
        <v>2190.9000000000005</v>
      </c>
      <c r="F33" s="40">
        <v>2163.9500000000003</v>
      </c>
      <c r="G33" s="40">
        <v>2132.9000000000005</v>
      </c>
      <c r="H33" s="40">
        <v>2248.9000000000005</v>
      </c>
      <c r="I33" s="40">
        <v>2279.9500000000007</v>
      </c>
      <c r="J33" s="40">
        <v>2306.9000000000005</v>
      </c>
      <c r="K33" s="31">
        <v>2253</v>
      </c>
      <c r="L33" s="31">
        <v>2195</v>
      </c>
      <c r="M33" s="31">
        <v>0.58935000000000004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113.1</v>
      </c>
      <c r="D34" s="40">
        <v>113.7</v>
      </c>
      <c r="E34" s="40">
        <v>112.4</v>
      </c>
      <c r="F34" s="40">
        <v>111.7</v>
      </c>
      <c r="G34" s="40">
        <v>110.4</v>
      </c>
      <c r="H34" s="40">
        <v>114.4</v>
      </c>
      <c r="I34" s="40">
        <v>115.69999999999999</v>
      </c>
      <c r="J34" s="40">
        <v>116.4</v>
      </c>
      <c r="K34" s="31">
        <v>115</v>
      </c>
      <c r="L34" s="31">
        <v>113</v>
      </c>
      <c r="M34" s="31">
        <v>2.4133100000000001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811.2</v>
      </c>
      <c r="D35" s="40">
        <v>809.13333333333333</v>
      </c>
      <c r="E35" s="40">
        <v>804.26666666666665</v>
      </c>
      <c r="F35" s="40">
        <v>797.33333333333337</v>
      </c>
      <c r="G35" s="40">
        <v>792.4666666666667</v>
      </c>
      <c r="H35" s="40">
        <v>816.06666666666661</v>
      </c>
      <c r="I35" s="40">
        <v>820.93333333333317</v>
      </c>
      <c r="J35" s="40">
        <v>827.86666666666656</v>
      </c>
      <c r="K35" s="31">
        <v>814</v>
      </c>
      <c r="L35" s="31">
        <v>802.2</v>
      </c>
      <c r="M35" s="31">
        <v>2.9815499999999999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3861.3</v>
      </c>
      <c r="D36" s="40">
        <v>3868.0666666666671</v>
      </c>
      <c r="E36" s="40">
        <v>3820.483333333334</v>
      </c>
      <c r="F36" s="40">
        <v>3779.666666666667</v>
      </c>
      <c r="G36" s="40">
        <v>3732.0833333333339</v>
      </c>
      <c r="H36" s="40">
        <v>3908.8833333333341</v>
      </c>
      <c r="I36" s="40">
        <v>3956.4666666666672</v>
      </c>
      <c r="J36" s="40">
        <v>3997.2833333333342</v>
      </c>
      <c r="K36" s="31">
        <v>3915.65</v>
      </c>
      <c r="L36" s="31">
        <v>3827.25</v>
      </c>
      <c r="M36" s="31">
        <v>1.5008900000000001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3965.05</v>
      </c>
      <c r="D37" s="40">
        <v>3982.6833333333329</v>
      </c>
      <c r="E37" s="40">
        <v>3932.3666666666659</v>
      </c>
      <c r="F37" s="40">
        <v>3899.6833333333329</v>
      </c>
      <c r="G37" s="40">
        <v>3849.3666666666659</v>
      </c>
      <c r="H37" s="40">
        <v>4015.3666666666659</v>
      </c>
      <c r="I37" s="40">
        <v>4065.6833333333325</v>
      </c>
      <c r="J37" s="40">
        <v>4098.3666666666659</v>
      </c>
      <c r="K37" s="31">
        <v>4033</v>
      </c>
      <c r="L37" s="31">
        <v>3950</v>
      </c>
      <c r="M37" s="31">
        <v>0.51573000000000002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26.7</v>
      </c>
      <c r="D38" s="40">
        <v>26.933333333333334</v>
      </c>
      <c r="E38" s="40">
        <v>26.166666666666668</v>
      </c>
      <c r="F38" s="40">
        <v>25.633333333333333</v>
      </c>
      <c r="G38" s="40">
        <v>24.866666666666667</v>
      </c>
      <c r="H38" s="40">
        <v>27.466666666666669</v>
      </c>
      <c r="I38" s="40">
        <v>28.233333333333334</v>
      </c>
      <c r="J38" s="40">
        <v>28.766666666666669</v>
      </c>
      <c r="K38" s="31">
        <v>27.7</v>
      </c>
      <c r="L38" s="31">
        <v>26.4</v>
      </c>
      <c r="M38" s="31">
        <v>336.52298000000002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726.75</v>
      </c>
      <c r="D39" s="40">
        <v>738.0333333333333</v>
      </c>
      <c r="E39" s="40">
        <v>710.56666666666661</v>
      </c>
      <c r="F39" s="40">
        <v>694.38333333333333</v>
      </c>
      <c r="G39" s="40">
        <v>666.91666666666663</v>
      </c>
      <c r="H39" s="40">
        <v>754.21666666666658</v>
      </c>
      <c r="I39" s="40">
        <v>781.68333333333328</v>
      </c>
      <c r="J39" s="40">
        <v>797.86666666666656</v>
      </c>
      <c r="K39" s="31">
        <v>765.5</v>
      </c>
      <c r="L39" s="31">
        <v>721.85</v>
      </c>
      <c r="M39" s="31">
        <v>31.911280000000001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3644.3</v>
      </c>
      <c r="D40" s="40">
        <v>3671.5</v>
      </c>
      <c r="E40" s="40">
        <v>3593</v>
      </c>
      <c r="F40" s="40">
        <v>3541.7</v>
      </c>
      <c r="G40" s="40">
        <v>3463.2</v>
      </c>
      <c r="H40" s="40">
        <v>3722.8</v>
      </c>
      <c r="I40" s="40">
        <v>3801.3</v>
      </c>
      <c r="J40" s="40">
        <v>3852.6000000000004</v>
      </c>
      <c r="K40" s="31">
        <v>3750</v>
      </c>
      <c r="L40" s="31">
        <v>3620.2</v>
      </c>
      <c r="M40" s="31">
        <v>0.42664999999999997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410.6</v>
      </c>
      <c r="D41" s="40">
        <v>412.7166666666667</v>
      </c>
      <c r="E41" s="40">
        <v>407.43333333333339</v>
      </c>
      <c r="F41" s="40">
        <v>404.26666666666671</v>
      </c>
      <c r="G41" s="40">
        <v>398.98333333333341</v>
      </c>
      <c r="H41" s="40">
        <v>415.88333333333338</v>
      </c>
      <c r="I41" s="40">
        <v>421.16666666666669</v>
      </c>
      <c r="J41" s="40">
        <v>424.33333333333337</v>
      </c>
      <c r="K41" s="31">
        <v>418</v>
      </c>
      <c r="L41" s="31">
        <v>409.55</v>
      </c>
      <c r="M41" s="31">
        <v>53.191949999999999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1593.6</v>
      </c>
      <c r="D42" s="40">
        <v>1611</v>
      </c>
      <c r="E42" s="40">
        <v>1567.6</v>
      </c>
      <c r="F42" s="40">
        <v>1541.6</v>
      </c>
      <c r="G42" s="40">
        <v>1498.1999999999998</v>
      </c>
      <c r="H42" s="40">
        <v>1637</v>
      </c>
      <c r="I42" s="40">
        <v>1680.4</v>
      </c>
      <c r="J42" s="40">
        <v>1706.4</v>
      </c>
      <c r="K42" s="31">
        <v>1654.4</v>
      </c>
      <c r="L42" s="31">
        <v>1585</v>
      </c>
      <c r="M42" s="31">
        <v>6.68079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4330.3999999999996</v>
      </c>
      <c r="D43" s="40">
        <v>4367.0166666666664</v>
      </c>
      <c r="E43" s="40">
        <v>4285.0333333333328</v>
      </c>
      <c r="F43" s="40">
        <v>4239.6666666666661</v>
      </c>
      <c r="G43" s="40">
        <v>4157.6833333333325</v>
      </c>
      <c r="H43" s="40">
        <v>4412.3833333333332</v>
      </c>
      <c r="I43" s="40">
        <v>4494.3666666666668</v>
      </c>
      <c r="J43" s="40">
        <v>4539.7333333333336</v>
      </c>
      <c r="K43" s="31">
        <v>4449</v>
      </c>
      <c r="L43" s="31">
        <v>4321.6499999999996</v>
      </c>
      <c r="M43" s="31">
        <v>3.4504899999999998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242.5</v>
      </c>
      <c r="D44" s="40">
        <v>243.76666666666665</v>
      </c>
      <c r="E44" s="40">
        <v>237.5333333333333</v>
      </c>
      <c r="F44" s="40">
        <v>232.56666666666666</v>
      </c>
      <c r="G44" s="40">
        <v>226.33333333333331</v>
      </c>
      <c r="H44" s="40">
        <v>248.73333333333329</v>
      </c>
      <c r="I44" s="40">
        <v>254.96666666666664</v>
      </c>
      <c r="J44" s="40">
        <v>259.93333333333328</v>
      </c>
      <c r="K44" s="31">
        <v>250</v>
      </c>
      <c r="L44" s="31">
        <v>238.8</v>
      </c>
      <c r="M44" s="31">
        <v>89.845219999999998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379.05</v>
      </c>
      <c r="D45" s="40">
        <v>383.61666666666662</v>
      </c>
      <c r="E45" s="40">
        <v>369.43333333333322</v>
      </c>
      <c r="F45" s="40">
        <v>359.81666666666661</v>
      </c>
      <c r="G45" s="40">
        <v>345.63333333333321</v>
      </c>
      <c r="H45" s="40">
        <v>393.23333333333323</v>
      </c>
      <c r="I45" s="40">
        <v>407.41666666666663</v>
      </c>
      <c r="J45" s="40">
        <v>417.03333333333325</v>
      </c>
      <c r="K45" s="31">
        <v>397.8</v>
      </c>
      <c r="L45" s="31">
        <v>374</v>
      </c>
      <c r="M45" s="31">
        <v>2.68804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144.69999999999999</v>
      </c>
      <c r="D46" s="40">
        <v>145.01666666666665</v>
      </c>
      <c r="E46" s="40">
        <v>143.33333333333331</v>
      </c>
      <c r="F46" s="40">
        <v>141.96666666666667</v>
      </c>
      <c r="G46" s="40">
        <v>140.28333333333333</v>
      </c>
      <c r="H46" s="40">
        <v>146.3833333333333</v>
      </c>
      <c r="I46" s="40">
        <v>148.06666666666663</v>
      </c>
      <c r="J46" s="40">
        <v>149.43333333333328</v>
      </c>
      <c r="K46" s="31">
        <v>146.69999999999999</v>
      </c>
      <c r="L46" s="31">
        <v>143.65</v>
      </c>
      <c r="M46" s="31">
        <v>315.87903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120.45</v>
      </c>
      <c r="D47" s="40">
        <v>120.89999999999999</v>
      </c>
      <c r="E47" s="40">
        <v>117.74999999999999</v>
      </c>
      <c r="F47" s="40">
        <v>115.05</v>
      </c>
      <c r="G47" s="40">
        <v>111.89999999999999</v>
      </c>
      <c r="H47" s="40">
        <v>123.59999999999998</v>
      </c>
      <c r="I47" s="40">
        <v>126.74999999999999</v>
      </c>
      <c r="J47" s="40">
        <v>129.44999999999999</v>
      </c>
      <c r="K47" s="31">
        <v>124.05</v>
      </c>
      <c r="L47" s="31">
        <v>118.2</v>
      </c>
      <c r="M47" s="31">
        <v>36.483409999999999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3241.5</v>
      </c>
      <c r="D48" s="40">
        <v>3252.4833333333336</v>
      </c>
      <c r="E48" s="40">
        <v>3221.0166666666673</v>
      </c>
      <c r="F48" s="40">
        <v>3200.5333333333338</v>
      </c>
      <c r="G48" s="40">
        <v>3169.0666666666675</v>
      </c>
      <c r="H48" s="40">
        <v>3272.9666666666672</v>
      </c>
      <c r="I48" s="40">
        <v>3304.4333333333334</v>
      </c>
      <c r="J48" s="40">
        <v>3324.916666666667</v>
      </c>
      <c r="K48" s="31">
        <v>3283.95</v>
      </c>
      <c r="L48" s="31">
        <v>3232</v>
      </c>
      <c r="M48" s="31">
        <v>15.76121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203.65</v>
      </c>
      <c r="D49" s="40">
        <v>204.95000000000002</v>
      </c>
      <c r="E49" s="40">
        <v>201.70000000000005</v>
      </c>
      <c r="F49" s="40">
        <v>199.75000000000003</v>
      </c>
      <c r="G49" s="40">
        <v>196.50000000000006</v>
      </c>
      <c r="H49" s="40">
        <v>206.90000000000003</v>
      </c>
      <c r="I49" s="40">
        <v>210.14999999999998</v>
      </c>
      <c r="J49" s="40">
        <v>212.10000000000002</v>
      </c>
      <c r="K49" s="31">
        <v>208.2</v>
      </c>
      <c r="L49" s="31">
        <v>203</v>
      </c>
      <c r="M49" s="31">
        <v>5.8211899999999996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3109.05</v>
      </c>
      <c r="D50" s="40">
        <v>3122.5499999999997</v>
      </c>
      <c r="E50" s="40">
        <v>3088.4999999999995</v>
      </c>
      <c r="F50" s="40">
        <v>3067.95</v>
      </c>
      <c r="G50" s="40">
        <v>3033.8999999999996</v>
      </c>
      <c r="H50" s="40">
        <v>3143.0999999999995</v>
      </c>
      <c r="I50" s="40">
        <v>3177.1499999999996</v>
      </c>
      <c r="J50" s="40">
        <v>3197.6999999999994</v>
      </c>
      <c r="K50" s="31">
        <v>3156.6</v>
      </c>
      <c r="L50" s="31">
        <v>3102</v>
      </c>
      <c r="M50" s="31">
        <v>0.15967999999999999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2382.75</v>
      </c>
      <c r="D51" s="40">
        <v>2369.3166666666666</v>
      </c>
      <c r="E51" s="40">
        <v>2329.2333333333331</v>
      </c>
      <c r="F51" s="40">
        <v>2275.7166666666667</v>
      </c>
      <c r="G51" s="40">
        <v>2235.6333333333332</v>
      </c>
      <c r="H51" s="40">
        <v>2422.833333333333</v>
      </c>
      <c r="I51" s="40">
        <v>2462.916666666667</v>
      </c>
      <c r="J51" s="40">
        <v>2516.4333333333329</v>
      </c>
      <c r="K51" s="31">
        <v>2409.4</v>
      </c>
      <c r="L51" s="31">
        <v>2315.8000000000002</v>
      </c>
      <c r="M51" s="31">
        <v>5.1737900000000003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10694</v>
      </c>
      <c r="D52" s="40">
        <v>10677.300000000001</v>
      </c>
      <c r="E52" s="40">
        <v>10579.600000000002</v>
      </c>
      <c r="F52" s="40">
        <v>10465.200000000001</v>
      </c>
      <c r="G52" s="40">
        <v>10367.500000000002</v>
      </c>
      <c r="H52" s="40">
        <v>10791.700000000003</v>
      </c>
      <c r="I52" s="40">
        <v>10889.400000000003</v>
      </c>
      <c r="J52" s="40">
        <v>11003.800000000003</v>
      </c>
      <c r="K52" s="31">
        <v>10775</v>
      </c>
      <c r="L52" s="31">
        <v>10562.9</v>
      </c>
      <c r="M52" s="31">
        <v>0.16989000000000001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718.25</v>
      </c>
      <c r="D53" s="40">
        <v>722.13333333333333</v>
      </c>
      <c r="E53" s="40">
        <v>713.26666666666665</v>
      </c>
      <c r="F53" s="40">
        <v>708.2833333333333</v>
      </c>
      <c r="G53" s="40">
        <v>699.41666666666663</v>
      </c>
      <c r="H53" s="40">
        <v>727.11666666666667</v>
      </c>
      <c r="I53" s="40">
        <v>735.98333333333323</v>
      </c>
      <c r="J53" s="40">
        <v>740.9666666666667</v>
      </c>
      <c r="K53" s="31">
        <v>731</v>
      </c>
      <c r="L53" s="31">
        <v>717.15</v>
      </c>
      <c r="M53" s="31">
        <v>20.01971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553.70000000000005</v>
      </c>
      <c r="D54" s="40">
        <v>560.73333333333335</v>
      </c>
      <c r="E54" s="40">
        <v>542.9666666666667</v>
      </c>
      <c r="F54" s="40">
        <v>532.23333333333335</v>
      </c>
      <c r="G54" s="40">
        <v>514.4666666666667</v>
      </c>
      <c r="H54" s="40">
        <v>571.4666666666667</v>
      </c>
      <c r="I54" s="40">
        <v>589.23333333333335</v>
      </c>
      <c r="J54" s="40">
        <v>599.9666666666667</v>
      </c>
      <c r="K54" s="31">
        <v>578.5</v>
      </c>
      <c r="L54" s="31">
        <v>550</v>
      </c>
      <c r="M54" s="31">
        <v>3.4879500000000001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4897.8</v>
      </c>
      <c r="D55" s="40">
        <v>5216.3</v>
      </c>
      <c r="E55" s="40">
        <v>4532.6000000000004</v>
      </c>
      <c r="F55" s="40">
        <v>4167.4000000000005</v>
      </c>
      <c r="G55" s="40">
        <v>3483.7000000000007</v>
      </c>
      <c r="H55" s="40">
        <v>5581.5</v>
      </c>
      <c r="I55" s="40">
        <v>6265.1999999999989</v>
      </c>
      <c r="J55" s="40">
        <v>6630.4</v>
      </c>
      <c r="K55" s="31">
        <v>5900</v>
      </c>
      <c r="L55" s="31">
        <v>4851.1000000000004</v>
      </c>
      <c r="M55" s="31">
        <v>47.483820000000001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813.3</v>
      </c>
      <c r="D56" s="40">
        <v>811.7833333333333</v>
      </c>
      <c r="E56" s="40">
        <v>803.56666666666661</v>
      </c>
      <c r="F56" s="40">
        <v>793.83333333333326</v>
      </c>
      <c r="G56" s="40">
        <v>785.61666666666656</v>
      </c>
      <c r="H56" s="40">
        <v>821.51666666666665</v>
      </c>
      <c r="I56" s="40">
        <v>829.73333333333335</v>
      </c>
      <c r="J56" s="40">
        <v>839.4666666666667</v>
      </c>
      <c r="K56" s="31">
        <v>820</v>
      </c>
      <c r="L56" s="31">
        <v>802.05</v>
      </c>
      <c r="M56" s="31">
        <v>110.14585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3636.2</v>
      </c>
      <c r="D57" s="40">
        <v>3664.4166666666665</v>
      </c>
      <c r="E57" s="40">
        <v>3588.833333333333</v>
      </c>
      <c r="F57" s="40">
        <v>3541.4666666666667</v>
      </c>
      <c r="G57" s="40">
        <v>3465.8833333333332</v>
      </c>
      <c r="H57" s="40">
        <v>3711.7833333333328</v>
      </c>
      <c r="I57" s="40">
        <v>3787.3666666666659</v>
      </c>
      <c r="J57" s="40">
        <v>3834.7333333333327</v>
      </c>
      <c r="K57" s="31">
        <v>3740</v>
      </c>
      <c r="L57" s="31">
        <v>3617.05</v>
      </c>
      <c r="M57" s="31">
        <v>1.4497800000000001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1639.05</v>
      </c>
      <c r="D58" s="40">
        <v>1653.3666666666668</v>
      </c>
      <c r="E58" s="40">
        <v>1612.0333333333335</v>
      </c>
      <c r="F58" s="40">
        <v>1585.0166666666667</v>
      </c>
      <c r="G58" s="40">
        <v>1543.6833333333334</v>
      </c>
      <c r="H58" s="40">
        <v>1680.3833333333337</v>
      </c>
      <c r="I58" s="40">
        <v>1721.7166666666667</v>
      </c>
      <c r="J58" s="40">
        <v>1748.7333333333338</v>
      </c>
      <c r="K58" s="31">
        <v>1694.7</v>
      </c>
      <c r="L58" s="31">
        <v>1626.35</v>
      </c>
      <c r="M58" s="31">
        <v>6.6121600000000003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1410.3</v>
      </c>
      <c r="D59" s="40">
        <v>1411.2</v>
      </c>
      <c r="E59" s="40">
        <v>1386.4</v>
      </c>
      <c r="F59" s="40">
        <v>1362.5</v>
      </c>
      <c r="G59" s="40">
        <v>1337.7</v>
      </c>
      <c r="H59" s="40">
        <v>1435.1000000000001</v>
      </c>
      <c r="I59" s="40">
        <v>1459.8999999999999</v>
      </c>
      <c r="J59" s="40">
        <v>1483.8000000000002</v>
      </c>
      <c r="K59" s="31">
        <v>1436</v>
      </c>
      <c r="L59" s="31">
        <v>1387.3</v>
      </c>
      <c r="M59" s="31">
        <v>4.7897100000000004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3915.95</v>
      </c>
      <c r="D60" s="40">
        <v>3915.5499999999997</v>
      </c>
      <c r="E60" s="40">
        <v>3861.3999999999996</v>
      </c>
      <c r="F60" s="40">
        <v>3806.85</v>
      </c>
      <c r="G60" s="40">
        <v>3752.7</v>
      </c>
      <c r="H60" s="40">
        <v>3970.0999999999995</v>
      </c>
      <c r="I60" s="40">
        <v>4024.25</v>
      </c>
      <c r="J60" s="40">
        <v>4078.7999999999993</v>
      </c>
      <c r="K60" s="31">
        <v>3969.7</v>
      </c>
      <c r="L60" s="31">
        <v>3861</v>
      </c>
      <c r="M60" s="31">
        <v>4.6312600000000002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255.2</v>
      </c>
      <c r="D61" s="40">
        <v>257.98333333333335</v>
      </c>
      <c r="E61" s="40">
        <v>251.2166666666667</v>
      </c>
      <c r="F61" s="40">
        <v>247.23333333333335</v>
      </c>
      <c r="G61" s="40">
        <v>240.4666666666667</v>
      </c>
      <c r="H61" s="40">
        <v>261.9666666666667</v>
      </c>
      <c r="I61" s="40">
        <v>268.73333333333335</v>
      </c>
      <c r="J61" s="40">
        <v>272.7166666666667</v>
      </c>
      <c r="K61" s="31">
        <v>264.75</v>
      </c>
      <c r="L61" s="31">
        <v>254</v>
      </c>
      <c r="M61" s="31">
        <v>9.6855700000000002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1291.95</v>
      </c>
      <c r="D62" s="40">
        <v>1292.6499999999999</v>
      </c>
      <c r="E62" s="40">
        <v>1272.2999999999997</v>
      </c>
      <c r="F62" s="40">
        <v>1252.6499999999999</v>
      </c>
      <c r="G62" s="40">
        <v>1232.2999999999997</v>
      </c>
      <c r="H62" s="40">
        <v>1312.2999999999997</v>
      </c>
      <c r="I62" s="40">
        <v>1332.6499999999996</v>
      </c>
      <c r="J62" s="40">
        <v>1352.2999999999997</v>
      </c>
      <c r="K62" s="31">
        <v>1313</v>
      </c>
      <c r="L62" s="31">
        <v>1273</v>
      </c>
      <c r="M62" s="31">
        <v>3.6127600000000002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7865.55</v>
      </c>
      <c r="D63" s="40">
        <v>7905.45</v>
      </c>
      <c r="E63" s="40">
        <v>7760.9</v>
      </c>
      <c r="F63" s="40">
        <v>7656.25</v>
      </c>
      <c r="G63" s="40">
        <v>7511.7</v>
      </c>
      <c r="H63" s="40">
        <v>8010.0999999999995</v>
      </c>
      <c r="I63" s="40">
        <v>8154.6500000000005</v>
      </c>
      <c r="J63" s="40">
        <v>8259.2999999999993</v>
      </c>
      <c r="K63" s="31">
        <v>8050</v>
      </c>
      <c r="L63" s="31">
        <v>7800.8</v>
      </c>
      <c r="M63" s="31">
        <v>8.5509799999999991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18677.95</v>
      </c>
      <c r="D64" s="40">
        <v>18776.916666666668</v>
      </c>
      <c r="E64" s="40">
        <v>18453.833333333336</v>
      </c>
      <c r="F64" s="40">
        <v>18229.716666666667</v>
      </c>
      <c r="G64" s="40">
        <v>17906.633333333335</v>
      </c>
      <c r="H64" s="40">
        <v>19001.033333333336</v>
      </c>
      <c r="I64" s="40">
        <v>19324.116666666672</v>
      </c>
      <c r="J64" s="40">
        <v>19548.233333333337</v>
      </c>
      <c r="K64" s="31">
        <v>19100</v>
      </c>
      <c r="L64" s="31">
        <v>18552.8</v>
      </c>
      <c r="M64" s="31">
        <v>2.9394800000000001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4773.3</v>
      </c>
      <c r="D65" s="40">
        <v>4762.1333333333341</v>
      </c>
      <c r="E65" s="40">
        <v>4727.6666666666679</v>
      </c>
      <c r="F65" s="40">
        <v>4682.0333333333338</v>
      </c>
      <c r="G65" s="40">
        <v>4647.5666666666675</v>
      </c>
      <c r="H65" s="40">
        <v>4807.7666666666682</v>
      </c>
      <c r="I65" s="40">
        <v>4842.2333333333336</v>
      </c>
      <c r="J65" s="40">
        <v>4887.8666666666686</v>
      </c>
      <c r="K65" s="31">
        <v>4796.6000000000004</v>
      </c>
      <c r="L65" s="31">
        <v>4716.5</v>
      </c>
      <c r="M65" s="31">
        <v>0.29219000000000001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4485.1000000000004</v>
      </c>
      <c r="D66" s="40">
        <v>4490.1166666666668</v>
      </c>
      <c r="E66" s="40">
        <v>4460.2333333333336</v>
      </c>
      <c r="F66" s="40">
        <v>4435.3666666666668</v>
      </c>
      <c r="G66" s="40">
        <v>4405.4833333333336</v>
      </c>
      <c r="H66" s="40">
        <v>4514.9833333333336</v>
      </c>
      <c r="I66" s="40">
        <v>4544.8666666666668</v>
      </c>
      <c r="J66" s="40">
        <v>4569.7333333333336</v>
      </c>
      <c r="K66" s="31">
        <v>4520</v>
      </c>
      <c r="L66" s="31">
        <v>4465.25</v>
      </c>
      <c r="M66" s="31">
        <v>0.29599999999999999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2609.85</v>
      </c>
      <c r="D67" s="40">
        <v>2614.5499999999997</v>
      </c>
      <c r="E67" s="40">
        <v>2590.2999999999993</v>
      </c>
      <c r="F67" s="40">
        <v>2570.7499999999995</v>
      </c>
      <c r="G67" s="40">
        <v>2546.4999999999991</v>
      </c>
      <c r="H67" s="40">
        <v>2634.0999999999995</v>
      </c>
      <c r="I67" s="40">
        <v>2658.3500000000004</v>
      </c>
      <c r="J67" s="40">
        <v>2677.8999999999996</v>
      </c>
      <c r="K67" s="31">
        <v>2638.8</v>
      </c>
      <c r="L67" s="31">
        <v>2595</v>
      </c>
      <c r="M67" s="31">
        <v>2.63232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132.35</v>
      </c>
      <c r="D68" s="40">
        <v>132.6</v>
      </c>
      <c r="E68" s="40">
        <v>130.1</v>
      </c>
      <c r="F68" s="40">
        <v>127.85</v>
      </c>
      <c r="G68" s="40">
        <v>125.35</v>
      </c>
      <c r="H68" s="40">
        <v>134.85</v>
      </c>
      <c r="I68" s="40">
        <v>137.35</v>
      </c>
      <c r="J68" s="40">
        <v>139.6</v>
      </c>
      <c r="K68" s="31">
        <v>135.1</v>
      </c>
      <c r="L68" s="31">
        <v>130.35</v>
      </c>
      <c r="M68" s="31">
        <v>6.0013500000000004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390.05</v>
      </c>
      <c r="D69" s="40">
        <v>387.43333333333334</v>
      </c>
      <c r="E69" s="40">
        <v>376.86666666666667</v>
      </c>
      <c r="F69" s="40">
        <v>363.68333333333334</v>
      </c>
      <c r="G69" s="40">
        <v>353.11666666666667</v>
      </c>
      <c r="H69" s="40">
        <v>400.61666666666667</v>
      </c>
      <c r="I69" s="40">
        <v>411.18333333333339</v>
      </c>
      <c r="J69" s="40">
        <v>424.36666666666667</v>
      </c>
      <c r="K69" s="31">
        <v>398</v>
      </c>
      <c r="L69" s="31">
        <v>374.25</v>
      </c>
      <c r="M69" s="31">
        <v>27.34065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331.95</v>
      </c>
      <c r="D70" s="40">
        <v>331.2</v>
      </c>
      <c r="E70" s="40">
        <v>325.39999999999998</v>
      </c>
      <c r="F70" s="40">
        <v>318.84999999999997</v>
      </c>
      <c r="G70" s="40">
        <v>313.04999999999995</v>
      </c>
      <c r="H70" s="40">
        <v>337.75</v>
      </c>
      <c r="I70" s="40">
        <v>343.55000000000007</v>
      </c>
      <c r="J70" s="40">
        <v>350.1</v>
      </c>
      <c r="K70" s="31">
        <v>337</v>
      </c>
      <c r="L70" s="31">
        <v>324.64999999999998</v>
      </c>
      <c r="M70" s="31">
        <v>53.650620000000004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93.05</v>
      </c>
      <c r="D71" s="40">
        <v>91.933333333333337</v>
      </c>
      <c r="E71" s="40">
        <v>90.366666666666674</v>
      </c>
      <c r="F71" s="40">
        <v>87.683333333333337</v>
      </c>
      <c r="G71" s="40">
        <v>86.116666666666674</v>
      </c>
      <c r="H71" s="40">
        <v>94.616666666666674</v>
      </c>
      <c r="I71" s="40">
        <v>96.183333333333337</v>
      </c>
      <c r="J71" s="40">
        <v>98.866666666666674</v>
      </c>
      <c r="K71" s="31">
        <v>93.5</v>
      </c>
      <c r="L71" s="31">
        <v>89.25</v>
      </c>
      <c r="M71" s="31">
        <v>1090.88221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62.2</v>
      </c>
      <c r="D72" s="40">
        <v>61.683333333333337</v>
      </c>
      <c r="E72" s="40">
        <v>60.716666666666676</v>
      </c>
      <c r="F72" s="40">
        <v>59.233333333333341</v>
      </c>
      <c r="G72" s="40">
        <v>58.26666666666668</v>
      </c>
      <c r="H72" s="40">
        <v>63.166666666666671</v>
      </c>
      <c r="I72" s="40">
        <v>64.13333333333334</v>
      </c>
      <c r="J72" s="40">
        <v>65.616666666666674</v>
      </c>
      <c r="K72" s="31">
        <v>62.65</v>
      </c>
      <c r="L72" s="31">
        <v>60.2</v>
      </c>
      <c r="M72" s="31">
        <v>242.06735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21.95</v>
      </c>
      <c r="D73" s="40">
        <v>21.766666666666666</v>
      </c>
      <c r="E73" s="40">
        <v>21.383333333333333</v>
      </c>
      <c r="F73" s="40">
        <v>20.816666666666666</v>
      </c>
      <c r="G73" s="40">
        <v>20.433333333333334</v>
      </c>
      <c r="H73" s="40">
        <v>22.333333333333332</v>
      </c>
      <c r="I73" s="40">
        <v>22.716666666666665</v>
      </c>
      <c r="J73" s="40">
        <v>23.283333333333331</v>
      </c>
      <c r="K73" s="31">
        <v>22.15</v>
      </c>
      <c r="L73" s="31">
        <v>21.2</v>
      </c>
      <c r="M73" s="31">
        <v>135.87724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2120.4499999999998</v>
      </c>
      <c r="D74" s="40">
        <v>2133.5166666666664</v>
      </c>
      <c r="E74" s="40">
        <v>2087.0333333333328</v>
      </c>
      <c r="F74" s="40">
        <v>2053.6166666666663</v>
      </c>
      <c r="G74" s="40">
        <v>2007.1333333333328</v>
      </c>
      <c r="H74" s="40">
        <v>2166.9333333333329</v>
      </c>
      <c r="I74" s="40">
        <v>2213.4166666666665</v>
      </c>
      <c r="J74" s="40">
        <v>2246.833333333333</v>
      </c>
      <c r="K74" s="31">
        <v>2180</v>
      </c>
      <c r="L74" s="31">
        <v>2100.1</v>
      </c>
      <c r="M74" s="31">
        <v>8.0374999999999996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5204.05</v>
      </c>
      <c r="D75" s="40">
        <v>5209.1166666666668</v>
      </c>
      <c r="E75" s="40">
        <v>5144.9333333333334</v>
      </c>
      <c r="F75" s="40">
        <v>5085.8166666666666</v>
      </c>
      <c r="G75" s="40">
        <v>5021.6333333333332</v>
      </c>
      <c r="H75" s="40">
        <v>5268.2333333333336</v>
      </c>
      <c r="I75" s="40">
        <v>5332.4166666666679</v>
      </c>
      <c r="J75" s="40">
        <v>5391.5333333333338</v>
      </c>
      <c r="K75" s="31">
        <v>5273.3</v>
      </c>
      <c r="L75" s="31">
        <v>5150</v>
      </c>
      <c r="M75" s="31">
        <v>0.20924000000000001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837.9</v>
      </c>
      <c r="D76" s="40">
        <v>839.80000000000007</v>
      </c>
      <c r="E76" s="40">
        <v>831.60000000000014</v>
      </c>
      <c r="F76" s="40">
        <v>825.30000000000007</v>
      </c>
      <c r="G76" s="40">
        <v>817.10000000000014</v>
      </c>
      <c r="H76" s="40">
        <v>846.10000000000014</v>
      </c>
      <c r="I76" s="40">
        <v>854.30000000000018</v>
      </c>
      <c r="J76" s="40">
        <v>860.60000000000014</v>
      </c>
      <c r="K76" s="31">
        <v>848</v>
      </c>
      <c r="L76" s="31">
        <v>833.5</v>
      </c>
      <c r="M76" s="31">
        <v>5.9719899999999999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413.15</v>
      </c>
      <c r="D77" s="40">
        <v>406.91666666666669</v>
      </c>
      <c r="E77" s="40">
        <v>399.38333333333338</v>
      </c>
      <c r="F77" s="40">
        <v>385.61666666666667</v>
      </c>
      <c r="G77" s="40">
        <v>378.08333333333337</v>
      </c>
      <c r="H77" s="40">
        <v>420.68333333333339</v>
      </c>
      <c r="I77" s="40">
        <v>428.2166666666667</v>
      </c>
      <c r="J77" s="40">
        <v>441.98333333333341</v>
      </c>
      <c r="K77" s="31">
        <v>414.45</v>
      </c>
      <c r="L77" s="31">
        <v>393.15</v>
      </c>
      <c r="M77" s="31">
        <v>10.00001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217.15</v>
      </c>
      <c r="D78" s="40">
        <v>214.54999999999998</v>
      </c>
      <c r="E78" s="40">
        <v>207.59999999999997</v>
      </c>
      <c r="F78" s="40">
        <v>198.04999999999998</v>
      </c>
      <c r="G78" s="40">
        <v>191.09999999999997</v>
      </c>
      <c r="H78" s="40">
        <v>224.09999999999997</v>
      </c>
      <c r="I78" s="40">
        <v>231.04999999999995</v>
      </c>
      <c r="J78" s="40">
        <v>240.59999999999997</v>
      </c>
      <c r="K78" s="31">
        <v>221.5</v>
      </c>
      <c r="L78" s="31">
        <v>205</v>
      </c>
      <c r="M78" s="31">
        <v>133.61541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799</v>
      </c>
      <c r="D79" s="40">
        <v>804.33333333333337</v>
      </c>
      <c r="E79" s="40">
        <v>790.66666666666674</v>
      </c>
      <c r="F79" s="40">
        <v>782.33333333333337</v>
      </c>
      <c r="G79" s="40">
        <v>768.66666666666674</v>
      </c>
      <c r="H79" s="40">
        <v>812.66666666666674</v>
      </c>
      <c r="I79" s="40">
        <v>826.33333333333348</v>
      </c>
      <c r="J79" s="40">
        <v>834.66666666666674</v>
      </c>
      <c r="K79" s="31">
        <v>818</v>
      </c>
      <c r="L79" s="31">
        <v>796</v>
      </c>
      <c r="M79" s="31">
        <v>16.594470000000001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74.599999999999994</v>
      </c>
      <c r="D80" s="40">
        <v>75.38333333333334</v>
      </c>
      <c r="E80" s="40">
        <v>73.316666666666677</v>
      </c>
      <c r="F80" s="40">
        <v>72.033333333333331</v>
      </c>
      <c r="G80" s="40">
        <v>69.966666666666669</v>
      </c>
      <c r="H80" s="40">
        <v>76.666666666666686</v>
      </c>
      <c r="I80" s="40">
        <v>78.733333333333348</v>
      </c>
      <c r="J80" s="40">
        <v>80.016666666666694</v>
      </c>
      <c r="K80" s="31">
        <v>77.45</v>
      </c>
      <c r="L80" s="31">
        <v>74.099999999999994</v>
      </c>
      <c r="M80" s="31">
        <v>629.35135000000002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462.5</v>
      </c>
      <c r="D81" s="40">
        <v>464.51666666666665</v>
      </c>
      <c r="E81" s="40">
        <v>459.0333333333333</v>
      </c>
      <c r="F81" s="40">
        <v>455.56666666666666</v>
      </c>
      <c r="G81" s="40">
        <v>450.08333333333331</v>
      </c>
      <c r="H81" s="40">
        <v>467.98333333333329</v>
      </c>
      <c r="I81" s="40">
        <v>473.46666666666664</v>
      </c>
      <c r="J81" s="40">
        <v>476.93333333333328</v>
      </c>
      <c r="K81" s="31">
        <v>470</v>
      </c>
      <c r="L81" s="31">
        <v>461.05</v>
      </c>
      <c r="M81" s="31">
        <v>43.923229999999997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12000.05</v>
      </c>
      <c r="D82" s="40">
        <v>12105.066666666666</v>
      </c>
      <c r="E82" s="40">
        <v>11870.483333333332</v>
      </c>
      <c r="F82" s="40">
        <v>11740.916666666666</v>
      </c>
      <c r="G82" s="40">
        <v>11506.333333333332</v>
      </c>
      <c r="H82" s="40">
        <v>12234.633333333331</v>
      </c>
      <c r="I82" s="40">
        <v>12469.216666666667</v>
      </c>
      <c r="J82" s="40">
        <v>12598.783333333331</v>
      </c>
      <c r="K82" s="31">
        <v>12339.65</v>
      </c>
      <c r="L82" s="31">
        <v>11975.5</v>
      </c>
      <c r="M82" s="31">
        <v>4.9700000000000001E-2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680.6</v>
      </c>
      <c r="D83" s="40">
        <v>687.40000000000009</v>
      </c>
      <c r="E83" s="40">
        <v>672.85000000000014</v>
      </c>
      <c r="F83" s="40">
        <v>665.1</v>
      </c>
      <c r="G83" s="40">
        <v>650.55000000000007</v>
      </c>
      <c r="H83" s="40">
        <v>695.1500000000002</v>
      </c>
      <c r="I83" s="40">
        <v>709.70000000000016</v>
      </c>
      <c r="J83" s="40">
        <v>717.45000000000027</v>
      </c>
      <c r="K83" s="31">
        <v>701.95</v>
      </c>
      <c r="L83" s="31">
        <v>679.65</v>
      </c>
      <c r="M83" s="31">
        <v>85.744450000000001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342.5</v>
      </c>
      <c r="D84" s="40">
        <v>344.2833333333333</v>
      </c>
      <c r="E84" s="40">
        <v>339.56666666666661</v>
      </c>
      <c r="F84" s="40">
        <v>336.63333333333333</v>
      </c>
      <c r="G84" s="40">
        <v>331.91666666666663</v>
      </c>
      <c r="H84" s="40">
        <v>347.21666666666658</v>
      </c>
      <c r="I84" s="40">
        <v>351.93333333333328</v>
      </c>
      <c r="J84" s="40">
        <v>354.86666666666656</v>
      </c>
      <c r="K84" s="31">
        <v>349</v>
      </c>
      <c r="L84" s="31">
        <v>341.35</v>
      </c>
      <c r="M84" s="31">
        <v>28.705300000000001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1445.15</v>
      </c>
      <c r="D85" s="40">
        <v>1435.8500000000001</v>
      </c>
      <c r="E85" s="40">
        <v>1416.3000000000002</v>
      </c>
      <c r="F85" s="40">
        <v>1387.45</v>
      </c>
      <c r="G85" s="40">
        <v>1367.9</v>
      </c>
      <c r="H85" s="40">
        <v>1464.7000000000003</v>
      </c>
      <c r="I85" s="40">
        <v>1484.25</v>
      </c>
      <c r="J85" s="40">
        <v>1513.1000000000004</v>
      </c>
      <c r="K85" s="31">
        <v>1455.4</v>
      </c>
      <c r="L85" s="31">
        <v>1407</v>
      </c>
      <c r="M85" s="31">
        <v>1.20879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430.05</v>
      </c>
      <c r="D86" s="40">
        <v>434.65000000000003</v>
      </c>
      <c r="E86" s="40">
        <v>423.50000000000006</v>
      </c>
      <c r="F86" s="40">
        <v>416.95000000000005</v>
      </c>
      <c r="G86" s="40">
        <v>405.80000000000007</v>
      </c>
      <c r="H86" s="40">
        <v>441.20000000000005</v>
      </c>
      <c r="I86" s="40">
        <v>452.35</v>
      </c>
      <c r="J86" s="40">
        <v>458.90000000000003</v>
      </c>
      <c r="K86" s="31">
        <v>445.8</v>
      </c>
      <c r="L86" s="31">
        <v>428.1</v>
      </c>
      <c r="M86" s="31">
        <v>17.867370000000001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110.35</v>
      </c>
      <c r="D87" s="40">
        <v>110.84999999999998</v>
      </c>
      <c r="E87" s="40">
        <v>109.59999999999997</v>
      </c>
      <c r="F87" s="40">
        <v>108.84999999999998</v>
      </c>
      <c r="G87" s="40">
        <v>107.59999999999997</v>
      </c>
      <c r="H87" s="40">
        <v>111.59999999999997</v>
      </c>
      <c r="I87" s="40">
        <v>112.85</v>
      </c>
      <c r="J87" s="40">
        <v>113.59999999999997</v>
      </c>
      <c r="K87" s="31">
        <v>112.1</v>
      </c>
      <c r="L87" s="31">
        <v>110.1</v>
      </c>
      <c r="M87" s="31">
        <v>2.0184899999999999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6496.85</v>
      </c>
      <c r="D88" s="40">
        <v>6498.6166666666659</v>
      </c>
      <c r="E88" s="40">
        <v>6459.2333333333318</v>
      </c>
      <c r="F88" s="40">
        <v>6421.6166666666659</v>
      </c>
      <c r="G88" s="40">
        <v>6382.2333333333318</v>
      </c>
      <c r="H88" s="40">
        <v>6536.2333333333318</v>
      </c>
      <c r="I88" s="40">
        <v>6575.616666666665</v>
      </c>
      <c r="J88" s="40">
        <v>6613.2333333333318</v>
      </c>
      <c r="K88" s="31">
        <v>6538</v>
      </c>
      <c r="L88" s="31">
        <v>6461</v>
      </c>
      <c r="M88" s="31">
        <v>0.11897000000000001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920.1</v>
      </c>
      <c r="D89" s="40">
        <v>918.0333333333333</v>
      </c>
      <c r="E89" s="40">
        <v>911.06666666666661</v>
      </c>
      <c r="F89" s="40">
        <v>902.0333333333333</v>
      </c>
      <c r="G89" s="40">
        <v>895.06666666666661</v>
      </c>
      <c r="H89" s="40">
        <v>927.06666666666661</v>
      </c>
      <c r="I89" s="40">
        <v>934.0333333333333</v>
      </c>
      <c r="J89" s="40">
        <v>943.06666666666661</v>
      </c>
      <c r="K89" s="31">
        <v>925</v>
      </c>
      <c r="L89" s="31">
        <v>909</v>
      </c>
      <c r="M89" s="31">
        <v>0.66818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1147.95</v>
      </c>
      <c r="D90" s="40">
        <v>1151.4166666666667</v>
      </c>
      <c r="E90" s="40">
        <v>1141.5333333333335</v>
      </c>
      <c r="F90" s="40">
        <v>1135.1166666666668</v>
      </c>
      <c r="G90" s="40">
        <v>1125.2333333333336</v>
      </c>
      <c r="H90" s="40">
        <v>1157.8333333333335</v>
      </c>
      <c r="I90" s="40">
        <v>1167.7166666666667</v>
      </c>
      <c r="J90" s="40">
        <v>1174.1333333333334</v>
      </c>
      <c r="K90" s="31">
        <v>1161.3</v>
      </c>
      <c r="L90" s="31">
        <v>1145</v>
      </c>
      <c r="M90" s="31">
        <v>0.63227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17659.650000000001</v>
      </c>
      <c r="D91" s="40">
        <v>17797.366666666669</v>
      </c>
      <c r="E91" s="40">
        <v>17482.283333333336</v>
      </c>
      <c r="F91" s="40">
        <v>17304.916666666668</v>
      </c>
      <c r="G91" s="40">
        <v>16989.833333333336</v>
      </c>
      <c r="H91" s="40">
        <v>17974.733333333337</v>
      </c>
      <c r="I91" s="40">
        <v>18289.816666666666</v>
      </c>
      <c r="J91" s="40">
        <v>18467.183333333338</v>
      </c>
      <c r="K91" s="31">
        <v>18112.45</v>
      </c>
      <c r="L91" s="31">
        <v>17620</v>
      </c>
      <c r="M91" s="31">
        <v>0.28231000000000001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443.35</v>
      </c>
      <c r="D92" s="40">
        <v>449.90000000000003</v>
      </c>
      <c r="E92" s="40">
        <v>434.45000000000005</v>
      </c>
      <c r="F92" s="40">
        <v>425.55</v>
      </c>
      <c r="G92" s="40">
        <v>410.1</v>
      </c>
      <c r="H92" s="40">
        <v>458.80000000000007</v>
      </c>
      <c r="I92" s="40">
        <v>474.25</v>
      </c>
      <c r="J92" s="40">
        <v>483.15000000000009</v>
      </c>
      <c r="K92" s="31">
        <v>465.35</v>
      </c>
      <c r="L92" s="31">
        <v>441</v>
      </c>
      <c r="M92" s="31">
        <v>2.91547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3837.35</v>
      </c>
      <c r="D93" s="40">
        <v>3874.1166666666668</v>
      </c>
      <c r="E93" s="40">
        <v>3788.2333333333336</v>
      </c>
      <c r="F93" s="40">
        <v>3739.1166666666668</v>
      </c>
      <c r="G93" s="40">
        <v>3653.2333333333336</v>
      </c>
      <c r="H93" s="40">
        <v>3923.2333333333336</v>
      </c>
      <c r="I93" s="40">
        <v>4009.1166666666668</v>
      </c>
      <c r="J93" s="40">
        <v>4058.2333333333336</v>
      </c>
      <c r="K93" s="31">
        <v>3960</v>
      </c>
      <c r="L93" s="31">
        <v>3825</v>
      </c>
      <c r="M93" s="31">
        <v>2.5683699999999998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161.44999999999999</v>
      </c>
      <c r="D94" s="40">
        <v>162.08333333333331</v>
      </c>
      <c r="E94" s="40">
        <v>160.56666666666663</v>
      </c>
      <c r="F94" s="40">
        <v>159.68333333333331</v>
      </c>
      <c r="G94" s="40">
        <v>158.16666666666663</v>
      </c>
      <c r="H94" s="40">
        <v>162.96666666666664</v>
      </c>
      <c r="I94" s="40">
        <v>164.48333333333329</v>
      </c>
      <c r="J94" s="40">
        <v>165.36666666666665</v>
      </c>
      <c r="K94" s="31">
        <v>163.6</v>
      </c>
      <c r="L94" s="31">
        <v>161.19999999999999</v>
      </c>
      <c r="M94" s="31">
        <v>13.21942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406.9</v>
      </c>
      <c r="D95" s="40">
        <v>408.59999999999997</v>
      </c>
      <c r="E95" s="40">
        <v>402.79999999999995</v>
      </c>
      <c r="F95" s="40">
        <v>398.7</v>
      </c>
      <c r="G95" s="40">
        <v>392.9</v>
      </c>
      <c r="H95" s="40">
        <v>412.69999999999993</v>
      </c>
      <c r="I95" s="40">
        <v>418.5</v>
      </c>
      <c r="J95" s="40">
        <v>422.59999999999991</v>
      </c>
      <c r="K95" s="31">
        <v>414.4</v>
      </c>
      <c r="L95" s="31">
        <v>404.5</v>
      </c>
      <c r="M95" s="31">
        <v>2.3182399999999999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98.35</v>
      </c>
      <c r="D96" s="40">
        <v>97.05</v>
      </c>
      <c r="E96" s="40">
        <v>94.399999999999991</v>
      </c>
      <c r="F96" s="40">
        <v>90.449999999999989</v>
      </c>
      <c r="G96" s="40">
        <v>87.799999999999983</v>
      </c>
      <c r="H96" s="40">
        <v>101</v>
      </c>
      <c r="I96" s="40">
        <v>103.65</v>
      </c>
      <c r="J96" s="40">
        <v>107.60000000000001</v>
      </c>
      <c r="K96" s="31">
        <v>99.7</v>
      </c>
      <c r="L96" s="31">
        <v>93.1</v>
      </c>
      <c r="M96" s="31">
        <v>175.55108999999999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2977</v>
      </c>
      <c r="D97" s="40">
        <v>2994</v>
      </c>
      <c r="E97" s="40">
        <v>2943</v>
      </c>
      <c r="F97" s="40">
        <v>2909</v>
      </c>
      <c r="G97" s="40">
        <v>2858</v>
      </c>
      <c r="H97" s="40">
        <v>3028</v>
      </c>
      <c r="I97" s="40">
        <v>3079</v>
      </c>
      <c r="J97" s="40">
        <v>3113</v>
      </c>
      <c r="K97" s="31">
        <v>3045</v>
      </c>
      <c r="L97" s="31">
        <v>2960</v>
      </c>
      <c r="M97" s="31">
        <v>0.34198000000000001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309.10000000000002</v>
      </c>
      <c r="D98" s="40">
        <v>308.36666666666667</v>
      </c>
      <c r="E98" s="40">
        <v>295.73333333333335</v>
      </c>
      <c r="F98" s="40">
        <v>282.36666666666667</v>
      </c>
      <c r="G98" s="40">
        <v>269.73333333333335</v>
      </c>
      <c r="H98" s="40">
        <v>321.73333333333335</v>
      </c>
      <c r="I98" s="40">
        <v>334.36666666666667</v>
      </c>
      <c r="J98" s="40">
        <v>347.73333333333335</v>
      </c>
      <c r="K98" s="31">
        <v>321</v>
      </c>
      <c r="L98" s="31">
        <v>295</v>
      </c>
      <c r="M98" s="31">
        <v>3.4057400000000002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534.29999999999995</v>
      </c>
      <c r="D99" s="40">
        <v>537.1</v>
      </c>
      <c r="E99" s="40">
        <v>528.20000000000005</v>
      </c>
      <c r="F99" s="40">
        <v>522.1</v>
      </c>
      <c r="G99" s="40">
        <v>513.20000000000005</v>
      </c>
      <c r="H99" s="40">
        <v>543.20000000000005</v>
      </c>
      <c r="I99" s="40">
        <v>552.09999999999991</v>
      </c>
      <c r="J99" s="40">
        <v>558.20000000000005</v>
      </c>
      <c r="K99" s="31">
        <v>546</v>
      </c>
      <c r="L99" s="31">
        <v>531</v>
      </c>
      <c r="M99" s="31">
        <v>15.47343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701.55</v>
      </c>
      <c r="D100" s="40">
        <v>707.7166666666667</v>
      </c>
      <c r="E100" s="40">
        <v>693.43333333333339</v>
      </c>
      <c r="F100" s="40">
        <v>685.31666666666672</v>
      </c>
      <c r="G100" s="40">
        <v>671.03333333333342</v>
      </c>
      <c r="H100" s="40">
        <v>715.83333333333337</v>
      </c>
      <c r="I100" s="40">
        <v>730.11666666666667</v>
      </c>
      <c r="J100" s="40">
        <v>738.23333333333335</v>
      </c>
      <c r="K100" s="31">
        <v>722</v>
      </c>
      <c r="L100" s="31">
        <v>699.6</v>
      </c>
      <c r="M100" s="31">
        <v>12.74926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198.95</v>
      </c>
      <c r="D101" s="40">
        <v>198.93333333333331</v>
      </c>
      <c r="E101" s="40">
        <v>193.61666666666662</v>
      </c>
      <c r="F101" s="40">
        <v>188.2833333333333</v>
      </c>
      <c r="G101" s="40">
        <v>182.96666666666661</v>
      </c>
      <c r="H101" s="40">
        <v>204.26666666666662</v>
      </c>
      <c r="I101" s="40">
        <v>209.58333333333329</v>
      </c>
      <c r="J101" s="40">
        <v>214.91666666666663</v>
      </c>
      <c r="K101" s="31">
        <v>204.25</v>
      </c>
      <c r="L101" s="31">
        <v>193.6</v>
      </c>
      <c r="M101" s="31">
        <v>369.40320000000003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913.6</v>
      </c>
      <c r="D102" s="40">
        <v>916.61666666666679</v>
      </c>
      <c r="E102" s="40">
        <v>899.18333333333362</v>
      </c>
      <c r="F102" s="40">
        <v>884.76666666666688</v>
      </c>
      <c r="G102" s="40">
        <v>867.33333333333371</v>
      </c>
      <c r="H102" s="40">
        <v>931.03333333333353</v>
      </c>
      <c r="I102" s="40">
        <v>948.4666666666667</v>
      </c>
      <c r="J102" s="40">
        <v>962.88333333333344</v>
      </c>
      <c r="K102" s="31">
        <v>934.05</v>
      </c>
      <c r="L102" s="31">
        <v>902.2</v>
      </c>
      <c r="M102" s="31">
        <v>2.40964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517.04999999999995</v>
      </c>
      <c r="D103" s="40">
        <v>518.73333333333323</v>
      </c>
      <c r="E103" s="40">
        <v>506.46666666666647</v>
      </c>
      <c r="F103" s="40">
        <v>495.88333333333321</v>
      </c>
      <c r="G103" s="40">
        <v>483.61666666666645</v>
      </c>
      <c r="H103" s="40">
        <v>529.31666666666649</v>
      </c>
      <c r="I103" s="40">
        <v>541.58333333333314</v>
      </c>
      <c r="J103" s="40">
        <v>552.16666666666652</v>
      </c>
      <c r="K103" s="31">
        <v>531</v>
      </c>
      <c r="L103" s="31">
        <v>508.15</v>
      </c>
      <c r="M103" s="31">
        <v>0.28942000000000001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899.4</v>
      </c>
      <c r="D104" s="40">
        <v>897.5</v>
      </c>
      <c r="E104" s="40">
        <v>885</v>
      </c>
      <c r="F104" s="40">
        <v>870.6</v>
      </c>
      <c r="G104" s="40">
        <v>858.1</v>
      </c>
      <c r="H104" s="40">
        <v>911.9</v>
      </c>
      <c r="I104" s="40">
        <v>924.4</v>
      </c>
      <c r="J104" s="40">
        <v>938.8</v>
      </c>
      <c r="K104" s="31">
        <v>910</v>
      </c>
      <c r="L104" s="31">
        <v>883.1</v>
      </c>
      <c r="M104" s="31">
        <v>1.2385600000000001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145.1</v>
      </c>
      <c r="D105" s="40">
        <v>146.20000000000002</v>
      </c>
      <c r="E105" s="40">
        <v>142.90000000000003</v>
      </c>
      <c r="F105" s="40">
        <v>140.70000000000002</v>
      </c>
      <c r="G105" s="40">
        <v>137.40000000000003</v>
      </c>
      <c r="H105" s="40">
        <v>148.40000000000003</v>
      </c>
      <c r="I105" s="40">
        <v>151.70000000000005</v>
      </c>
      <c r="J105" s="40">
        <v>153.90000000000003</v>
      </c>
      <c r="K105" s="31">
        <v>149.5</v>
      </c>
      <c r="L105" s="31">
        <v>144</v>
      </c>
      <c r="M105" s="31">
        <v>18.880839999999999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1361.35</v>
      </c>
      <c r="D106" s="40">
        <v>1366.4666666666665</v>
      </c>
      <c r="E106" s="40">
        <v>1350.883333333333</v>
      </c>
      <c r="F106" s="40">
        <v>1340.4166666666665</v>
      </c>
      <c r="G106" s="40">
        <v>1324.833333333333</v>
      </c>
      <c r="H106" s="40">
        <v>1376.9333333333329</v>
      </c>
      <c r="I106" s="40">
        <v>1392.5166666666664</v>
      </c>
      <c r="J106" s="40">
        <v>1402.9833333333329</v>
      </c>
      <c r="K106" s="31">
        <v>1382.05</v>
      </c>
      <c r="L106" s="31">
        <v>1356</v>
      </c>
      <c r="M106" s="31">
        <v>1.49498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23.6</v>
      </c>
      <c r="D107" s="40">
        <v>23.583333333333332</v>
      </c>
      <c r="E107" s="40">
        <v>23.266666666666666</v>
      </c>
      <c r="F107" s="40">
        <v>22.933333333333334</v>
      </c>
      <c r="G107" s="40">
        <v>22.616666666666667</v>
      </c>
      <c r="H107" s="40">
        <v>23.916666666666664</v>
      </c>
      <c r="I107" s="40">
        <v>24.233333333333334</v>
      </c>
      <c r="J107" s="40">
        <v>24.566666666666663</v>
      </c>
      <c r="K107" s="31">
        <v>23.9</v>
      </c>
      <c r="L107" s="31">
        <v>23.25</v>
      </c>
      <c r="M107" s="31">
        <v>105.1481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1388.4</v>
      </c>
      <c r="D108" s="40">
        <v>1398.4333333333334</v>
      </c>
      <c r="E108" s="40">
        <v>1374.9666666666667</v>
      </c>
      <c r="F108" s="40">
        <v>1361.5333333333333</v>
      </c>
      <c r="G108" s="40">
        <v>1338.0666666666666</v>
      </c>
      <c r="H108" s="40">
        <v>1411.8666666666668</v>
      </c>
      <c r="I108" s="40">
        <v>1435.3333333333335</v>
      </c>
      <c r="J108" s="40">
        <v>1448.7666666666669</v>
      </c>
      <c r="K108" s="31">
        <v>1421.9</v>
      </c>
      <c r="L108" s="31">
        <v>1385</v>
      </c>
      <c r="M108" s="31">
        <v>2.47139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550.9</v>
      </c>
      <c r="D109" s="40">
        <v>549.4</v>
      </c>
      <c r="E109" s="40">
        <v>536.34999999999991</v>
      </c>
      <c r="F109" s="40">
        <v>521.79999999999995</v>
      </c>
      <c r="G109" s="40">
        <v>508.74999999999989</v>
      </c>
      <c r="H109" s="40">
        <v>563.94999999999993</v>
      </c>
      <c r="I109" s="40">
        <v>576.99999999999989</v>
      </c>
      <c r="J109" s="40">
        <v>591.54999999999995</v>
      </c>
      <c r="K109" s="31">
        <v>562.45000000000005</v>
      </c>
      <c r="L109" s="31">
        <v>534.85</v>
      </c>
      <c r="M109" s="31">
        <v>3.8691200000000001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936.2</v>
      </c>
      <c r="D110" s="40">
        <v>948.08333333333337</v>
      </c>
      <c r="E110" s="40">
        <v>918.7166666666667</v>
      </c>
      <c r="F110" s="40">
        <v>901.23333333333335</v>
      </c>
      <c r="G110" s="40">
        <v>871.86666666666667</v>
      </c>
      <c r="H110" s="40">
        <v>965.56666666666672</v>
      </c>
      <c r="I110" s="40">
        <v>994.93333333333328</v>
      </c>
      <c r="J110" s="40">
        <v>1012.4166666666667</v>
      </c>
      <c r="K110" s="31">
        <v>977.45</v>
      </c>
      <c r="L110" s="31">
        <v>930.6</v>
      </c>
      <c r="M110" s="31">
        <v>4.4010199999999999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6201</v>
      </c>
      <c r="D111" s="40">
        <v>6067.7</v>
      </c>
      <c r="E111" s="40">
        <v>5743.9</v>
      </c>
      <c r="F111" s="40">
        <v>5286.8</v>
      </c>
      <c r="G111" s="40">
        <v>4963</v>
      </c>
      <c r="H111" s="40">
        <v>6524.7999999999993</v>
      </c>
      <c r="I111" s="40">
        <v>6848.6</v>
      </c>
      <c r="J111" s="40">
        <v>7305.6999999999989</v>
      </c>
      <c r="K111" s="31">
        <v>6391.5</v>
      </c>
      <c r="L111" s="31">
        <v>5610.6</v>
      </c>
      <c r="M111" s="31">
        <v>0.93779999999999997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263.05</v>
      </c>
      <c r="D112" s="40">
        <v>259.51666666666665</v>
      </c>
      <c r="E112" s="40">
        <v>249.5333333333333</v>
      </c>
      <c r="F112" s="40">
        <v>236.01666666666665</v>
      </c>
      <c r="G112" s="40">
        <v>226.0333333333333</v>
      </c>
      <c r="H112" s="40">
        <v>273.0333333333333</v>
      </c>
      <c r="I112" s="40">
        <v>283.01666666666665</v>
      </c>
      <c r="J112" s="40">
        <v>296.5333333333333</v>
      </c>
      <c r="K112" s="31">
        <v>269.5</v>
      </c>
      <c r="L112" s="31">
        <v>246</v>
      </c>
      <c r="M112" s="31">
        <v>9.7718699999999998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385.55</v>
      </c>
      <c r="D113" s="40">
        <v>385.81666666666661</v>
      </c>
      <c r="E113" s="40">
        <v>380.63333333333321</v>
      </c>
      <c r="F113" s="40">
        <v>375.71666666666658</v>
      </c>
      <c r="G113" s="40">
        <v>370.53333333333319</v>
      </c>
      <c r="H113" s="40">
        <v>390.73333333333323</v>
      </c>
      <c r="I113" s="40">
        <v>395.91666666666663</v>
      </c>
      <c r="J113" s="40">
        <v>400.83333333333326</v>
      </c>
      <c r="K113" s="31">
        <v>391</v>
      </c>
      <c r="L113" s="31">
        <v>380.9</v>
      </c>
      <c r="M113" s="31">
        <v>7.5456700000000003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709.7</v>
      </c>
      <c r="D114" s="40">
        <v>716.13333333333333</v>
      </c>
      <c r="E114" s="40">
        <v>697.51666666666665</v>
      </c>
      <c r="F114" s="40">
        <v>685.33333333333337</v>
      </c>
      <c r="G114" s="40">
        <v>666.7166666666667</v>
      </c>
      <c r="H114" s="40">
        <v>728.31666666666661</v>
      </c>
      <c r="I114" s="40">
        <v>746.93333333333317</v>
      </c>
      <c r="J114" s="40">
        <v>759.11666666666656</v>
      </c>
      <c r="K114" s="31">
        <v>734.75</v>
      </c>
      <c r="L114" s="31">
        <v>703.95</v>
      </c>
      <c r="M114" s="31">
        <v>0.50336000000000003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598.75</v>
      </c>
      <c r="D115" s="40">
        <v>598.55000000000007</v>
      </c>
      <c r="E115" s="40">
        <v>587.10000000000014</v>
      </c>
      <c r="F115" s="40">
        <v>575.45000000000005</v>
      </c>
      <c r="G115" s="40">
        <v>564.00000000000011</v>
      </c>
      <c r="H115" s="40">
        <v>610.20000000000016</v>
      </c>
      <c r="I115" s="40">
        <v>621.6500000000002</v>
      </c>
      <c r="J115" s="40">
        <v>633.30000000000018</v>
      </c>
      <c r="K115" s="31">
        <v>610</v>
      </c>
      <c r="L115" s="31">
        <v>586.9</v>
      </c>
      <c r="M115" s="31">
        <v>27.60568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903.75</v>
      </c>
      <c r="D116" s="40">
        <v>906.38333333333333</v>
      </c>
      <c r="E116" s="40">
        <v>896.86666666666667</v>
      </c>
      <c r="F116" s="40">
        <v>889.98333333333335</v>
      </c>
      <c r="G116" s="40">
        <v>880.4666666666667</v>
      </c>
      <c r="H116" s="40">
        <v>913.26666666666665</v>
      </c>
      <c r="I116" s="40">
        <v>922.7833333333333</v>
      </c>
      <c r="J116" s="40">
        <v>929.66666666666663</v>
      </c>
      <c r="K116" s="31">
        <v>915.9</v>
      </c>
      <c r="L116" s="31">
        <v>899.5</v>
      </c>
      <c r="M116" s="31">
        <v>19.136669999999999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171</v>
      </c>
      <c r="D117" s="40">
        <v>171.75</v>
      </c>
      <c r="E117" s="40">
        <v>169.15</v>
      </c>
      <c r="F117" s="40">
        <v>167.3</v>
      </c>
      <c r="G117" s="40">
        <v>164.70000000000002</v>
      </c>
      <c r="H117" s="40">
        <v>173.6</v>
      </c>
      <c r="I117" s="40">
        <v>176.20000000000002</v>
      </c>
      <c r="J117" s="40">
        <v>178.04999999999998</v>
      </c>
      <c r="K117" s="31">
        <v>174.35</v>
      </c>
      <c r="L117" s="31">
        <v>169.9</v>
      </c>
      <c r="M117" s="31">
        <v>25.453150000000001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185.3</v>
      </c>
      <c r="D118" s="40">
        <v>185.48333333333335</v>
      </c>
      <c r="E118" s="40">
        <v>183.2166666666667</v>
      </c>
      <c r="F118" s="40">
        <v>181.13333333333335</v>
      </c>
      <c r="G118" s="40">
        <v>178.8666666666667</v>
      </c>
      <c r="H118" s="40">
        <v>187.56666666666669</v>
      </c>
      <c r="I118" s="40">
        <v>189.83333333333334</v>
      </c>
      <c r="J118" s="40">
        <v>191.91666666666669</v>
      </c>
      <c r="K118" s="31">
        <v>187.75</v>
      </c>
      <c r="L118" s="31">
        <v>183.4</v>
      </c>
      <c r="M118" s="31">
        <v>154.68914000000001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370.25</v>
      </c>
      <c r="D119" s="40">
        <v>371.8</v>
      </c>
      <c r="E119" s="40">
        <v>367.3</v>
      </c>
      <c r="F119" s="40">
        <v>364.35</v>
      </c>
      <c r="G119" s="40">
        <v>359.85</v>
      </c>
      <c r="H119" s="40">
        <v>374.75</v>
      </c>
      <c r="I119" s="40">
        <v>379.25</v>
      </c>
      <c r="J119" s="40">
        <v>382.2</v>
      </c>
      <c r="K119" s="31">
        <v>376.3</v>
      </c>
      <c r="L119" s="31">
        <v>368.85</v>
      </c>
      <c r="M119" s="31">
        <v>3.0260600000000002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5604.85</v>
      </c>
      <c r="D120" s="40">
        <v>5602.8</v>
      </c>
      <c r="E120" s="40">
        <v>5513.6500000000005</v>
      </c>
      <c r="F120" s="40">
        <v>5422.4500000000007</v>
      </c>
      <c r="G120" s="40">
        <v>5333.3000000000011</v>
      </c>
      <c r="H120" s="40">
        <v>5694</v>
      </c>
      <c r="I120" s="40">
        <v>5783.15</v>
      </c>
      <c r="J120" s="40">
        <v>5874.3499999999995</v>
      </c>
      <c r="K120" s="31">
        <v>5691.95</v>
      </c>
      <c r="L120" s="31">
        <v>5511.6</v>
      </c>
      <c r="M120" s="31">
        <v>3.1274000000000002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1667.85</v>
      </c>
      <c r="D121" s="40">
        <v>1674.95</v>
      </c>
      <c r="E121" s="40">
        <v>1658.45</v>
      </c>
      <c r="F121" s="40">
        <v>1649.05</v>
      </c>
      <c r="G121" s="40">
        <v>1632.55</v>
      </c>
      <c r="H121" s="40">
        <v>1684.3500000000001</v>
      </c>
      <c r="I121" s="40">
        <v>1700.8500000000001</v>
      </c>
      <c r="J121" s="40">
        <v>1710.2500000000002</v>
      </c>
      <c r="K121" s="31">
        <v>1691.45</v>
      </c>
      <c r="L121" s="31">
        <v>1665.55</v>
      </c>
      <c r="M121" s="31">
        <v>2.5352299999999999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3094.5</v>
      </c>
      <c r="D122" s="40">
        <v>3101.5</v>
      </c>
      <c r="E122" s="40">
        <v>3063</v>
      </c>
      <c r="F122" s="40">
        <v>3031.5</v>
      </c>
      <c r="G122" s="40">
        <v>2993</v>
      </c>
      <c r="H122" s="40">
        <v>3133</v>
      </c>
      <c r="I122" s="40">
        <v>3171.5</v>
      </c>
      <c r="J122" s="40">
        <v>3203</v>
      </c>
      <c r="K122" s="31">
        <v>3140</v>
      </c>
      <c r="L122" s="31">
        <v>3070</v>
      </c>
      <c r="M122" s="31">
        <v>2.4339900000000001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684.65</v>
      </c>
      <c r="D123" s="40">
        <v>685.65</v>
      </c>
      <c r="E123" s="40">
        <v>676.34999999999991</v>
      </c>
      <c r="F123" s="40">
        <v>668.05</v>
      </c>
      <c r="G123" s="40">
        <v>658.74999999999989</v>
      </c>
      <c r="H123" s="40">
        <v>693.94999999999993</v>
      </c>
      <c r="I123" s="40">
        <v>703.24999999999989</v>
      </c>
      <c r="J123" s="40">
        <v>711.55</v>
      </c>
      <c r="K123" s="31">
        <v>694.95</v>
      </c>
      <c r="L123" s="31">
        <v>677.35</v>
      </c>
      <c r="M123" s="31">
        <v>12.456810000000001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857.35</v>
      </c>
      <c r="D124" s="40">
        <v>861.65</v>
      </c>
      <c r="E124" s="40">
        <v>846.55</v>
      </c>
      <c r="F124" s="40">
        <v>835.75</v>
      </c>
      <c r="G124" s="40">
        <v>820.65</v>
      </c>
      <c r="H124" s="40">
        <v>872.44999999999993</v>
      </c>
      <c r="I124" s="40">
        <v>887.55000000000007</v>
      </c>
      <c r="J124" s="40">
        <v>898.34999999999991</v>
      </c>
      <c r="K124" s="31">
        <v>876.75</v>
      </c>
      <c r="L124" s="31">
        <v>850.85</v>
      </c>
      <c r="M124" s="31">
        <v>3.004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678</v>
      </c>
      <c r="D125" s="40">
        <v>677.55</v>
      </c>
      <c r="E125" s="40">
        <v>673.99999999999989</v>
      </c>
      <c r="F125" s="40">
        <v>669.99999999999989</v>
      </c>
      <c r="G125" s="40">
        <v>666.44999999999982</v>
      </c>
      <c r="H125" s="40">
        <v>681.55</v>
      </c>
      <c r="I125" s="40">
        <v>685.10000000000014</v>
      </c>
      <c r="J125" s="40">
        <v>689.1</v>
      </c>
      <c r="K125" s="31">
        <v>681.1</v>
      </c>
      <c r="L125" s="31">
        <v>673.55</v>
      </c>
      <c r="M125" s="31">
        <v>3.3053900000000001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473.05</v>
      </c>
      <c r="D126" s="40">
        <v>473.55</v>
      </c>
      <c r="E126" s="40">
        <v>469.5</v>
      </c>
      <c r="F126" s="40">
        <v>465.95</v>
      </c>
      <c r="G126" s="40">
        <v>461.9</v>
      </c>
      <c r="H126" s="40">
        <v>477.1</v>
      </c>
      <c r="I126" s="40">
        <v>481.15000000000009</v>
      </c>
      <c r="J126" s="40">
        <v>484.70000000000005</v>
      </c>
      <c r="K126" s="31">
        <v>477.6</v>
      </c>
      <c r="L126" s="31">
        <v>470</v>
      </c>
      <c r="M126" s="31">
        <v>10.347709999999999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910.2</v>
      </c>
      <c r="D127" s="40">
        <v>914.43333333333339</v>
      </c>
      <c r="E127" s="40">
        <v>898.91666666666674</v>
      </c>
      <c r="F127" s="40">
        <v>887.63333333333333</v>
      </c>
      <c r="G127" s="40">
        <v>872.11666666666667</v>
      </c>
      <c r="H127" s="40">
        <v>925.71666666666681</v>
      </c>
      <c r="I127" s="40">
        <v>941.23333333333346</v>
      </c>
      <c r="J127" s="40">
        <v>952.51666666666688</v>
      </c>
      <c r="K127" s="31">
        <v>929.95</v>
      </c>
      <c r="L127" s="31">
        <v>903.15</v>
      </c>
      <c r="M127" s="31">
        <v>11.876569999999999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1191.8499999999999</v>
      </c>
      <c r="D128" s="40">
        <v>1188.0166666666667</v>
      </c>
      <c r="E128" s="40">
        <v>1166.0333333333333</v>
      </c>
      <c r="F128" s="40">
        <v>1140.2166666666667</v>
      </c>
      <c r="G128" s="40">
        <v>1118.2333333333333</v>
      </c>
      <c r="H128" s="40">
        <v>1213.8333333333333</v>
      </c>
      <c r="I128" s="40">
        <v>1235.8166666666664</v>
      </c>
      <c r="J128" s="40">
        <v>1261.6333333333332</v>
      </c>
      <c r="K128" s="31">
        <v>1210</v>
      </c>
      <c r="L128" s="31">
        <v>1162.2</v>
      </c>
      <c r="M128" s="31">
        <v>16.700230000000001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96.8</v>
      </c>
      <c r="D129" s="40">
        <v>96.399999999999991</v>
      </c>
      <c r="E129" s="40">
        <v>94.149999999999977</v>
      </c>
      <c r="F129" s="40">
        <v>91.499999999999986</v>
      </c>
      <c r="G129" s="40">
        <v>89.249999999999972</v>
      </c>
      <c r="H129" s="40">
        <v>99.049999999999983</v>
      </c>
      <c r="I129" s="40">
        <v>101.30000000000001</v>
      </c>
      <c r="J129" s="40">
        <v>103.94999999999999</v>
      </c>
      <c r="K129" s="31">
        <v>98.65</v>
      </c>
      <c r="L129" s="31">
        <v>93.75</v>
      </c>
      <c r="M129" s="31">
        <v>47.448970000000003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1193.6500000000001</v>
      </c>
      <c r="D130" s="40">
        <v>1200.55</v>
      </c>
      <c r="E130" s="40">
        <v>1170.0999999999999</v>
      </c>
      <c r="F130" s="40">
        <v>1146.55</v>
      </c>
      <c r="G130" s="40">
        <v>1116.0999999999999</v>
      </c>
      <c r="H130" s="40">
        <v>1224.0999999999999</v>
      </c>
      <c r="I130" s="40">
        <v>1254.5500000000002</v>
      </c>
      <c r="J130" s="40">
        <v>1278.0999999999999</v>
      </c>
      <c r="K130" s="31">
        <v>1231</v>
      </c>
      <c r="L130" s="31">
        <v>1177</v>
      </c>
      <c r="M130" s="31">
        <v>0.81888000000000005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441.75</v>
      </c>
      <c r="D131" s="40">
        <v>440.15000000000003</v>
      </c>
      <c r="E131" s="40">
        <v>430.60000000000008</v>
      </c>
      <c r="F131" s="40">
        <v>419.45000000000005</v>
      </c>
      <c r="G131" s="40">
        <v>409.90000000000009</v>
      </c>
      <c r="H131" s="40">
        <v>451.30000000000007</v>
      </c>
      <c r="I131" s="40">
        <v>460.85</v>
      </c>
      <c r="J131" s="40">
        <v>472.00000000000006</v>
      </c>
      <c r="K131" s="31">
        <v>449.7</v>
      </c>
      <c r="L131" s="31">
        <v>429</v>
      </c>
      <c r="M131" s="31">
        <v>83.306399999999996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614.15</v>
      </c>
      <c r="D132" s="40">
        <v>619.58333333333337</v>
      </c>
      <c r="E132" s="40">
        <v>607.16666666666674</v>
      </c>
      <c r="F132" s="40">
        <v>600.18333333333339</v>
      </c>
      <c r="G132" s="40">
        <v>587.76666666666677</v>
      </c>
      <c r="H132" s="40">
        <v>626.56666666666672</v>
      </c>
      <c r="I132" s="40">
        <v>638.98333333333346</v>
      </c>
      <c r="J132" s="40">
        <v>645.9666666666667</v>
      </c>
      <c r="K132" s="31">
        <v>632</v>
      </c>
      <c r="L132" s="31">
        <v>612.6</v>
      </c>
      <c r="M132" s="31">
        <v>14.641439999999999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2084.5</v>
      </c>
      <c r="D133" s="40">
        <v>2083.2000000000003</v>
      </c>
      <c r="E133" s="40">
        <v>2058.4000000000005</v>
      </c>
      <c r="F133" s="40">
        <v>2032.3000000000002</v>
      </c>
      <c r="G133" s="40">
        <v>2007.5000000000005</v>
      </c>
      <c r="H133" s="40">
        <v>2109.3000000000006</v>
      </c>
      <c r="I133" s="40">
        <v>2134.1000000000008</v>
      </c>
      <c r="J133" s="40">
        <v>2160.2000000000007</v>
      </c>
      <c r="K133" s="31">
        <v>2108</v>
      </c>
      <c r="L133" s="31">
        <v>2057.1</v>
      </c>
      <c r="M133" s="31">
        <v>5.1678300000000004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2866.85</v>
      </c>
      <c r="D134" s="40">
        <v>2883.9333333333329</v>
      </c>
      <c r="E134" s="40">
        <v>2832.9166666666661</v>
      </c>
      <c r="F134" s="40">
        <v>2798.9833333333331</v>
      </c>
      <c r="G134" s="40">
        <v>2747.9666666666662</v>
      </c>
      <c r="H134" s="40">
        <v>2917.8666666666659</v>
      </c>
      <c r="I134" s="40">
        <v>2968.8833333333332</v>
      </c>
      <c r="J134" s="40">
        <v>3002.8166666666657</v>
      </c>
      <c r="K134" s="31">
        <v>2934.95</v>
      </c>
      <c r="L134" s="31">
        <v>2850</v>
      </c>
      <c r="M134" s="31">
        <v>8.9662600000000001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291.7</v>
      </c>
      <c r="D135" s="40">
        <v>293.75</v>
      </c>
      <c r="E135" s="40">
        <v>287.05</v>
      </c>
      <c r="F135" s="40">
        <v>282.40000000000003</v>
      </c>
      <c r="G135" s="40">
        <v>275.70000000000005</v>
      </c>
      <c r="H135" s="40">
        <v>298.39999999999998</v>
      </c>
      <c r="I135" s="40">
        <v>305.10000000000002</v>
      </c>
      <c r="J135" s="40">
        <v>309.74999999999994</v>
      </c>
      <c r="K135" s="31">
        <v>300.45</v>
      </c>
      <c r="L135" s="31">
        <v>289.10000000000002</v>
      </c>
      <c r="M135" s="31">
        <v>90.546059999999997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209.35</v>
      </c>
      <c r="D136" s="40">
        <v>209.83333333333334</v>
      </c>
      <c r="E136" s="40">
        <v>193.7166666666667</v>
      </c>
      <c r="F136" s="40">
        <v>178.08333333333334</v>
      </c>
      <c r="G136" s="40">
        <v>161.9666666666667</v>
      </c>
      <c r="H136" s="40">
        <v>225.4666666666667</v>
      </c>
      <c r="I136" s="40">
        <v>241.58333333333331</v>
      </c>
      <c r="J136" s="40">
        <v>257.2166666666667</v>
      </c>
      <c r="K136" s="31">
        <v>225.95</v>
      </c>
      <c r="L136" s="31">
        <v>194.2</v>
      </c>
      <c r="M136" s="31">
        <v>109.58752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825.4</v>
      </c>
      <c r="D137" s="40">
        <v>828.5</v>
      </c>
      <c r="E137" s="40">
        <v>819</v>
      </c>
      <c r="F137" s="40">
        <v>812.6</v>
      </c>
      <c r="G137" s="40">
        <v>803.1</v>
      </c>
      <c r="H137" s="40">
        <v>834.9</v>
      </c>
      <c r="I137" s="40">
        <v>844.4</v>
      </c>
      <c r="J137" s="40">
        <v>850.8</v>
      </c>
      <c r="K137" s="31">
        <v>838</v>
      </c>
      <c r="L137" s="31">
        <v>822.1</v>
      </c>
      <c r="M137" s="31">
        <v>0.34616999999999998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682.85</v>
      </c>
      <c r="D138" s="40">
        <v>693.65</v>
      </c>
      <c r="E138" s="40">
        <v>669.3</v>
      </c>
      <c r="F138" s="40">
        <v>655.75</v>
      </c>
      <c r="G138" s="40">
        <v>631.4</v>
      </c>
      <c r="H138" s="40">
        <v>707.19999999999993</v>
      </c>
      <c r="I138" s="40">
        <v>731.55000000000007</v>
      </c>
      <c r="J138" s="40">
        <v>745.09999999999991</v>
      </c>
      <c r="K138" s="31">
        <v>718</v>
      </c>
      <c r="L138" s="31">
        <v>680.1</v>
      </c>
      <c r="M138" s="31">
        <v>6.0399000000000003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18.05</v>
      </c>
      <c r="D139" s="40">
        <v>18.400000000000002</v>
      </c>
      <c r="E139" s="40">
        <v>17.700000000000003</v>
      </c>
      <c r="F139" s="40">
        <v>17.350000000000001</v>
      </c>
      <c r="G139" s="40">
        <v>16.650000000000002</v>
      </c>
      <c r="H139" s="40">
        <v>18.750000000000004</v>
      </c>
      <c r="I139" s="40">
        <v>19.45</v>
      </c>
      <c r="J139" s="40">
        <v>19.800000000000004</v>
      </c>
      <c r="K139" s="31">
        <v>19.100000000000001</v>
      </c>
      <c r="L139" s="31">
        <v>18.05</v>
      </c>
      <c r="M139" s="31">
        <v>75.402630000000002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229.85</v>
      </c>
      <c r="D140" s="40">
        <v>231.68333333333331</v>
      </c>
      <c r="E140" s="40">
        <v>225.16666666666663</v>
      </c>
      <c r="F140" s="40">
        <v>220.48333333333332</v>
      </c>
      <c r="G140" s="40">
        <v>213.96666666666664</v>
      </c>
      <c r="H140" s="40">
        <v>236.36666666666662</v>
      </c>
      <c r="I140" s="40">
        <v>242.88333333333333</v>
      </c>
      <c r="J140" s="40">
        <v>247.56666666666661</v>
      </c>
      <c r="K140" s="31">
        <v>238.2</v>
      </c>
      <c r="L140" s="31">
        <v>227</v>
      </c>
      <c r="M140" s="31">
        <v>7.3160699999999999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5343.05</v>
      </c>
      <c r="D141" s="40">
        <v>5360.9000000000005</v>
      </c>
      <c r="E141" s="40">
        <v>5296.7000000000007</v>
      </c>
      <c r="F141" s="40">
        <v>5250.35</v>
      </c>
      <c r="G141" s="40">
        <v>5186.1500000000005</v>
      </c>
      <c r="H141" s="40">
        <v>5407.2500000000009</v>
      </c>
      <c r="I141" s="40">
        <v>5471.45</v>
      </c>
      <c r="J141" s="40">
        <v>5517.8000000000011</v>
      </c>
      <c r="K141" s="31">
        <v>5425.1</v>
      </c>
      <c r="L141" s="31">
        <v>5314.55</v>
      </c>
      <c r="M141" s="31">
        <v>5.4494199999999999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5753.45</v>
      </c>
      <c r="D142" s="40">
        <v>5721.6333333333341</v>
      </c>
      <c r="E142" s="40">
        <v>5632.3166666666684</v>
      </c>
      <c r="F142" s="40">
        <v>5511.1833333333343</v>
      </c>
      <c r="G142" s="40">
        <v>5421.8666666666686</v>
      </c>
      <c r="H142" s="40">
        <v>5842.7666666666682</v>
      </c>
      <c r="I142" s="40">
        <v>5932.0833333333339</v>
      </c>
      <c r="J142" s="40">
        <v>6053.2166666666681</v>
      </c>
      <c r="K142" s="31">
        <v>5810.95</v>
      </c>
      <c r="L142" s="31">
        <v>5600.5</v>
      </c>
      <c r="M142" s="31">
        <v>7.02407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3607.1</v>
      </c>
      <c r="D143" s="40">
        <v>3635.7000000000003</v>
      </c>
      <c r="E143" s="40">
        <v>3571.4000000000005</v>
      </c>
      <c r="F143" s="40">
        <v>3535.7000000000003</v>
      </c>
      <c r="G143" s="40">
        <v>3471.4000000000005</v>
      </c>
      <c r="H143" s="40">
        <v>3671.4000000000005</v>
      </c>
      <c r="I143" s="40">
        <v>3735.7000000000007</v>
      </c>
      <c r="J143" s="40">
        <v>3771.4000000000005</v>
      </c>
      <c r="K143" s="31">
        <v>3700</v>
      </c>
      <c r="L143" s="31">
        <v>3600</v>
      </c>
      <c r="M143" s="31">
        <v>1.7345699999999999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4877.5</v>
      </c>
      <c r="D144" s="40">
        <v>4906.0333333333338</v>
      </c>
      <c r="E144" s="40">
        <v>4837.1166666666677</v>
      </c>
      <c r="F144" s="40">
        <v>4796.7333333333336</v>
      </c>
      <c r="G144" s="40">
        <v>4727.8166666666675</v>
      </c>
      <c r="H144" s="40">
        <v>4946.4166666666679</v>
      </c>
      <c r="I144" s="40">
        <v>5015.3333333333339</v>
      </c>
      <c r="J144" s="40">
        <v>5055.7166666666681</v>
      </c>
      <c r="K144" s="31">
        <v>4974.95</v>
      </c>
      <c r="L144" s="31">
        <v>4865.6499999999996</v>
      </c>
      <c r="M144" s="31">
        <v>3.3365100000000001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494.7</v>
      </c>
      <c r="D145" s="40">
        <v>492.90000000000003</v>
      </c>
      <c r="E145" s="40">
        <v>481.80000000000007</v>
      </c>
      <c r="F145" s="40">
        <v>468.90000000000003</v>
      </c>
      <c r="G145" s="40">
        <v>457.80000000000007</v>
      </c>
      <c r="H145" s="40">
        <v>505.80000000000007</v>
      </c>
      <c r="I145" s="40">
        <v>516.90000000000009</v>
      </c>
      <c r="J145" s="40">
        <v>529.80000000000007</v>
      </c>
      <c r="K145" s="31">
        <v>504</v>
      </c>
      <c r="L145" s="31">
        <v>480</v>
      </c>
      <c r="M145" s="31">
        <v>9.4445700000000006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143.80000000000001</v>
      </c>
      <c r="D146" s="40">
        <v>143.79999999999998</v>
      </c>
      <c r="E146" s="40">
        <v>141.59999999999997</v>
      </c>
      <c r="F146" s="40">
        <v>139.39999999999998</v>
      </c>
      <c r="G146" s="40">
        <v>137.19999999999996</v>
      </c>
      <c r="H146" s="40">
        <v>145.99999999999997</v>
      </c>
      <c r="I146" s="40">
        <v>148.19999999999996</v>
      </c>
      <c r="J146" s="40">
        <v>150.39999999999998</v>
      </c>
      <c r="K146" s="31">
        <v>146</v>
      </c>
      <c r="L146" s="31">
        <v>141.6</v>
      </c>
      <c r="M146" s="31">
        <v>10.950699999999999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229.7</v>
      </c>
      <c r="D147" s="40">
        <v>231.16666666666666</v>
      </c>
      <c r="E147" s="40">
        <v>227.5333333333333</v>
      </c>
      <c r="F147" s="40">
        <v>225.36666666666665</v>
      </c>
      <c r="G147" s="40">
        <v>221.73333333333329</v>
      </c>
      <c r="H147" s="40">
        <v>233.33333333333331</v>
      </c>
      <c r="I147" s="40">
        <v>236.9666666666667</v>
      </c>
      <c r="J147" s="40">
        <v>239.13333333333333</v>
      </c>
      <c r="K147" s="31">
        <v>234.8</v>
      </c>
      <c r="L147" s="31">
        <v>229</v>
      </c>
      <c r="M147" s="31">
        <v>10.48006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</v>
      </c>
      <c r="D148" s="40">
        <v>81.516666666666666</v>
      </c>
      <c r="E148" s="40">
        <v>79.483333333333334</v>
      </c>
      <c r="F148" s="40">
        <v>77.966666666666669</v>
      </c>
      <c r="G148" s="40">
        <v>75.933333333333337</v>
      </c>
      <c r="H148" s="40">
        <v>83.033333333333331</v>
      </c>
      <c r="I148" s="40">
        <v>85.066666666666663</v>
      </c>
      <c r="J148" s="40">
        <v>86.583333333333329</v>
      </c>
      <c r="K148" s="31">
        <v>83.55</v>
      </c>
      <c r="L148" s="31">
        <v>80</v>
      </c>
      <c r="M148" s="31">
        <v>58.662410000000001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2826.35</v>
      </c>
      <c r="D149" s="40">
        <v>2840.0666666666671</v>
      </c>
      <c r="E149" s="40">
        <v>2799.1333333333341</v>
      </c>
      <c r="F149" s="40">
        <v>2771.916666666667</v>
      </c>
      <c r="G149" s="40">
        <v>2730.983333333334</v>
      </c>
      <c r="H149" s="40">
        <v>2867.2833333333342</v>
      </c>
      <c r="I149" s="40">
        <v>2908.2166666666676</v>
      </c>
      <c r="J149" s="40">
        <v>2935.4333333333343</v>
      </c>
      <c r="K149" s="31">
        <v>2881</v>
      </c>
      <c r="L149" s="31">
        <v>2812.85</v>
      </c>
      <c r="M149" s="31">
        <v>3.6015999999999999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202.05</v>
      </c>
      <c r="D150" s="40">
        <v>203.29999999999998</v>
      </c>
      <c r="E150" s="40">
        <v>198.84999999999997</v>
      </c>
      <c r="F150" s="40">
        <v>195.64999999999998</v>
      </c>
      <c r="G150" s="40">
        <v>191.19999999999996</v>
      </c>
      <c r="H150" s="40">
        <v>206.49999999999997</v>
      </c>
      <c r="I150" s="40">
        <v>210.94999999999996</v>
      </c>
      <c r="J150" s="40">
        <v>214.14999999999998</v>
      </c>
      <c r="K150" s="31">
        <v>207.75</v>
      </c>
      <c r="L150" s="31">
        <v>200.1</v>
      </c>
      <c r="M150" s="31">
        <v>1.6921200000000001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544.65</v>
      </c>
      <c r="D151" s="40">
        <v>547.63333333333333</v>
      </c>
      <c r="E151" s="40">
        <v>537.61666666666667</v>
      </c>
      <c r="F151" s="40">
        <v>530.58333333333337</v>
      </c>
      <c r="G151" s="40">
        <v>520.56666666666672</v>
      </c>
      <c r="H151" s="40">
        <v>554.66666666666663</v>
      </c>
      <c r="I151" s="40">
        <v>564.68333333333328</v>
      </c>
      <c r="J151" s="40">
        <v>571.71666666666658</v>
      </c>
      <c r="K151" s="31">
        <v>557.65</v>
      </c>
      <c r="L151" s="31">
        <v>540.6</v>
      </c>
      <c r="M151" s="31">
        <v>9.8193999999999999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1819.5</v>
      </c>
      <c r="D152" s="40">
        <v>1824.2</v>
      </c>
      <c r="E152" s="40">
        <v>1800.65</v>
      </c>
      <c r="F152" s="40">
        <v>1781.8</v>
      </c>
      <c r="G152" s="40">
        <v>1758.25</v>
      </c>
      <c r="H152" s="40">
        <v>1843.0500000000002</v>
      </c>
      <c r="I152" s="40">
        <v>1866.6</v>
      </c>
      <c r="J152" s="40">
        <v>1885.4500000000003</v>
      </c>
      <c r="K152" s="31">
        <v>1847.75</v>
      </c>
      <c r="L152" s="31">
        <v>1805.35</v>
      </c>
      <c r="M152" s="31">
        <v>1.03379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79.400000000000006</v>
      </c>
      <c r="D153" s="40">
        <v>79.416666666666671</v>
      </c>
      <c r="E153" s="40">
        <v>78.88333333333334</v>
      </c>
      <c r="F153" s="40">
        <v>78.366666666666674</v>
      </c>
      <c r="G153" s="40">
        <v>77.833333333333343</v>
      </c>
      <c r="H153" s="40">
        <v>79.933333333333337</v>
      </c>
      <c r="I153" s="40">
        <v>80.466666666666669</v>
      </c>
      <c r="J153" s="40">
        <v>80.983333333333334</v>
      </c>
      <c r="K153" s="31">
        <v>79.95</v>
      </c>
      <c r="L153" s="31">
        <v>78.900000000000006</v>
      </c>
      <c r="M153" s="31">
        <v>32.780679999999997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132.25</v>
      </c>
      <c r="D154" s="40">
        <v>133.28333333333333</v>
      </c>
      <c r="E154" s="40">
        <v>129.06666666666666</v>
      </c>
      <c r="F154" s="40">
        <v>125.88333333333333</v>
      </c>
      <c r="G154" s="40">
        <v>121.66666666666666</v>
      </c>
      <c r="H154" s="40">
        <v>136.46666666666667</v>
      </c>
      <c r="I154" s="40">
        <v>140.68333333333331</v>
      </c>
      <c r="J154" s="40">
        <v>143.86666666666667</v>
      </c>
      <c r="K154" s="31">
        <v>137.5</v>
      </c>
      <c r="L154" s="31">
        <v>130.1</v>
      </c>
      <c r="M154" s="31">
        <v>8.6605799999999995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836.45</v>
      </c>
      <c r="D155" s="40">
        <v>834.91666666666663</v>
      </c>
      <c r="E155" s="40">
        <v>819.93333333333328</v>
      </c>
      <c r="F155" s="40">
        <v>803.41666666666663</v>
      </c>
      <c r="G155" s="40">
        <v>788.43333333333328</v>
      </c>
      <c r="H155" s="40">
        <v>851.43333333333328</v>
      </c>
      <c r="I155" s="40">
        <v>866.41666666666663</v>
      </c>
      <c r="J155" s="40">
        <v>882.93333333333328</v>
      </c>
      <c r="K155" s="31">
        <v>849.9</v>
      </c>
      <c r="L155" s="31">
        <v>818.4</v>
      </c>
      <c r="M155" s="31">
        <v>3.4090500000000001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1551.25</v>
      </c>
      <c r="D156" s="40">
        <v>1546.1666666666667</v>
      </c>
      <c r="E156" s="40">
        <v>1526.0333333333335</v>
      </c>
      <c r="F156" s="40">
        <v>1500.8166666666668</v>
      </c>
      <c r="G156" s="40">
        <v>1480.6833333333336</v>
      </c>
      <c r="H156" s="40">
        <v>1571.3833333333334</v>
      </c>
      <c r="I156" s="40">
        <v>1591.5166666666667</v>
      </c>
      <c r="J156" s="40">
        <v>1616.7333333333333</v>
      </c>
      <c r="K156" s="31">
        <v>1566.3</v>
      </c>
      <c r="L156" s="31">
        <v>1520.95</v>
      </c>
      <c r="M156" s="31">
        <v>13.94214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185.65</v>
      </c>
      <c r="D157" s="40">
        <v>186.60000000000002</v>
      </c>
      <c r="E157" s="40">
        <v>183.40000000000003</v>
      </c>
      <c r="F157" s="40">
        <v>181.15</v>
      </c>
      <c r="G157" s="40">
        <v>177.95000000000002</v>
      </c>
      <c r="H157" s="40">
        <v>188.85000000000005</v>
      </c>
      <c r="I157" s="40">
        <v>192.05000000000004</v>
      </c>
      <c r="J157" s="40">
        <v>194.30000000000007</v>
      </c>
      <c r="K157" s="31">
        <v>189.8</v>
      </c>
      <c r="L157" s="31">
        <v>184.35</v>
      </c>
      <c r="M157" s="31">
        <v>40.513809999999999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353.85</v>
      </c>
      <c r="D158" s="40">
        <v>355.9666666666667</v>
      </c>
      <c r="E158" s="40">
        <v>350.93333333333339</v>
      </c>
      <c r="F158" s="40">
        <v>348.01666666666671</v>
      </c>
      <c r="G158" s="40">
        <v>342.98333333333341</v>
      </c>
      <c r="H158" s="40">
        <v>358.88333333333338</v>
      </c>
      <c r="I158" s="40">
        <v>363.91666666666669</v>
      </c>
      <c r="J158" s="40">
        <v>366.83333333333337</v>
      </c>
      <c r="K158" s="31">
        <v>361</v>
      </c>
      <c r="L158" s="31">
        <v>353.05</v>
      </c>
      <c r="M158" s="31">
        <v>1.22654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95.3</v>
      </c>
      <c r="D159" s="40">
        <v>95.266666666666666</v>
      </c>
      <c r="E159" s="40">
        <v>94.033333333333331</v>
      </c>
      <c r="F159" s="40">
        <v>92.766666666666666</v>
      </c>
      <c r="G159" s="40">
        <v>91.533333333333331</v>
      </c>
      <c r="H159" s="40">
        <v>96.533333333333331</v>
      </c>
      <c r="I159" s="40">
        <v>97.766666666666652</v>
      </c>
      <c r="J159" s="40">
        <v>99.033333333333331</v>
      </c>
      <c r="K159" s="31">
        <v>96.5</v>
      </c>
      <c r="L159" s="31">
        <v>94</v>
      </c>
      <c r="M159" s="31">
        <v>285.59068000000002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3448.8</v>
      </c>
      <c r="D160" s="40">
        <v>3460.5166666666664</v>
      </c>
      <c r="E160" s="40">
        <v>3374.0333333333328</v>
      </c>
      <c r="F160" s="40">
        <v>3299.2666666666664</v>
      </c>
      <c r="G160" s="40">
        <v>3212.7833333333328</v>
      </c>
      <c r="H160" s="40">
        <v>3535.2833333333328</v>
      </c>
      <c r="I160" s="40">
        <v>3621.7666666666664</v>
      </c>
      <c r="J160" s="40">
        <v>3696.5333333333328</v>
      </c>
      <c r="K160" s="31">
        <v>3547</v>
      </c>
      <c r="L160" s="31">
        <v>3385.75</v>
      </c>
      <c r="M160" s="31">
        <v>0.50370000000000004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495.6</v>
      </c>
      <c r="D161" s="40">
        <v>496.26666666666665</v>
      </c>
      <c r="E161" s="40">
        <v>487.83333333333331</v>
      </c>
      <c r="F161" s="40">
        <v>480.06666666666666</v>
      </c>
      <c r="G161" s="40">
        <v>471.63333333333333</v>
      </c>
      <c r="H161" s="40">
        <v>504.0333333333333</v>
      </c>
      <c r="I161" s="40">
        <v>512.4666666666667</v>
      </c>
      <c r="J161" s="40">
        <v>520.23333333333335</v>
      </c>
      <c r="K161" s="31">
        <v>504.7</v>
      </c>
      <c r="L161" s="31">
        <v>488.5</v>
      </c>
      <c r="M161" s="31">
        <v>1.4178500000000001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229.35</v>
      </c>
      <c r="D162" s="40">
        <v>229.91666666666666</v>
      </c>
      <c r="E162" s="40">
        <v>227.83333333333331</v>
      </c>
      <c r="F162" s="40">
        <v>226.31666666666666</v>
      </c>
      <c r="G162" s="40">
        <v>224.23333333333332</v>
      </c>
      <c r="H162" s="40">
        <v>231.43333333333331</v>
      </c>
      <c r="I162" s="40">
        <v>233.51666666666662</v>
      </c>
      <c r="J162" s="40">
        <v>235.0333333333333</v>
      </c>
      <c r="K162" s="31">
        <v>232</v>
      </c>
      <c r="L162" s="31">
        <v>228.4</v>
      </c>
      <c r="M162" s="31">
        <v>5.4497299999999997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215.6</v>
      </c>
      <c r="D163" s="40">
        <v>216.96666666666667</v>
      </c>
      <c r="E163" s="40">
        <v>213.03333333333333</v>
      </c>
      <c r="F163" s="40">
        <v>210.46666666666667</v>
      </c>
      <c r="G163" s="40">
        <v>206.53333333333333</v>
      </c>
      <c r="H163" s="40">
        <v>219.53333333333333</v>
      </c>
      <c r="I163" s="40">
        <v>223.46666666666667</v>
      </c>
      <c r="J163" s="40">
        <v>226.03333333333333</v>
      </c>
      <c r="K163" s="31">
        <v>220.9</v>
      </c>
      <c r="L163" s="31">
        <v>214.4</v>
      </c>
      <c r="M163" s="31">
        <v>44.402979999999999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262.7</v>
      </c>
      <c r="D164" s="40">
        <v>266.0333333333333</v>
      </c>
      <c r="E164" s="40">
        <v>257.91666666666663</v>
      </c>
      <c r="F164" s="40">
        <v>253.13333333333333</v>
      </c>
      <c r="G164" s="40">
        <v>245.01666666666665</v>
      </c>
      <c r="H164" s="40">
        <v>270.81666666666661</v>
      </c>
      <c r="I164" s="40">
        <v>278.93333333333328</v>
      </c>
      <c r="J164" s="40">
        <v>283.71666666666658</v>
      </c>
      <c r="K164" s="31">
        <v>274.14999999999998</v>
      </c>
      <c r="L164" s="31">
        <v>261.25</v>
      </c>
      <c r="M164" s="31">
        <v>28.731280000000002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7.85</v>
      </c>
      <c r="D165" s="40">
        <v>7.8666666666666663</v>
      </c>
      <c r="E165" s="40">
        <v>7.5333333333333332</v>
      </c>
      <c r="F165" s="40">
        <v>7.2166666666666668</v>
      </c>
      <c r="G165" s="40">
        <v>6.8833333333333337</v>
      </c>
      <c r="H165" s="40">
        <v>8.1833333333333336</v>
      </c>
      <c r="I165" s="40">
        <v>8.5166666666666657</v>
      </c>
      <c r="J165" s="40">
        <v>8.8333333333333321</v>
      </c>
      <c r="K165" s="31">
        <v>8.1999999999999993</v>
      </c>
      <c r="L165" s="31">
        <v>7.55</v>
      </c>
      <c r="M165" s="31">
        <v>193.20320000000001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57.75</v>
      </c>
      <c r="D166" s="40">
        <v>57.483333333333327</v>
      </c>
      <c r="E166" s="40">
        <v>53.066666666666656</v>
      </c>
      <c r="F166" s="40">
        <v>48.383333333333326</v>
      </c>
      <c r="G166" s="40">
        <v>43.966666666666654</v>
      </c>
      <c r="H166" s="40">
        <v>62.166666666666657</v>
      </c>
      <c r="I166" s="40">
        <v>66.583333333333329</v>
      </c>
      <c r="J166" s="40">
        <v>71.266666666666652</v>
      </c>
      <c r="K166" s="31">
        <v>61.9</v>
      </c>
      <c r="L166" s="31">
        <v>52.8</v>
      </c>
      <c r="M166" s="31">
        <v>78.585470000000001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161.35</v>
      </c>
      <c r="D167" s="40">
        <v>162</v>
      </c>
      <c r="E167" s="40">
        <v>160.19999999999999</v>
      </c>
      <c r="F167" s="40">
        <v>159.04999999999998</v>
      </c>
      <c r="G167" s="40">
        <v>157.24999999999997</v>
      </c>
      <c r="H167" s="40">
        <v>163.15</v>
      </c>
      <c r="I167" s="40">
        <v>164.95000000000002</v>
      </c>
      <c r="J167" s="40">
        <v>166.10000000000002</v>
      </c>
      <c r="K167" s="31">
        <v>163.80000000000001</v>
      </c>
      <c r="L167" s="31">
        <v>160.85</v>
      </c>
      <c r="M167" s="31">
        <v>168.68394000000001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319.5</v>
      </c>
      <c r="D168" s="40">
        <v>320.91666666666669</v>
      </c>
      <c r="E168" s="40">
        <v>308.88333333333338</v>
      </c>
      <c r="F168" s="40">
        <v>298.26666666666671</v>
      </c>
      <c r="G168" s="40">
        <v>286.23333333333341</v>
      </c>
      <c r="H168" s="40">
        <v>331.53333333333336</v>
      </c>
      <c r="I168" s="40">
        <v>343.56666666666666</v>
      </c>
      <c r="J168" s="40">
        <v>354.18333333333334</v>
      </c>
      <c r="K168" s="31">
        <v>332.95</v>
      </c>
      <c r="L168" s="31">
        <v>310.3</v>
      </c>
      <c r="M168" s="31">
        <v>1.9161300000000001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4657</v>
      </c>
      <c r="D169" s="40">
        <v>4689.166666666667</v>
      </c>
      <c r="E169" s="40">
        <v>4612.8333333333339</v>
      </c>
      <c r="F169" s="40">
        <v>4568.666666666667</v>
      </c>
      <c r="G169" s="40">
        <v>4492.3333333333339</v>
      </c>
      <c r="H169" s="40">
        <v>4733.3333333333339</v>
      </c>
      <c r="I169" s="40">
        <v>4809.6666666666679</v>
      </c>
      <c r="J169" s="40">
        <v>4853.8333333333339</v>
      </c>
      <c r="K169" s="31">
        <v>4765.5</v>
      </c>
      <c r="L169" s="31">
        <v>4645</v>
      </c>
      <c r="M169" s="31">
        <v>0.28915000000000002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43</v>
      </c>
      <c r="D170" s="40">
        <v>43.383333333333333</v>
      </c>
      <c r="E170" s="40">
        <v>42.316666666666663</v>
      </c>
      <c r="F170" s="40">
        <v>41.633333333333333</v>
      </c>
      <c r="G170" s="40">
        <v>40.566666666666663</v>
      </c>
      <c r="H170" s="40">
        <v>44.066666666666663</v>
      </c>
      <c r="I170" s="40">
        <v>45.13333333333334</v>
      </c>
      <c r="J170" s="40">
        <v>45.816666666666663</v>
      </c>
      <c r="K170" s="31">
        <v>44.45</v>
      </c>
      <c r="L170" s="31">
        <v>42.7</v>
      </c>
      <c r="M170" s="31">
        <v>195.29191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3434.6</v>
      </c>
      <c r="D171" s="40">
        <v>3437.8666666666668</v>
      </c>
      <c r="E171" s="40">
        <v>3397.7333333333336</v>
      </c>
      <c r="F171" s="40">
        <v>3360.8666666666668</v>
      </c>
      <c r="G171" s="40">
        <v>3320.7333333333336</v>
      </c>
      <c r="H171" s="40">
        <v>3474.7333333333336</v>
      </c>
      <c r="I171" s="40">
        <v>3514.8666666666668</v>
      </c>
      <c r="J171" s="40">
        <v>3551.7333333333336</v>
      </c>
      <c r="K171" s="31">
        <v>3478</v>
      </c>
      <c r="L171" s="31">
        <v>3401</v>
      </c>
      <c r="M171" s="31">
        <v>0.23573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230.2</v>
      </c>
      <c r="D172" s="40">
        <v>228.61666666666667</v>
      </c>
      <c r="E172" s="40">
        <v>222.33333333333334</v>
      </c>
      <c r="F172" s="40">
        <v>214.46666666666667</v>
      </c>
      <c r="G172" s="40">
        <v>208.18333333333334</v>
      </c>
      <c r="H172" s="40">
        <v>236.48333333333335</v>
      </c>
      <c r="I172" s="40">
        <v>242.76666666666665</v>
      </c>
      <c r="J172" s="40">
        <v>250.63333333333335</v>
      </c>
      <c r="K172" s="31">
        <v>234.9</v>
      </c>
      <c r="L172" s="31">
        <v>220.75</v>
      </c>
      <c r="M172" s="31">
        <v>7.2641600000000004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3770.75</v>
      </c>
      <c r="D173" s="40">
        <v>3844.9</v>
      </c>
      <c r="E173" s="40">
        <v>3659.8</v>
      </c>
      <c r="F173" s="40">
        <v>3548.85</v>
      </c>
      <c r="G173" s="40">
        <v>3363.75</v>
      </c>
      <c r="H173" s="40">
        <v>3955.8500000000004</v>
      </c>
      <c r="I173" s="40">
        <v>4140.95</v>
      </c>
      <c r="J173" s="40">
        <v>4251.9000000000005</v>
      </c>
      <c r="K173" s="31">
        <v>4030</v>
      </c>
      <c r="L173" s="31">
        <v>3733.95</v>
      </c>
      <c r="M173" s="31">
        <v>0.22931000000000001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146.75</v>
      </c>
      <c r="D174" s="40">
        <v>147.36666666666665</v>
      </c>
      <c r="E174" s="40">
        <v>145.83333333333329</v>
      </c>
      <c r="F174" s="40">
        <v>144.91666666666663</v>
      </c>
      <c r="G174" s="40">
        <v>143.38333333333327</v>
      </c>
      <c r="H174" s="40">
        <v>148.2833333333333</v>
      </c>
      <c r="I174" s="40">
        <v>149.81666666666666</v>
      </c>
      <c r="J174" s="40">
        <v>150.73333333333332</v>
      </c>
      <c r="K174" s="31">
        <v>148.9</v>
      </c>
      <c r="L174" s="31">
        <v>146.44999999999999</v>
      </c>
      <c r="M174" s="31">
        <v>8.4681999999999995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5808.65</v>
      </c>
      <c r="D175" s="40">
        <v>5829.6333333333341</v>
      </c>
      <c r="E175" s="40">
        <v>5781.2666666666682</v>
      </c>
      <c r="F175" s="40">
        <v>5753.8833333333341</v>
      </c>
      <c r="G175" s="40">
        <v>5705.5166666666682</v>
      </c>
      <c r="H175" s="40">
        <v>5857.0166666666682</v>
      </c>
      <c r="I175" s="40">
        <v>5905.383333333335</v>
      </c>
      <c r="J175" s="40">
        <v>5932.7666666666682</v>
      </c>
      <c r="K175" s="31">
        <v>5878</v>
      </c>
      <c r="L175" s="31">
        <v>5802.25</v>
      </c>
      <c r="M175" s="31">
        <v>7.1569999999999995E-2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3749.2</v>
      </c>
      <c r="D176" s="40">
        <v>3767.6166666666663</v>
      </c>
      <c r="E176" s="40">
        <v>3715.2833333333328</v>
      </c>
      <c r="F176" s="40">
        <v>3681.3666666666663</v>
      </c>
      <c r="G176" s="40">
        <v>3629.0333333333328</v>
      </c>
      <c r="H176" s="40">
        <v>3801.5333333333328</v>
      </c>
      <c r="I176" s="40">
        <v>3853.8666666666659</v>
      </c>
      <c r="J176" s="40">
        <v>3887.7833333333328</v>
      </c>
      <c r="K176" s="31">
        <v>3819.95</v>
      </c>
      <c r="L176" s="31">
        <v>3733.7</v>
      </c>
      <c r="M176" s="31">
        <v>0.86911000000000005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1474.8</v>
      </c>
      <c r="D177" s="40">
        <v>1480.9833333333336</v>
      </c>
      <c r="E177" s="40">
        <v>1464.9666666666672</v>
      </c>
      <c r="F177" s="40">
        <v>1455.1333333333337</v>
      </c>
      <c r="G177" s="40">
        <v>1439.1166666666672</v>
      </c>
      <c r="H177" s="40">
        <v>1490.8166666666671</v>
      </c>
      <c r="I177" s="40">
        <v>1506.8333333333335</v>
      </c>
      <c r="J177" s="40">
        <v>1516.666666666667</v>
      </c>
      <c r="K177" s="31">
        <v>1497</v>
      </c>
      <c r="L177" s="31">
        <v>1471.15</v>
      </c>
      <c r="M177" s="31">
        <v>0.36912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519</v>
      </c>
      <c r="D178" s="40">
        <v>521.4666666666667</v>
      </c>
      <c r="E178" s="40">
        <v>514.53333333333342</v>
      </c>
      <c r="F178" s="40">
        <v>510.06666666666672</v>
      </c>
      <c r="G178" s="40">
        <v>503.13333333333344</v>
      </c>
      <c r="H178" s="40">
        <v>525.93333333333339</v>
      </c>
      <c r="I178" s="40">
        <v>532.86666666666679</v>
      </c>
      <c r="J178" s="40">
        <v>537.33333333333337</v>
      </c>
      <c r="K178" s="31">
        <v>528.4</v>
      </c>
      <c r="L178" s="31">
        <v>517</v>
      </c>
      <c r="M178" s="31">
        <v>11.66193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1314.75</v>
      </c>
      <c r="D179" s="40">
        <v>1325.6499999999999</v>
      </c>
      <c r="E179" s="40">
        <v>1299.2999999999997</v>
      </c>
      <c r="F179" s="40">
        <v>1283.8499999999999</v>
      </c>
      <c r="G179" s="40">
        <v>1257.4999999999998</v>
      </c>
      <c r="H179" s="40">
        <v>1341.0999999999997</v>
      </c>
      <c r="I179" s="40">
        <v>1367.4499999999996</v>
      </c>
      <c r="J179" s="40">
        <v>1382.8999999999996</v>
      </c>
      <c r="K179" s="31">
        <v>1352</v>
      </c>
      <c r="L179" s="31">
        <v>1310.2</v>
      </c>
      <c r="M179" s="31">
        <v>1.1563600000000001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635.79999999999995</v>
      </c>
      <c r="D180" s="40">
        <v>638.61666666666667</v>
      </c>
      <c r="E180" s="40">
        <v>630.18333333333339</v>
      </c>
      <c r="F180" s="40">
        <v>624.56666666666672</v>
      </c>
      <c r="G180" s="40">
        <v>616.13333333333344</v>
      </c>
      <c r="H180" s="40">
        <v>644.23333333333335</v>
      </c>
      <c r="I180" s="40">
        <v>652.66666666666652</v>
      </c>
      <c r="J180" s="40">
        <v>658.2833333333333</v>
      </c>
      <c r="K180" s="31">
        <v>647.04999999999995</v>
      </c>
      <c r="L180" s="31">
        <v>633</v>
      </c>
      <c r="M180" s="31">
        <v>0.82194999999999996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1017.15</v>
      </c>
      <c r="D181" s="40">
        <v>1032.3999999999999</v>
      </c>
      <c r="E181" s="40">
        <v>998.74999999999977</v>
      </c>
      <c r="F181" s="40">
        <v>980.34999999999991</v>
      </c>
      <c r="G181" s="40">
        <v>946.69999999999982</v>
      </c>
      <c r="H181" s="40">
        <v>1050.7999999999997</v>
      </c>
      <c r="I181" s="40">
        <v>1084.4499999999998</v>
      </c>
      <c r="J181" s="40">
        <v>1102.8499999999997</v>
      </c>
      <c r="K181" s="31">
        <v>1066.05</v>
      </c>
      <c r="L181" s="31">
        <v>1014</v>
      </c>
      <c r="M181" s="31">
        <v>15.38818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578.1</v>
      </c>
      <c r="D182" s="40">
        <v>576.29999999999995</v>
      </c>
      <c r="E182" s="40">
        <v>572.09999999999991</v>
      </c>
      <c r="F182" s="40">
        <v>566.09999999999991</v>
      </c>
      <c r="G182" s="40">
        <v>561.89999999999986</v>
      </c>
      <c r="H182" s="40">
        <v>582.29999999999995</v>
      </c>
      <c r="I182" s="40">
        <v>586.5</v>
      </c>
      <c r="J182" s="40">
        <v>592.5</v>
      </c>
      <c r="K182" s="31">
        <v>580.5</v>
      </c>
      <c r="L182" s="31">
        <v>570.29999999999995</v>
      </c>
      <c r="M182" s="31">
        <v>1.3386899999999999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2502.8000000000002</v>
      </c>
      <c r="D183" s="40">
        <v>2505.6166666666663</v>
      </c>
      <c r="E183" s="40">
        <v>2454.1333333333328</v>
      </c>
      <c r="F183" s="40">
        <v>2405.4666666666662</v>
      </c>
      <c r="G183" s="40">
        <v>2353.9833333333327</v>
      </c>
      <c r="H183" s="40">
        <v>2554.2833333333328</v>
      </c>
      <c r="I183" s="40">
        <v>2605.7666666666664</v>
      </c>
      <c r="J183" s="40">
        <v>2654.4333333333329</v>
      </c>
      <c r="K183" s="31">
        <v>2557.1</v>
      </c>
      <c r="L183" s="31">
        <v>2456.9499999999998</v>
      </c>
      <c r="M183" s="31">
        <v>12.663360000000001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325.2</v>
      </c>
      <c r="D184" s="40">
        <v>326.40000000000003</v>
      </c>
      <c r="E184" s="40">
        <v>321.85000000000008</v>
      </c>
      <c r="F184" s="40">
        <v>318.50000000000006</v>
      </c>
      <c r="G184" s="40">
        <v>313.9500000000001</v>
      </c>
      <c r="H184" s="40">
        <v>329.75000000000006</v>
      </c>
      <c r="I184" s="40">
        <v>334.3</v>
      </c>
      <c r="J184" s="40">
        <v>337.65000000000003</v>
      </c>
      <c r="K184" s="31">
        <v>330.95</v>
      </c>
      <c r="L184" s="31">
        <v>323.05</v>
      </c>
      <c r="M184" s="31">
        <v>16.733740000000001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619.75</v>
      </c>
      <c r="D185" s="40">
        <v>616.25</v>
      </c>
      <c r="E185" s="40">
        <v>603.5</v>
      </c>
      <c r="F185" s="40">
        <v>587.25</v>
      </c>
      <c r="G185" s="40">
        <v>574.5</v>
      </c>
      <c r="H185" s="40">
        <v>632.5</v>
      </c>
      <c r="I185" s="40">
        <v>645.25</v>
      </c>
      <c r="J185" s="40">
        <v>661.5</v>
      </c>
      <c r="K185" s="31">
        <v>629</v>
      </c>
      <c r="L185" s="31">
        <v>600</v>
      </c>
      <c r="M185" s="31">
        <v>19.93854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1753.95</v>
      </c>
      <c r="D186" s="40">
        <v>1766.1166666666668</v>
      </c>
      <c r="E186" s="40">
        <v>1733.8333333333335</v>
      </c>
      <c r="F186" s="40">
        <v>1713.7166666666667</v>
      </c>
      <c r="G186" s="40">
        <v>1681.4333333333334</v>
      </c>
      <c r="H186" s="40">
        <v>1786.2333333333336</v>
      </c>
      <c r="I186" s="40">
        <v>1818.5166666666669</v>
      </c>
      <c r="J186" s="40">
        <v>1838.6333333333337</v>
      </c>
      <c r="K186" s="31">
        <v>1798.4</v>
      </c>
      <c r="L186" s="31">
        <v>1746</v>
      </c>
      <c r="M186" s="31">
        <v>13.33785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345.1</v>
      </c>
      <c r="D187" s="40">
        <v>350.14999999999992</v>
      </c>
      <c r="E187" s="40">
        <v>338.59999999999985</v>
      </c>
      <c r="F187" s="40">
        <v>332.09999999999991</v>
      </c>
      <c r="G187" s="40">
        <v>320.54999999999984</v>
      </c>
      <c r="H187" s="40">
        <v>356.64999999999986</v>
      </c>
      <c r="I187" s="40">
        <v>368.19999999999993</v>
      </c>
      <c r="J187" s="40">
        <v>374.69999999999987</v>
      </c>
      <c r="K187" s="31">
        <v>361.7</v>
      </c>
      <c r="L187" s="31">
        <v>343.65</v>
      </c>
      <c r="M187" s="31">
        <v>4.0326500000000003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139.30000000000001</v>
      </c>
      <c r="D188" s="40">
        <v>140.4</v>
      </c>
      <c r="E188" s="40">
        <v>137.9</v>
      </c>
      <c r="F188" s="40">
        <v>136.5</v>
      </c>
      <c r="G188" s="40">
        <v>134</v>
      </c>
      <c r="H188" s="40">
        <v>141.80000000000001</v>
      </c>
      <c r="I188" s="40">
        <v>144.30000000000001</v>
      </c>
      <c r="J188" s="40">
        <v>145.70000000000002</v>
      </c>
      <c r="K188" s="31">
        <v>142.9</v>
      </c>
      <c r="L188" s="31">
        <v>139</v>
      </c>
      <c r="M188" s="31">
        <v>10.985569999999999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1575.85</v>
      </c>
      <c r="D189" s="40">
        <v>1547.1833333333334</v>
      </c>
      <c r="E189" s="40">
        <v>1504.4166666666667</v>
      </c>
      <c r="F189" s="40">
        <v>1432.9833333333333</v>
      </c>
      <c r="G189" s="40">
        <v>1390.2166666666667</v>
      </c>
      <c r="H189" s="40">
        <v>1618.6166666666668</v>
      </c>
      <c r="I189" s="40">
        <v>1661.3833333333332</v>
      </c>
      <c r="J189" s="40">
        <v>1732.8166666666668</v>
      </c>
      <c r="K189" s="31">
        <v>1589.95</v>
      </c>
      <c r="L189" s="31">
        <v>1475.75</v>
      </c>
      <c r="M189" s="31">
        <v>2.55579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815.35</v>
      </c>
      <c r="D190" s="40">
        <v>822.83333333333337</v>
      </c>
      <c r="E190" s="40">
        <v>799.66666666666674</v>
      </c>
      <c r="F190" s="40">
        <v>783.98333333333335</v>
      </c>
      <c r="G190" s="40">
        <v>760.81666666666672</v>
      </c>
      <c r="H190" s="40">
        <v>838.51666666666677</v>
      </c>
      <c r="I190" s="40">
        <v>861.68333333333351</v>
      </c>
      <c r="J190" s="40">
        <v>877.36666666666679</v>
      </c>
      <c r="K190" s="31">
        <v>846</v>
      </c>
      <c r="L190" s="31">
        <v>807.15</v>
      </c>
      <c r="M190" s="31">
        <v>7.8144600000000004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178.85</v>
      </c>
      <c r="D191" s="40">
        <v>179.85</v>
      </c>
      <c r="E191" s="40">
        <v>176.64999999999998</v>
      </c>
      <c r="F191" s="40">
        <v>174.45</v>
      </c>
      <c r="G191" s="40">
        <v>171.24999999999997</v>
      </c>
      <c r="H191" s="40">
        <v>182.04999999999998</v>
      </c>
      <c r="I191" s="40">
        <v>185.24999999999997</v>
      </c>
      <c r="J191" s="40">
        <v>187.45</v>
      </c>
      <c r="K191" s="31">
        <v>183.05</v>
      </c>
      <c r="L191" s="31">
        <v>177.65</v>
      </c>
      <c r="M191" s="31">
        <v>5.0421300000000002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2108.1</v>
      </c>
      <c r="D192" s="40">
        <v>2099.3666666666668</v>
      </c>
      <c r="E192" s="40">
        <v>2063.7333333333336</v>
      </c>
      <c r="F192" s="40">
        <v>2019.3666666666668</v>
      </c>
      <c r="G192" s="40">
        <v>1983.7333333333336</v>
      </c>
      <c r="H192" s="40">
        <v>2143.7333333333336</v>
      </c>
      <c r="I192" s="40">
        <v>2179.3666666666668</v>
      </c>
      <c r="J192" s="40">
        <v>2223.7333333333336</v>
      </c>
      <c r="K192" s="31">
        <v>2135</v>
      </c>
      <c r="L192" s="31">
        <v>2055</v>
      </c>
      <c r="M192" s="31">
        <v>1.64897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660.15</v>
      </c>
      <c r="D193" s="40">
        <v>652.61666666666667</v>
      </c>
      <c r="E193" s="40">
        <v>637.5333333333333</v>
      </c>
      <c r="F193" s="40">
        <v>614.91666666666663</v>
      </c>
      <c r="G193" s="40">
        <v>599.83333333333326</v>
      </c>
      <c r="H193" s="40">
        <v>675.23333333333335</v>
      </c>
      <c r="I193" s="40">
        <v>690.31666666666661</v>
      </c>
      <c r="J193" s="40">
        <v>712.93333333333339</v>
      </c>
      <c r="K193" s="31">
        <v>667.7</v>
      </c>
      <c r="L193" s="31">
        <v>630</v>
      </c>
      <c r="M193" s="31">
        <v>35.714950000000002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483</v>
      </c>
      <c r="D194" s="40">
        <v>483.4666666666667</v>
      </c>
      <c r="E194" s="40">
        <v>475.93333333333339</v>
      </c>
      <c r="F194" s="40">
        <v>468.86666666666667</v>
      </c>
      <c r="G194" s="40">
        <v>461.33333333333337</v>
      </c>
      <c r="H194" s="40">
        <v>490.53333333333342</v>
      </c>
      <c r="I194" s="40">
        <v>498.06666666666672</v>
      </c>
      <c r="J194" s="40">
        <v>505.13333333333344</v>
      </c>
      <c r="K194" s="31">
        <v>491</v>
      </c>
      <c r="L194" s="31">
        <v>476.4</v>
      </c>
      <c r="M194" s="31">
        <v>11.22378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116.6</v>
      </c>
      <c r="D195" s="40">
        <v>115.60000000000001</v>
      </c>
      <c r="E195" s="40">
        <v>113.05000000000001</v>
      </c>
      <c r="F195" s="40">
        <v>109.5</v>
      </c>
      <c r="G195" s="40">
        <v>106.95</v>
      </c>
      <c r="H195" s="40">
        <v>119.15000000000002</v>
      </c>
      <c r="I195" s="40">
        <v>121.7</v>
      </c>
      <c r="J195" s="40">
        <v>125.25000000000003</v>
      </c>
      <c r="K195" s="31">
        <v>118.15</v>
      </c>
      <c r="L195" s="31">
        <v>112.05</v>
      </c>
      <c r="M195" s="31">
        <v>27.130310000000001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133.9</v>
      </c>
      <c r="D196" s="40">
        <v>135.23333333333332</v>
      </c>
      <c r="E196" s="40">
        <v>132.21666666666664</v>
      </c>
      <c r="F196" s="40">
        <v>130.53333333333333</v>
      </c>
      <c r="G196" s="40">
        <v>127.51666666666665</v>
      </c>
      <c r="H196" s="40">
        <v>136.91666666666663</v>
      </c>
      <c r="I196" s="40">
        <v>139.93333333333334</v>
      </c>
      <c r="J196" s="40">
        <v>141.61666666666662</v>
      </c>
      <c r="K196" s="31">
        <v>138.25</v>
      </c>
      <c r="L196" s="31">
        <v>133.55000000000001</v>
      </c>
      <c r="M196" s="31">
        <v>31.6494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328.1</v>
      </c>
      <c r="D197" s="40">
        <v>325.55</v>
      </c>
      <c r="E197" s="40">
        <v>321.70000000000005</v>
      </c>
      <c r="F197" s="40">
        <v>315.3</v>
      </c>
      <c r="G197" s="40">
        <v>311.45000000000005</v>
      </c>
      <c r="H197" s="40">
        <v>331.95000000000005</v>
      </c>
      <c r="I197" s="40">
        <v>335.80000000000007</v>
      </c>
      <c r="J197" s="40">
        <v>342.20000000000005</v>
      </c>
      <c r="K197" s="31">
        <v>329.4</v>
      </c>
      <c r="L197" s="31">
        <v>319.14999999999998</v>
      </c>
      <c r="M197" s="31">
        <v>8.1254799999999996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599.15</v>
      </c>
      <c r="D198" s="40">
        <v>598.38333333333333</v>
      </c>
      <c r="E198" s="40">
        <v>590.76666666666665</v>
      </c>
      <c r="F198" s="40">
        <v>582.38333333333333</v>
      </c>
      <c r="G198" s="40">
        <v>574.76666666666665</v>
      </c>
      <c r="H198" s="40">
        <v>606.76666666666665</v>
      </c>
      <c r="I198" s="40">
        <v>614.38333333333321</v>
      </c>
      <c r="J198" s="40">
        <v>622.76666666666665</v>
      </c>
      <c r="K198" s="31">
        <v>606</v>
      </c>
      <c r="L198" s="31">
        <v>590</v>
      </c>
      <c r="M198" s="31">
        <v>0.55544000000000004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2513.35</v>
      </c>
      <c r="D199" s="40">
        <v>2474.8000000000002</v>
      </c>
      <c r="E199" s="40">
        <v>2398.6000000000004</v>
      </c>
      <c r="F199" s="40">
        <v>2283.8500000000004</v>
      </c>
      <c r="G199" s="40">
        <v>2207.6500000000005</v>
      </c>
      <c r="H199" s="40">
        <v>2589.5500000000002</v>
      </c>
      <c r="I199" s="40">
        <v>2665.75</v>
      </c>
      <c r="J199" s="40">
        <v>2780.5</v>
      </c>
      <c r="K199" s="31">
        <v>2551</v>
      </c>
      <c r="L199" s="31">
        <v>2360.0500000000002</v>
      </c>
      <c r="M199" s="31">
        <v>3.581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1221.4000000000001</v>
      </c>
      <c r="D200" s="40">
        <v>1236.3</v>
      </c>
      <c r="E200" s="40">
        <v>1200.0999999999999</v>
      </c>
      <c r="F200" s="40">
        <v>1178.8</v>
      </c>
      <c r="G200" s="40">
        <v>1142.5999999999999</v>
      </c>
      <c r="H200" s="40">
        <v>1257.5999999999999</v>
      </c>
      <c r="I200" s="40">
        <v>1293.8000000000002</v>
      </c>
      <c r="J200" s="40">
        <v>1315.1</v>
      </c>
      <c r="K200" s="31">
        <v>1272.5</v>
      </c>
      <c r="L200" s="31">
        <v>1215</v>
      </c>
      <c r="M200" s="31">
        <v>238.61602999999999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2932.45</v>
      </c>
      <c r="D201" s="40">
        <v>2947.1833333333329</v>
      </c>
      <c r="E201" s="40">
        <v>2915.3666666666659</v>
      </c>
      <c r="F201" s="40">
        <v>2898.2833333333328</v>
      </c>
      <c r="G201" s="40">
        <v>2866.4666666666658</v>
      </c>
      <c r="H201" s="40">
        <v>2964.266666666666</v>
      </c>
      <c r="I201" s="40">
        <v>2996.0833333333326</v>
      </c>
      <c r="J201" s="40">
        <v>3013.1666666666661</v>
      </c>
      <c r="K201" s="31">
        <v>2979</v>
      </c>
      <c r="L201" s="31">
        <v>2930.1</v>
      </c>
      <c r="M201" s="31">
        <v>3.0774699999999999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1670.3</v>
      </c>
      <c r="D202" s="40">
        <v>1687.45</v>
      </c>
      <c r="E202" s="40">
        <v>1649.9</v>
      </c>
      <c r="F202" s="40">
        <v>1629.5</v>
      </c>
      <c r="G202" s="40">
        <v>1591.95</v>
      </c>
      <c r="H202" s="40">
        <v>1707.8500000000001</v>
      </c>
      <c r="I202" s="40">
        <v>1745.3999999999999</v>
      </c>
      <c r="J202" s="40">
        <v>1765.8000000000002</v>
      </c>
      <c r="K202" s="31">
        <v>1725</v>
      </c>
      <c r="L202" s="31">
        <v>1667.05</v>
      </c>
      <c r="M202" s="31">
        <v>144.28227999999999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703.6</v>
      </c>
      <c r="D203" s="40">
        <v>699.56666666666661</v>
      </c>
      <c r="E203" s="40">
        <v>693.08333333333326</v>
      </c>
      <c r="F203" s="40">
        <v>682.56666666666661</v>
      </c>
      <c r="G203" s="40">
        <v>676.08333333333326</v>
      </c>
      <c r="H203" s="40">
        <v>710.08333333333326</v>
      </c>
      <c r="I203" s="40">
        <v>716.56666666666661</v>
      </c>
      <c r="J203" s="40">
        <v>727.08333333333326</v>
      </c>
      <c r="K203" s="31">
        <v>706.05</v>
      </c>
      <c r="L203" s="31">
        <v>689.05</v>
      </c>
      <c r="M203" s="31">
        <v>45.971200000000003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79</v>
      </c>
      <c r="D204" s="40">
        <v>80.100000000000009</v>
      </c>
      <c r="E204" s="40">
        <v>77.350000000000023</v>
      </c>
      <c r="F204" s="40">
        <v>75.700000000000017</v>
      </c>
      <c r="G204" s="40">
        <v>72.950000000000031</v>
      </c>
      <c r="H204" s="40">
        <v>81.750000000000014</v>
      </c>
      <c r="I204" s="40">
        <v>84.499999999999986</v>
      </c>
      <c r="J204" s="40">
        <v>86.15</v>
      </c>
      <c r="K204" s="31">
        <v>82.85</v>
      </c>
      <c r="L204" s="31">
        <v>78.45</v>
      </c>
      <c r="M204" s="31">
        <v>90.258020000000002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1415.4</v>
      </c>
      <c r="D205" s="40">
        <v>1418.1333333333332</v>
      </c>
      <c r="E205" s="40">
        <v>1397.2666666666664</v>
      </c>
      <c r="F205" s="40">
        <v>1379.1333333333332</v>
      </c>
      <c r="G205" s="40">
        <v>1358.2666666666664</v>
      </c>
      <c r="H205" s="40">
        <v>1436.2666666666664</v>
      </c>
      <c r="I205" s="40">
        <v>1457.1333333333332</v>
      </c>
      <c r="J205" s="40">
        <v>1475.2666666666664</v>
      </c>
      <c r="K205" s="31">
        <v>1439</v>
      </c>
      <c r="L205" s="31">
        <v>1400</v>
      </c>
      <c r="M205" s="31">
        <v>1.9427000000000001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1479.2</v>
      </c>
      <c r="D206" s="40">
        <v>1486.4833333333336</v>
      </c>
      <c r="E206" s="40">
        <v>1455.0666666666671</v>
      </c>
      <c r="F206" s="40">
        <v>1430.9333333333334</v>
      </c>
      <c r="G206" s="40">
        <v>1399.5166666666669</v>
      </c>
      <c r="H206" s="40">
        <v>1510.6166666666672</v>
      </c>
      <c r="I206" s="40">
        <v>1542.0333333333338</v>
      </c>
      <c r="J206" s="40">
        <v>1566.1666666666674</v>
      </c>
      <c r="K206" s="31">
        <v>1517.9</v>
      </c>
      <c r="L206" s="31">
        <v>1462.35</v>
      </c>
      <c r="M206" s="31">
        <v>1.0001899999999999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1454.7</v>
      </c>
      <c r="D207" s="40">
        <v>1466.45</v>
      </c>
      <c r="E207" s="40">
        <v>1428.45</v>
      </c>
      <c r="F207" s="40">
        <v>1402.2</v>
      </c>
      <c r="G207" s="40">
        <v>1364.2</v>
      </c>
      <c r="H207" s="40">
        <v>1492.7</v>
      </c>
      <c r="I207" s="40">
        <v>1530.7</v>
      </c>
      <c r="J207" s="40">
        <v>1556.95</v>
      </c>
      <c r="K207" s="31">
        <v>1504.45</v>
      </c>
      <c r="L207" s="31">
        <v>1440.2</v>
      </c>
      <c r="M207" s="31">
        <v>16.94567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258.25</v>
      </c>
      <c r="D208" s="40">
        <v>258.55</v>
      </c>
      <c r="E208" s="40">
        <v>256.70000000000005</v>
      </c>
      <c r="F208" s="40">
        <v>255.15000000000003</v>
      </c>
      <c r="G208" s="40">
        <v>253.30000000000007</v>
      </c>
      <c r="H208" s="40">
        <v>260.10000000000002</v>
      </c>
      <c r="I208" s="40">
        <v>261.95000000000005</v>
      </c>
      <c r="J208" s="40">
        <v>263.5</v>
      </c>
      <c r="K208" s="31">
        <v>260.39999999999998</v>
      </c>
      <c r="L208" s="31">
        <v>257</v>
      </c>
      <c r="M208" s="31">
        <v>1.81403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139.05000000000001</v>
      </c>
      <c r="D209" s="40">
        <v>140.13333333333335</v>
      </c>
      <c r="E209" s="40">
        <v>137.4666666666667</v>
      </c>
      <c r="F209" s="40">
        <v>135.88333333333335</v>
      </c>
      <c r="G209" s="40">
        <v>133.2166666666667</v>
      </c>
      <c r="H209" s="40">
        <v>141.7166666666667</v>
      </c>
      <c r="I209" s="40">
        <v>144.38333333333338</v>
      </c>
      <c r="J209" s="40">
        <v>145.9666666666667</v>
      </c>
      <c r="K209" s="31">
        <v>142.80000000000001</v>
      </c>
      <c r="L209" s="31">
        <v>138.55000000000001</v>
      </c>
      <c r="M209" s="31">
        <v>10.386559999999999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2904.1</v>
      </c>
      <c r="D210" s="40">
        <v>2916.7666666666664</v>
      </c>
      <c r="E210" s="40">
        <v>2883.5333333333328</v>
      </c>
      <c r="F210" s="40">
        <v>2862.9666666666662</v>
      </c>
      <c r="G210" s="40">
        <v>2829.7333333333327</v>
      </c>
      <c r="H210" s="40">
        <v>2937.333333333333</v>
      </c>
      <c r="I210" s="40">
        <v>2970.5666666666666</v>
      </c>
      <c r="J210" s="40">
        <v>2991.1333333333332</v>
      </c>
      <c r="K210" s="31">
        <v>2950</v>
      </c>
      <c r="L210" s="31">
        <v>2896.2</v>
      </c>
      <c r="M210" s="31">
        <v>4.4083100000000002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52</v>
      </c>
      <c r="D211" s="40">
        <v>51.9</v>
      </c>
      <c r="E211" s="40">
        <v>50.599999999999994</v>
      </c>
      <c r="F211" s="40">
        <v>49.199999999999996</v>
      </c>
      <c r="G211" s="40">
        <v>47.899999999999991</v>
      </c>
      <c r="H211" s="40">
        <v>53.3</v>
      </c>
      <c r="I211" s="40">
        <v>54.599999999999994</v>
      </c>
      <c r="J211" s="40">
        <v>56</v>
      </c>
      <c r="K211" s="31">
        <v>53.2</v>
      </c>
      <c r="L211" s="31">
        <v>50.5</v>
      </c>
      <c r="M211" s="31">
        <v>101.65561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542.79999999999995</v>
      </c>
      <c r="D212" s="40">
        <v>540.38333333333333</v>
      </c>
      <c r="E212" s="40">
        <v>528.91666666666663</v>
      </c>
      <c r="F212" s="40">
        <v>515.0333333333333</v>
      </c>
      <c r="G212" s="40">
        <v>503.56666666666661</v>
      </c>
      <c r="H212" s="40">
        <v>554.26666666666665</v>
      </c>
      <c r="I212" s="40">
        <v>565.73333333333335</v>
      </c>
      <c r="J212" s="40">
        <v>579.61666666666667</v>
      </c>
      <c r="K212" s="31">
        <v>551.85</v>
      </c>
      <c r="L212" s="31">
        <v>526.5</v>
      </c>
      <c r="M212" s="31">
        <v>234.81789000000001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1480.4</v>
      </c>
      <c r="D213" s="40">
        <v>1502.1333333333332</v>
      </c>
      <c r="E213" s="40">
        <v>1438.2666666666664</v>
      </c>
      <c r="F213" s="40">
        <v>1396.1333333333332</v>
      </c>
      <c r="G213" s="40">
        <v>1332.2666666666664</v>
      </c>
      <c r="H213" s="40">
        <v>1544.2666666666664</v>
      </c>
      <c r="I213" s="40">
        <v>1608.1333333333332</v>
      </c>
      <c r="J213" s="40">
        <v>1650.2666666666664</v>
      </c>
      <c r="K213" s="31">
        <v>1566</v>
      </c>
      <c r="L213" s="31">
        <v>1460</v>
      </c>
      <c r="M213" s="31">
        <v>38.421889999999998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149.19999999999999</v>
      </c>
      <c r="D214" s="40">
        <v>146.63333333333333</v>
      </c>
      <c r="E214" s="40">
        <v>140.56666666666666</v>
      </c>
      <c r="F214" s="40">
        <v>131.93333333333334</v>
      </c>
      <c r="G214" s="40">
        <v>125.86666666666667</v>
      </c>
      <c r="H214" s="40">
        <v>155.26666666666665</v>
      </c>
      <c r="I214" s="40">
        <v>161.33333333333331</v>
      </c>
      <c r="J214" s="40">
        <v>169.96666666666664</v>
      </c>
      <c r="K214" s="31">
        <v>152.69999999999999</v>
      </c>
      <c r="L214" s="31">
        <v>138</v>
      </c>
      <c r="M214" s="31">
        <v>339.63715000000002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331.7</v>
      </c>
      <c r="D215" s="40">
        <v>333.96666666666664</v>
      </c>
      <c r="E215" s="40">
        <v>328.23333333333329</v>
      </c>
      <c r="F215" s="40">
        <v>324.76666666666665</v>
      </c>
      <c r="G215" s="40">
        <v>319.0333333333333</v>
      </c>
      <c r="H215" s="40">
        <v>337.43333333333328</v>
      </c>
      <c r="I215" s="40">
        <v>343.16666666666663</v>
      </c>
      <c r="J215" s="40">
        <v>346.63333333333327</v>
      </c>
      <c r="K215" s="31">
        <v>339.7</v>
      </c>
      <c r="L215" s="31">
        <v>330.5</v>
      </c>
      <c r="M215" s="31">
        <v>36.622889999999998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2654</v>
      </c>
      <c r="D216" s="40">
        <v>2658.65</v>
      </c>
      <c r="E216" s="40">
        <v>2638.4</v>
      </c>
      <c r="F216" s="40">
        <v>2622.8</v>
      </c>
      <c r="G216" s="40">
        <v>2602.5500000000002</v>
      </c>
      <c r="H216" s="40">
        <v>2674.25</v>
      </c>
      <c r="I216" s="40">
        <v>2694.5</v>
      </c>
      <c r="J216" s="40">
        <v>2710.1</v>
      </c>
      <c r="K216" s="31">
        <v>2678.9</v>
      </c>
      <c r="L216" s="31">
        <v>2643.05</v>
      </c>
      <c r="M216" s="31">
        <v>17.581769999999999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387.65</v>
      </c>
      <c r="D217" s="40">
        <v>387.91666666666669</v>
      </c>
      <c r="E217" s="40">
        <v>367.23333333333335</v>
      </c>
      <c r="F217" s="40">
        <v>346.81666666666666</v>
      </c>
      <c r="G217" s="40">
        <v>326.13333333333333</v>
      </c>
      <c r="H217" s="40">
        <v>408.33333333333337</v>
      </c>
      <c r="I217" s="40">
        <v>429.01666666666665</v>
      </c>
      <c r="J217" s="40">
        <v>449.43333333333339</v>
      </c>
      <c r="K217" s="31">
        <v>408.6</v>
      </c>
      <c r="L217" s="31">
        <v>367.5</v>
      </c>
      <c r="M217" s="31">
        <v>87.826139999999995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44134.35</v>
      </c>
      <c r="D218" s="40">
        <v>44194.433333333327</v>
      </c>
      <c r="E218" s="40">
        <v>43289.916666666657</v>
      </c>
      <c r="F218" s="40">
        <v>42445.48333333333</v>
      </c>
      <c r="G218" s="40">
        <v>41540.96666666666</v>
      </c>
      <c r="H218" s="40">
        <v>45038.866666666654</v>
      </c>
      <c r="I218" s="40">
        <v>45943.383333333331</v>
      </c>
      <c r="J218" s="40">
        <v>46787.816666666651</v>
      </c>
      <c r="K218" s="31">
        <v>45098.95</v>
      </c>
      <c r="L218" s="31">
        <v>43350</v>
      </c>
      <c r="M218" s="31">
        <v>4.0410000000000001E-2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45.7</v>
      </c>
      <c r="D219" s="40">
        <v>45.800000000000004</v>
      </c>
      <c r="E219" s="40">
        <v>45.000000000000007</v>
      </c>
      <c r="F219" s="40">
        <v>44.300000000000004</v>
      </c>
      <c r="G219" s="40">
        <v>43.500000000000007</v>
      </c>
      <c r="H219" s="40">
        <v>46.500000000000007</v>
      </c>
      <c r="I219" s="40">
        <v>47.300000000000004</v>
      </c>
      <c r="J219" s="40">
        <v>48.000000000000007</v>
      </c>
      <c r="K219" s="31">
        <v>46.6</v>
      </c>
      <c r="L219" s="31">
        <v>45.1</v>
      </c>
      <c r="M219" s="31">
        <v>85.613759999999999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2811.5</v>
      </c>
      <c r="D220" s="40">
        <v>2815.85</v>
      </c>
      <c r="E220" s="40">
        <v>2783.7</v>
      </c>
      <c r="F220" s="40">
        <v>2755.9</v>
      </c>
      <c r="G220" s="40">
        <v>2723.75</v>
      </c>
      <c r="H220" s="40">
        <v>2843.6499999999996</v>
      </c>
      <c r="I220" s="40">
        <v>2875.8</v>
      </c>
      <c r="J220" s="40">
        <v>2903.5999999999995</v>
      </c>
      <c r="K220" s="31">
        <v>2848</v>
      </c>
      <c r="L220" s="31">
        <v>2788.05</v>
      </c>
      <c r="M220" s="31">
        <v>26.099689999999999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264.55</v>
      </c>
      <c r="D221" s="40">
        <v>265.7</v>
      </c>
      <c r="E221" s="40">
        <v>262.45</v>
      </c>
      <c r="F221" s="40">
        <v>260.35000000000002</v>
      </c>
      <c r="G221" s="40">
        <v>257.10000000000002</v>
      </c>
      <c r="H221" s="40">
        <v>267.79999999999995</v>
      </c>
      <c r="I221" s="40">
        <v>271.04999999999995</v>
      </c>
      <c r="J221" s="40">
        <v>273.14999999999992</v>
      </c>
      <c r="K221" s="31">
        <v>268.95</v>
      </c>
      <c r="L221" s="31">
        <v>263.60000000000002</v>
      </c>
      <c r="M221" s="31">
        <v>0.68971000000000005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745.45</v>
      </c>
      <c r="D222" s="40">
        <v>742.13333333333321</v>
      </c>
      <c r="E222" s="40">
        <v>735.36666666666645</v>
      </c>
      <c r="F222" s="40">
        <v>725.28333333333319</v>
      </c>
      <c r="G222" s="40">
        <v>718.51666666666642</v>
      </c>
      <c r="H222" s="40">
        <v>752.21666666666647</v>
      </c>
      <c r="I222" s="40">
        <v>758.98333333333335</v>
      </c>
      <c r="J222" s="40">
        <v>769.06666666666649</v>
      </c>
      <c r="K222" s="31">
        <v>748.9</v>
      </c>
      <c r="L222" s="31">
        <v>732.05</v>
      </c>
      <c r="M222" s="31">
        <v>153.45600999999999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1519.45</v>
      </c>
      <c r="D223" s="40">
        <v>1525.8166666666666</v>
      </c>
      <c r="E223" s="40">
        <v>1511.6333333333332</v>
      </c>
      <c r="F223" s="40">
        <v>1503.8166666666666</v>
      </c>
      <c r="G223" s="40">
        <v>1489.6333333333332</v>
      </c>
      <c r="H223" s="40">
        <v>1533.6333333333332</v>
      </c>
      <c r="I223" s="40">
        <v>1547.8166666666666</v>
      </c>
      <c r="J223" s="40">
        <v>1555.6333333333332</v>
      </c>
      <c r="K223" s="31">
        <v>1540</v>
      </c>
      <c r="L223" s="31">
        <v>1518</v>
      </c>
      <c r="M223" s="31">
        <v>5.1694000000000004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673.5</v>
      </c>
      <c r="D224" s="40">
        <v>668.16666666666663</v>
      </c>
      <c r="E224" s="40">
        <v>658.33333333333326</v>
      </c>
      <c r="F224" s="40">
        <v>643.16666666666663</v>
      </c>
      <c r="G224" s="40">
        <v>633.33333333333326</v>
      </c>
      <c r="H224" s="40">
        <v>683.33333333333326</v>
      </c>
      <c r="I224" s="40">
        <v>693.16666666666652</v>
      </c>
      <c r="J224" s="40">
        <v>708.33333333333326</v>
      </c>
      <c r="K224" s="31">
        <v>678</v>
      </c>
      <c r="L224" s="31">
        <v>653</v>
      </c>
      <c r="M224" s="31">
        <v>18.04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843.4</v>
      </c>
      <c r="D225" s="40">
        <v>858.7833333333333</v>
      </c>
      <c r="E225" s="40">
        <v>822.86666666666656</v>
      </c>
      <c r="F225" s="40">
        <v>802.33333333333326</v>
      </c>
      <c r="G225" s="40">
        <v>766.41666666666652</v>
      </c>
      <c r="H225" s="40">
        <v>879.31666666666661</v>
      </c>
      <c r="I225" s="40">
        <v>915.23333333333335</v>
      </c>
      <c r="J225" s="40">
        <v>935.76666666666665</v>
      </c>
      <c r="K225" s="31">
        <v>894.7</v>
      </c>
      <c r="L225" s="31">
        <v>838.25</v>
      </c>
      <c r="M225" s="31">
        <v>7.2064599999999999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59.7</v>
      </c>
      <c r="D226" s="40">
        <v>61.35</v>
      </c>
      <c r="E226" s="40">
        <v>57.45</v>
      </c>
      <c r="F226" s="40">
        <v>55.2</v>
      </c>
      <c r="G226" s="40">
        <v>51.300000000000004</v>
      </c>
      <c r="H226" s="40">
        <v>63.6</v>
      </c>
      <c r="I226" s="40">
        <v>67.5</v>
      </c>
      <c r="J226" s="40">
        <v>69.75</v>
      </c>
      <c r="K226" s="31">
        <v>65.25</v>
      </c>
      <c r="L226" s="31">
        <v>59.1</v>
      </c>
      <c r="M226" s="31">
        <v>540.60041999999999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50.95</v>
      </c>
      <c r="D227" s="40">
        <v>50.816666666666663</v>
      </c>
      <c r="E227" s="40">
        <v>49.683333333333323</v>
      </c>
      <c r="F227" s="40">
        <v>48.416666666666657</v>
      </c>
      <c r="G227" s="40">
        <v>47.283333333333317</v>
      </c>
      <c r="H227" s="40">
        <v>52.083333333333329</v>
      </c>
      <c r="I227" s="40">
        <v>53.216666666666669</v>
      </c>
      <c r="J227" s="40">
        <v>54.483333333333334</v>
      </c>
      <c r="K227" s="31">
        <v>51.95</v>
      </c>
      <c r="L227" s="31">
        <v>49.55</v>
      </c>
      <c r="M227" s="31">
        <v>570.06354999999996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54.85</v>
      </c>
      <c r="D228" s="40">
        <v>55.116666666666674</v>
      </c>
      <c r="E228" s="40">
        <v>54.283333333333346</v>
      </c>
      <c r="F228" s="40">
        <v>53.716666666666669</v>
      </c>
      <c r="G228" s="40">
        <v>52.88333333333334</v>
      </c>
      <c r="H228" s="40">
        <v>55.683333333333351</v>
      </c>
      <c r="I228" s="40">
        <v>56.51666666666668</v>
      </c>
      <c r="J228" s="40">
        <v>57.083333333333357</v>
      </c>
      <c r="K228" s="31">
        <v>55.95</v>
      </c>
      <c r="L228" s="31">
        <v>54.55</v>
      </c>
      <c r="M228" s="31">
        <v>69.283950000000004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1170.0999999999999</v>
      </c>
      <c r="D229" s="40">
        <v>1172.9666666666667</v>
      </c>
      <c r="E229" s="40">
        <v>1159.2333333333333</v>
      </c>
      <c r="F229" s="40">
        <v>1148.3666666666666</v>
      </c>
      <c r="G229" s="40">
        <v>1134.6333333333332</v>
      </c>
      <c r="H229" s="40">
        <v>1183.8333333333335</v>
      </c>
      <c r="I229" s="40">
        <v>1197.5666666666671</v>
      </c>
      <c r="J229" s="40">
        <v>1208.4333333333336</v>
      </c>
      <c r="K229" s="31">
        <v>1186.7</v>
      </c>
      <c r="L229" s="31">
        <v>1162.0999999999999</v>
      </c>
      <c r="M229" s="31">
        <v>0.38968999999999998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294.25</v>
      </c>
      <c r="D230" s="40">
        <v>296.41666666666669</v>
      </c>
      <c r="E230" s="40">
        <v>290.83333333333337</v>
      </c>
      <c r="F230" s="40">
        <v>287.41666666666669</v>
      </c>
      <c r="G230" s="40">
        <v>281.83333333333337</v>
      </c>
      <c r="H230" s="40">
        <v>299.83333333333337</v>
      </c>
      <c r="I230" s="40">
        <v>305.41666666666674</v>
      </c>
      <c r="J230" s="40">
        <v>308.83333333333337</v>
      </c>
      <c r="K230" s="31">
        <v>302</v>
      </c>
      <c r="L230" s="31">
        <v>293</v>
      </c>
      <c r="M230" s="31">
        <v>2.9136000000000002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1702.95</v>
      </c>
      <c r="D231" s="40">
        <v>1700</v>
      </c>
      <c r="E231" s="40">
        <v>1652</v>
      </c>
      <c r="F231" s="40">
        <v>1601.05</v>
      </c>
      <c r="G231" s="40">
        <v>1553.05</v>
      </c>
      <c r="H231" s="40">
        <v>1750.95</v>
      </c>
      <c r="I231" s="40">
        <v>1798.95</v>
      </c>
      <c r="J231" s="40">
        <v>1849.9</v>
      </c>
      <c r="K231" s="31">
        <v>1748</v>
      </c>
      <c r="L231" s="31">
        <v>1649.05</v>
      </c>
      <c r="M231" s="31">
        <v>1.18953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606.95000000000005</v>
      </c>
      <c r="D232" s="40">
        <v>611.65</v>
      </c>
      <c r="E232" s="40">
        <v>599.29999999999995</v>
      </c>
      <c r="F232" s="40">
        <v>591.65</v>
      </c>
      <c r="G232" s="40">
        <v>579.29999999999995</v>
      </c>
      <c r="H232" s="40">
        <v>619.29999999999995</v>
      </c>
      <c r="I232" s="40">
        <v>631.65000000000009</v>
      </c>
      <c r="J232" s="40">
        <v>639.29999999999995</v>
      </c>
      <c r="K232" s="31">
        <v>624</v>
      </c>
      <c r="L232" s="31">
        <v>604</v>
      </c>
      <c r="M232" s="31">
        <v>6.45031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211.85</v>
      </c>
      <c r="D233" s="40">
        <v>215</v>
      </c>
      <c r="E233" s="40">
        <v>206</v>
      </c>
      <c r="F233" s="40">
        <v>200.15</v>
      </c>
      <c r="G233" s="40">
        <v>191.15</v>
      </c>
      <c r="H233" s="40">
        <v>220.85</v>
      </c>
      <c r="I233" s="40">
        <v>229.85</v>
      </c>
      <c r="J233" s="40">
        <v>235.7</v>
      </c>
      <c r="K233" s="31">
        <v>224</v>
      </c>
      <c r="L233" s="31">
        <v>209.15</v>
      </c>
      <c r="M233" s="31">
        <v>68.661240000000006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48.25</v>
      </c>
      <c r="D234" s="40">
        <v>47.883333333333333</v>
      </c>
      <c r="E234" s="40">
        <v>47.266666666666666</v>
      </c>
      <c r="F234" s="40">
        <v>46.283333333333331</v>
      </c>
      <c r="G234" s="40">
        <v>45.666666666666664</v>
      </c>
      <c r="H234" s="40">
        <v>48.866666666666667</v>
      </c>
      <c r="I234" s="40">
        <v>49.483333333333327</v>
      </c>
      <c r="J234" s="40">
        <v>50.466666666666669</v>
      </c>
      <c r="K234" s="31">
        <v>48.5</v>
      </c>
      <c r="L234" s="31">
        <v>46.9</v>
      </c>
      <c r="M234" s="31">
        <v>61.79457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262.55</v>
      </c>
      <c r="D235" s="40">
        <v>261.73333333333335</v>
      </c>
      <c r="E235" s="40">
        <v>258.16666666666669</v>
      </c>
      <c r="F235" s="40">
        <v>253.78333333333336</v>
      </c>
      <c r="G235" s="40">
        <v>250.2166666666667</v>
      </c>
      <c r="H235" s="40">
        <v>266.11666666666667</v>
      </c>
      <c r="I235" s="40">
        <v>269.68333333333328</v>
      </c>
      <c r="J235" s="40">
        <v>274.06666666666666</v>
      </c>
      <c r="K235" s="31">
        <v>265.3</v>
      </c>
      <c r="L235" s="31">
        <v>257.35000000000002</v>
      </c>
      <c r="M235" s="31">
        <v>602.92900999999995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125.75</v>
      </c>
      <c r="D236" s="40">
        <v>126.78333333333335</v>
      </c>
      <c r="E236" s="40">
        <v>123.91666666666669</v>
      </c>
      <c r="F236" s="40">
        <v>122.08333333333334</v>
      </c>
      <c r="G236" s="40">
        <v>119.21666666666668</v>
      </c>
      <c r="H236" s="40">
        <v>128.61666666666667</v>
      </c>
      <c r="I236" s="40">
        <v>131.48333333333335</v>
      </c>
      <c r="J236" s="40">
        <v>133.31666666666669</v>
      </c>
      <c r="K236" s="31">
        <v>129.65</v>
      </c>
      <c r="L236" s="31">
        <v>124.95</v>
      </c>
      <c r="M236" s="31">
        <v>9.6597500000000007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218.45</v>
      </c>
      <c r="D237" s="40">
        <v>219.95000000000002</v>
      </c>
      <c r="E237" s="40">
        <v>213.90000000000003</v>
      </c>
      <c r="F237" s="40">
        <v>209.35000000000002</v>
      </c>
      <c r="G237" s="40">
        <v>203.30000000000004</v>
      </c>
      <c r="H237" s="40">
        <v>224.50000000000003</v>
      </c>
      <c r="I237" s="40">
        <v>230.55000000000004</v>
      </c>
      <c r="J237" s="40">
        <v>235.10000000000002</v>
      </c>
      <c r="K237" s="31">
        <v>226</v>
      </c>
      <c r="L237" s="31">
        <v>215.4</v>
      </c>
      <c r="M237" s="31">
        <v>94.055570000000003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248.05</v>
      </c>
      <c r="D238" s="40">
        <v>246.41666666666666</v>
      </c>
      <c r="E238" s="40">
        <v>242.13333333333333</v>
      </c>
      <c r="F238" s="40">
        <v>236.21666666666667</v>
      </c>
      <c r="G238" s="40">
        <v>231.93333333333334</v>
      </c>
      <c r="H238" s="40">
        <v>252.33333333333331</v>
      </c>
      <c r="I238" s="40">
        <v>256.61666666666667</v>
      </c>
      <c r="J238" s="40">
        <v>262.5333333333333</v>
      </c>
      <c r="K238" s="31">
        <v>250.7</v>
      </c>
      <c r="L238" s="31">
        <v>240.5</v>
      </c>
      <c r="M238" s="31">
        <v>150.87620999999999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174.45</v>
      </c>
      <c r="D239" s="40">
        <v>177.65</v>
      </c>
      <c r="E239" s="40">
        <v>169.3</v>
      </c>
      <c r="F239" s="40">
        <v>164.15</v>
      </c>
      <c r="G239" s="40">
        <v>155.80000000000001</v>
      </c>
      <c r="H239" s="40">
        <v>182.8</v>
      </c>
      <c r="I239" s="40">
        <v>191.14999999999998</v>
      </c>
      <c r="J239" s="40">
        <v>196.3</v>
      </c>
      <c r="K239" s="31">
        <v>186</v>
      </c>
      <c r="L239" s="31">
        <v>172.5</v>
      </c>
      <c r="M239" s="31">
        <v>298.62106999999997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9216.0499999999993</v>
      </c>
      <c r="D240" s="40">
        <v>9369.9166666666661</v>
      </c>
      <c r="E240" s="40">
        <v>9029.1333333333314</v>
      </c>
      <c r="F240" s="40">
        <v>8842.2166666666653</v>
      </c>
      <c r="G240" s="40">
        <v>8501.4333333333307</v>
      </c>
      <c r="H240" s="40">
        <v>9556.8333333333321</v>
      </c>
      <c r="I240" s="40">
        <v>9897.6166666666686</v>
      </c>
      <c r="J240" s="40">
        <v>10084.533333333333</v>
      </c>
      <c r="K240" s="31">
        <v>9710.7000000000007</v>
      </c>
      <c r="L240" s="31">
        <v>9183</v>
      </c>
      <c r="M240" s="31">
        <v>1.8340799999999999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171.45</v>
      </c>
      <c r="D241" s="40">
        <v>171.75</v>
      </c>
      <c r="E241" s="40">
        <v>168.7</v>
      </c>
      <c r="F241" s="40">
        <v>165.95</v>
      </c>
      <c r="G241" s="40">
        <v>162.89999999999998</v>
      </c>
      <c r="H241" s="40">
        <v>174.5</v>
      </c>
      <c r="I241" s="40">
        <v>177.55</v>
      </c>
      <c r="J241" s="40">
        <v>180.3</v>
      </c>
      <c r="K241" s="31">
        <v>174.8</v>
      </c>
      <c r="L241" s="31">
        <v>169</v>
      </c>
      <c r="M241" s="31">
        <v>96.641760000000005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796.9</v>
      </c>
      <c r="D242" s="40">
        <v>798.76666666666677</v>
      </c>
      <c r="E242" s="40">
        <v>789.33333333333348</v>
      </c>
      <c r="F242" s="40">
        <v>781.76666666666677</v>
      </c>
      <c r="G242" s="40">
        <v>772.33333333333348</v>
      </c>
      <c r="H242" s="40">
        <v>806.33333333333348</v>
      </c>
      <c r="I242" s="40">
        <v>815.76666666666665</v>
      </c>
      <c r="J242" s="40">
        <v>823.33333333333348</v>
      </c>
      <c r="K242" s="31">
        <v>808.2</v>
      </c>
      <c r="L242" s="31">
        <v>791.2</v>
      </c>
      <c r="M242" s="31">
        <v>75.816590000000005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225.45</v>
      </c>
      <c r="D243" s="40">
        <v>227.53333333333333</v>
      </c>
      <c r="E243" s="40">
        <v>220.06666666666666</v>
      </c>
      <c r="F243" s="40">
        <v>214.68333333333334</v>
      </c>
      <c r="G243" s="40">
        <v>207.21666666666667</v>
      </c>
      <c r="H243" s="40">
        <v>232.91666666666666</v>
      </c>
      <c r="I243" s="40">
        <v>240.3833333333333</v>
      </c>
      <c r="J243" s="40">
        <v>245.76666666666665</v>
      </c>
      <c r="K243" s="31">
        <v>235</v>
      </c>
      <c r="L243" s="31">
        <v>222.15</v>
      </c>
      <c r="M243" s="31">
        <v>122.0889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136.35</v>
      </c>
      <c r="D244" s="40">
        <v>137.35</v>
      </c>
      <c r="E244" s="40">
        <v>134.69999999999999</v>
      </c>
      <c r="F244" s="40">
        <v>133.04999999999998</v>
      </c>
      <c r="G244" s="40">
        <v>130.39999999999998</v>
      </c>
      <c r="H244" s="40">
        <v>139</v>
      </c>
      <c r="I244" s="40">
        <v>141.65000000000003</v>
      </c>
      <c r="J244" s="40">
        <v>143.30000000000001</v>
      </c>
      <c r="K244" s="31">
        <v>140</v>
      </c>
      <c r="L244" s="31">
        <v>135.69999999999999</v>
      </c>
      <c r="M244" s="31">
        <v>147.63816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22.9</v>
      </c>
      <c r="D245" s="40">
        <v>23</v>
      </c>
      <c r="E245" s="40">
        <v>22.6</v>
      </c>
      <c r="F245" s="40">
        <v>22.3</v>
      </c>
      <c r="G245" s="40">
        <v>21.900000000000002</v>
      </c>
      <c r="H245" s="40">
        <v>23.3</v>
      </c>
      <c r="I245" s="40">
        <v>23.7</v>
      </c>
      <c r="J245" s="40">
        <v>24</v>
      </c>
      <c r="K245" s="31">
        <v>23.4</v>
      </c>
      <c r="L245" s="31">
        <v>22.7</v>
      </c>
      <c r="M245" s="31">
        <v>104.73701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5877.7</v>
      </c>
      <c r="D246" s="40">
        <v>5806.583333333333</v>
      </c>
      <c r="E246" s="40">
        <v>5646.1666666666661</v>
      </c>
      <c r="F246" s="40">
        <v>5414.6333333333332</v>
      </c>
      <c r="G246" s="40">
        <v>5254.2166666666662</v>
      </c>
      <c r="H246" s="40">
        <v>6038.1166666666659</v>
      </c>
      <c r="I246" s="40">
        <v>6198.5333333333319</v>
      </c>
      <c r="J246" s="40">
        <v>6430.0666666666657</v>
      </c>
      <c r="K246" s="31">
        <v>5967</v>
      </c>
      <c r="L246" s="31">
        <v>5575.05</v>
      </c>
      <c r="M246" s="31">
        <v>79.389160000000004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299.3</v>
      </c>
      <c r="D247" s="40">
        <v>296.61666666666662</v>
      </c>
      <c r="E247" s="40">
        <v>290.23333333333323</v>
      </c>
      <c r="F247" s="40">
        <v>281.16666666666663</v>
      </c>
      <c r="G247" s="40">
        <v>274.78333333333325</v>
      </c>
      <c r="H247" s="40">
        <v>305.68333333333322</v>
      </c>
      <c r="I247" s="40">
        <v>312.06666666666655</v>
      </c>
      <c r="J247" s="40">
        <v>321.13333333333321</v>
      </c>
      <c r="K247" s="31">
        <v>303</v>
      </c>
      <c r="L247" s="31">
        <v>287.55</v>
      </c>
      <c r="M247" s="31">
        <v>4.2206599999999996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478.9</v>
      </c>
      <c r="D248" s="40">
        <v>486.35000000000008</v>
      </c>
      <c r="E248" s="40">
        <v>468.15000000000015</v>
      </c>
      <c r="F248" s="40">
        <v>457.40000000000009</v>
      </c>
      <c r="G248" s="40">
        <v>439.20000000000016</v>
      </c>
      <c r="H248" s="40">
        <v>497.10000000000014</v>
      </c>
      <c r="I248" s="40">
        <v>515.30000000000007</v>
      </c>
      <c r="J248" s="40">
        <v>526.05000000000018</v>
      </c>
      <c r="K248" s="31">
        <v>504.55</v>
      </c>
      <c r="L248" s="31">
        <v>475.6</v>
      </c>
      <c r="M248" s="31">
        <v>7.8189000000000002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509</v>
      </c>
      <c r="D249" s="40">
        <v>508.45</v>
      </c>
      <c r="E249" s="40">
        <v>504.75</v>
      </c>
      <c r="F249" s="40">
        <v>500.5</v>
      </c>
      <c r="G249" s="40">
        <v>496.8</v>
      </c>
      <c r="H249" s="40">
        <v>512.70000000000005</v>
      </c>
      <c r="I249" s="40">
        <v>516.39999999999986</v>
      </c>
      <c r="J249" s="40">
        <v>520.65</v>
      </c>
      <c r="K249" s="31">
        <v>512.15</v>
      </c>
      <c r="L249" s="31">
        <v>504.2</v>
      </c>
      <c r="M249" s="31">
        <v>34.771349999999998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301.14999999999998</v>
      </c>
      <c r="D250" s="40">
        <v>302.56666666666666</v>
      </c>
      <c r="E250" s="40">
        <v>297.58333333333331</v>
      </c>
      <c r="F250" s="40">
        <v>294.01666666666665</v>
      </c>
      <c r="G250" s="40">
        <v>289.0333333333333</v>
      </c>
      <c r="H250" s="40">
        <v>306.13333333333333</v>
      </c>
      <c r="I250" s="40">
        <v>311.11666666666667</v>
      </c>
      <c r="J250" s="40">
        <v>314.68333333333334</v>
      </c>
      <c r="K250" s="31">
        <v>307.55</v>
      </c>
      <c r="L250" s="31">
        <v>299</v>
      </c>
      <c r="M250" s="31">
        <v>31.922930000000001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1219.5999999999999</v>
      </c>
      <c r="D251" s="40">
        <v>1215.1000000000001</v>
      </c>
      <c r="E251" s="40">
        <v>1200.5500000000002</v>
      </c>
      <c r="F251" s="40">
        <v>1181.5</v>
      </c>
      <c r="G251" s="40">
        <v>1166.95</v>
      </c>
      <c r="H251" s="40">
        <v>1234.1500000000003</v>
      </c>
      <c r="I251" s="40">
        <v>1248.7</v>
      </c>
      <c r="J251" s="40">
        <v>1267.7500000000005</v>
      </c>
      <c r="K251" s="31">
        <v>1229.6500000000001</v>
      </c>
      <c r="L251" s="31">
        <v>1196.05</v>
      </c>
      <c r="M251" s="31">
        <v>45.125909999999998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51.45</v>
      </c>
      <c r="D252" s="40">
        <v>51.883333333333333</v>
      </c>
      <c r="E252" s="40">
        <v>50.766666666666666</v>
      </c>
      <c r="F252" s="40">
        <v>50.083333333333336</v>
      </c>
      <c r="G252" s="40">
        <v>48.966666666666669</v>
      </c>
      <c r="H252" s="40">
        <v>52.566666666666663</v>
      </c>
      <c r="I252" s="40">
        <v>53.683333333333323</v>
      </c>
      <c r="J252" s="40">
        <v>54.36666666666666</v>
      </c>
      <c r="K252" s="31">
        <v>53</v>
      </c>
      <c r="L252" s="31">
        <v>51.2</v>
      </c>
      <c r="M252" s="31">
        <v>103.67161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7019.5</v>
      </c>
      <c r="D253" s="40">
        <v>7033.7</v>
      </c>
      <c r="E253" s="40">
        <v>6935.7999999999993</v>
      </c>
      <c r="F253" s="40">
        <v>6852.0999999999995</v>
      </c>
      <c r="G253" s="40">
        <v>6754.1999999999989</v>
      </c>
      <c r="H253" s="40">
        <v>7117.4</v>
      </c>
      <c r="I253" s="40">
        <v>7215.2999999999993</v>
      </c>
      <c r="J253" s="40">
        <v>7299</v>
      </c>
      <c r="K253" s="31">
        <v>7131.6</v>
      </c>
      <c r="L253" s="31">
        <v>6950</v>
      </c>
      <c r="M253" s="31">
        <v>2.2082799999999998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1792.15</v>
      </c>
      <c r="D254" s="40">
        <v>1777.05</v>
      </c>
      <c r="E254" s="40">
        <v>1755.1</v>
      </c>
      <c r="F254" s="40">
        <v>1718.05</v>
      </c>
      <c r="G254" s="40">
        <v>1696.1</v>
      </c>
      <c r="H254" s="40">
        <v>1814.1</v>
      </c>
      <c r="I254" s="40">
        <v>1836.0500000000002</v>
      </c>
      <c r="J254" s="40">
        <v>1873.1</v>
      </c>
      <c r="K254" s="31">
        <v>1799</v>
      </c>
      <c r="L254" s="31">
        <v>1740</v>
      </c>
      <c r="M254" s="31">
        <v>134.38109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1185.75</v>
      </c>
      <c r="D255" s="40">
        <v>1182.1499999999999</v>
      </c>
      <c r="E255" s="40">
        <v>1165.5999999999997</v>
      </c>
      <c r="F255" s="40">
        <v>1145.4499999999998</v>
      </c>
      <c r="G255" s="40">
        <v>1128.8999999999996</v>
      </c>
      <c r="H255" s="40">
        <v>1202.2999999999997</v>
      </c>
      <c r="I255" s="40">
        <v>1218.8499999999999</v>
      </c>
      <c r="J255" s="40">
        <v>1238.9999999999998</v>
      </c>
      <c r="K255" s="31">
        <v>1198.7</v>
      </c>
      <c r="L255" s="31">
        <v>1162</v>
      </c>
      <c r="M255" s="31">
        <v>0.87172000000000005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413.75</v>
      </c>
      <c r="D256" s="40">
        <v>416.40000000000003</v>
      </c>
      <c r="E256" s="40">
        <v>408.90000000000009</v>
      </c>
      <c r="F256" s="40">
        <v>404.05000000000007</v>
      </c>
      <c r="G256" s="40">
        <v>396.55000000000013</v>
      </c>
      <c r="H256" s="40">
        <v>421.25000000000006</v>
      </c>
      <c r="I256" s="40">
        <v>428.74999999999994</v>
      </c>
      <c r="J256" s="40">
        <v>433.6</v>
      </c>
      <c r="K256" s="31">
        <v>423.9</v>
      </c>
      <c r="L256" s="31">
        <v>411.55</v>
      </c>
      <c r="M256" s="31">
        <v>5.4621199999999996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714.3</v>
      </c>
      <c r="D257" s="40">
        <v>713.6</v>
      </c>
      <c r="E257" s="40">
        <v>707.2</v>
      </c>
      <c r="F257" s="40">
        <v>700.1</v>
      </c>
      <c r="G257" s="40">
        <v>693.7</v>
      </c>
      <c r="H257" s="40">
        <v>720.7</v>
      </c>
      <c r="I257" s="40">
        <v>727.09999999999991</v>
      </c>
      <c r="J257" s="40">
        <v>734.2</v>
      </c>
      <c r="K257" s="31">
        <v>720</v>
      </c>
      <c r="L257" s="31">
        <v>706.5</v>
      </c>
      <c r="M257" s="31">
        <v>2.9186899999999998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2052.85</v>
      </c>
      <c r="D258" s="40">
        <v>2065.5833333333335</v>
      </c>
      <c r="E258" s="40">
        <v>2032.2666666666669</v>
      </c>
      <c r="F258" s="40">
        <v>2011.6833333333334</v>
      </c>
      <c r="G258" s="40">
        <v>1978.3666666666668</v>
      </c>
      <c r="H258" s="40">
        <v>2086.166666666667</v>
      </c>
      <c r="I258" s="40">
        <v>2119.4833333333336</v>
      </c>
      <c r="J258" s="40">
        <v>2140.0666666666671</v>
      </c>
      <c r="K258" s="31">
        <v>2098.9</v>
      </c>
      <c r="L258" s="31">
        <v>2045</v>
      </c>
      <c r="M258" s="31">
        <v>4.3429000000000002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2415.6</v>
      </c>
      <c r="D259" s="40">
        <v>2420.7666666666664</v>
      </c>
      <c r="E259" s="40">
        <v>2384.833333333333</v>
      </c>
      <c r="F259" s="40">
        <v>2354.0666666666666</v>
      </c>
      <c r="G259" s="40">
        <v>2318.1333333333332</v>
      </c>
      <c r="H259" s="40">
        <v>2451.5333333333328</v>
      </c>
      <c r="I259" s="40">
        <v>2487.4666666666662</v>
      </c>
      <c r="J259" s="40">
        <v>2518.2333333333327</v>
      </c>
      <c r="K259" s="31">
        <v>2456.6999999999998</v>
      </c>
      <c r="L259" s="31">
        <v>2390</v>
      </c>
      <c r="M259" s="31">
        <v>1.84118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1789.75</v>
      </c>
      <c r="D260" s="40">
        <v>1785.45</v>
      </c>
      <c r="E260" s="40">
        <v>1760.9</v>
      </c>
      <c r="F260" s="40">
        <v>1732.05</v>
      </c>
      <c r="G260" s="40">
        <v>1707.5</v>
      </c>
      <c r="H260" s="40">
        <v>1814.3000000000002</v>
      </c>
      <c r="I260" s="40">
        <v>1838.85</v>
      </c>
      <c r="J260" s="40">
        <v>1867.7000000000003</v>
      </c>
      <c r="K260" s="31">
        <v>1810</v>
      </c>
      <c r="L260" s="31">
        <v>1756.6</v>
      </c>
      <c r="M260" s="31">
        <v>5.5928199999999997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3451.05</v>
      </c>
      <c r="D261" s="40">
        <v>3462.8666666666668</v>
      </c>
      <c r="E261" s="40">
        <v>3410.7833333333338</v>
      </c>
      <c r="F261" s="40">
        <v>3370.5166666666669</v>
      </c>
      <c r="G261" s="40">
        <v>3318.4333333333338</v>
      </c>
      <c r="H261" s="40">
        <v>3503.1333333333337</v>
      </c>
      <c r="I261" s="40">
        <v>3555.2166666666667</v>
      </c>
      <c r="J261" s="40">
        <v>3595.4833333333336</v>
      </c>
      <c r="K261" s="31">
        <v>3514.95</v>
      </c>
      <c r="L261" s="31">
        <v>3422.6</v>
      </c>
      <c r="M261" s="31">
        <v>0.79046000000000005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620.70000000000005</v>
      </c>
      <c r="D262" s="40">
        <v>624.81666666666672</v>
      </c>
      <c r="E262" s="40">
        <v>614.88333333333344</v>
      </c>
      <c r="F262" s="40">
        <v>609.06666666666672</v>
      </c>
      <c r="G262" s="40">
        <v>599.13333333333344</v>
      </c>
      <c r="H262" s="40">
        <v>630.63333333333344</v>
      </c>
      <c r="I262" s="40">
        <v>640.56666666666661</v>
      </c>
      <c r="J262" s="40">
        <v>646.38333333333344</v>
      </c>
      <c r="K262" s="31">
        <v>634.75</v>
      </c>
      <c r="L262" s="31">
        <v>619</v>
      </c>
      <c r="M262" s="31">
        <v>2.6322399999999999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250.35</v>
      </c>
      <c r="D263" s="40">
        <v>251.58333333333334</v>
      </c>
      <c r="E263" s="40">
        <v>248.16666666666669</v>
      </c>
      <c r="F263" s="40">
        <v>245.98333333333335</v>
      </c>
      <c r="G263" s="40">
        <v>242.56666666666669</v>
      </c>
      <c r="H263" s="40">
        <v>253.76666666666668</v>
      </c>
      <c r="I263" s="40">
        <v>257.18333333333339</v>
      </c>
      <c r="J263" s="40">
        <v>259.36666666666667</v>
      </c>
      <c r="K263" s="31">
        <v>255</v>
      </c>
      <c r="L263" s="31">
        <v>249.4</v>
      </c>
      <c r="M263" s="31">
        <v>12.37026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158.94999999999999</v>
      </c>
      <c r="D264" s="40">
        <v>156.9</v>
      </c>
      <c r="E264" s="40">
        <v>153.80000000000001</v>
      </c>
      <c r="F264" s="40">
        <v>148.65</v>
      </c>
      <c r="G264" s="40">
        <v>145.55000000000001</v>
      </c>
      <c r="H264" s="40">
        <v>162.05000000000001</v>
      </c>
      <c r="I264" s="40">
        <v>165.14999999999998</v>
      </c>
      <c r="J264" s="40">
        <v>170.3</v>
      </c>
      <c r="K264" s="31">
        <v>160</v>
      </c>
      <c r="L264" s="31">
        <v>151.75</v>
      </c>
      <c r="M264" s="31">
        <v>51.643569999999997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94.15</v>
      </c>
      <c r="D265" s="40">
        <v>94.783333333333346</v>
      </c>
      <c r="E265" s="40">
        <v>93.166666666666686</v>
      </c>
      <c r="F265" s="40">
        <v>92.183333333333337</v>
      </c>
      <c r="G265" s="40">
        <v>90.566666666666677</v>
      </c>
      <c r="H265" s="40">
        <v>95.766666666666694</v>
      </c>
      <c r="I265" s="40">
        <v>97.38333333333334</v>
      </c>
      <c r="J265" s="40">
        <v>98.366666666666703</v>
      </c>
      <c r="K265" s="31">
        <v>96.4</v>
      </c>
      <c r="L265" s="31">
        <v>93.8</v>
      </c>
      <c r="M265" s="31">
        <v>21.556950000000001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391.85</v>
      </c>
      <c r="D266" s="40">
        <v>392.91666666666669</v>
      </c>
      <c r="E266" s="40">
        <v>383.93333333333339</v>
      </c>
      <c r="F266" s="40">
        <v>376.01666666666671</v>
      </c>
      <c r="G266" s="40">
        <v>367.03333333333342</v>
      </c>
      <c r="H266" s="40">
        <v>400.83333333333337</v>
      </c>
      <c r="I266" s="40">
        <v>409.81666666666661</v>
      </c>
      <c r="J266" s="40">
        <v>417.73333333333335</v>
      </c>
      <c r="K266" s="31">
        <v>401.9</v>
      </c>
      <c r="L266" s="31">
        <v>385</v>
      </c>
      <c r="M266" s="31">
        <v>12.976789999999999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715.8</v>
      </c>
      <c r="D267" s="40">
        <v>712.86666666666667</v>
      </c>
      <c r="E267" s="40">
        <v>698.43333333333339</v>
      </c>
      <c r="F267" s="40">
        <v>681.06666666666672</v>
      </c>
      <c r="G267" s="40">
        <v>666.63333333333344</v>
      </c>
      <c r="H267" s="40">
        <v>730.23333333333335</v>
      </c>
      <c r="I267" s="40">
        <v>744.66666666666652</v>
      </c>
      <c r="J267" s="40">
        <v>762.0333333333333</v>
      </c>
      <c r="K267" s="31">
        <v>727.3</v>
      </c>
      <c r="L267" s="31">
        <v>695.5</v>
      </c>
      <c r="M267" s="31">
        <v>94.93244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108.2</v>
      </c>
      <c r="D268" s="40">
        <v>108.85000000000001</v>
      </c>
      <c r="E268" s="40">
        <v>107.15000000000002</v>
      </c>
      <c r="F268" s="40">
        <v>106.10000000000001</v>
      </c>
      <c r="G268" s="40">
        <v>104.40000000000002</v>
      </c>
      <c r="H268" s="40">
        <v>109.90000000000002</v>
      </c>
      <c r="I268" s="40">
        <v>111.60000000000001</v>
      </c>
      <c r="J268" s="40">
        <v>112.65000000000002</v>
      </c>
      <c r="K268" s="31">
        <v>110.55</v>
      </c>
      <c r="L268" s="31">
        <v>107.8</v>
      </c>
      <c r="M268" s="31">
        <v>1.90001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98</v>
      </c>
      <c r="D269" s="40">
        <v>99.166666666666671</v>
      </c>
      <c r="E269" s="40">
        <v>96.333333333333343</v>
      </c>
      <c r="F269" s="40">
        <v>94.666666666666671</v>
      </c>
      <c r="G269" s="40">
        <v>91.833333333333343</v>
      </c>
      <c r="H269" s="40">
        <v>100.83333333333334</v>
      </c>
      <c r="I269" s="40">
        <v>103.66666666666669</v>
      </c>
      <c r="J269" s="40">
        <v>105.33333333333334</v>
      </c>
      <c r="K269" s="31">
        <v>102</v>
      </c>
      <c r="L269" s="31">
        <v>97.5</v>
      </c>
      <c r="M269" s="31">
        <v>20.109470000000002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124.8</v>
      </c>
      <c r="D270" s="40">
        <v>125.18333333333334</v>
      </c>
      <c r="E270" s="40">
        <v>122.36666666666667</v>
      </c>
      <c r="F270" s="40">
        <v>119.93333333333334</v>
      </c>
      <c r="G270" s="40">
        <v>117.11666666666667</v>
      </c>
      <c r="H270" s="40">
        <v>127.61666666666667</v>
      </c>
      <c r="I270" s="40">
        <v>130.43333333333334</v>
      </c>
      <c r="J270" s="40">
        <v>132.86666666666667</v>
      </c>
      <c r="K270" s="31">
        <v>128</v>
      </c>
      <c r="L270" s="31">
        <v>122.75</v>
      </c>
      <c r="M270" s="31">
        <v>33.69652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329.9</v>
      </c>
      <c r="D271" s="40">
        <v>328.93333333333334</v>
      </c>
      <c r="E271" s="40">
        <v>322.9666666666667</v>
      </c>
      <c r="F271" s="40">
        <v>316.03333333333336</v>
      </c>
      <c r="G271" s="40">
        <v>310.06666666666672</v>
      </c>
      <c r="H271" s="40">
        <v>335.86666666666667</v>
      </c>
      <c r="I271" s="40">
        <v>341.83333333333326</v>
      </c>
      <c r="J271" s="40">
        <v>348.76666666666665</v>
      </c>
      <c r="K271" s="31">
        <v>334.9</v>
      </c>
      <c r="L271" s="31">
        <v>322</v>
      </c>
      <c r="M271" s="31">
        <v>8.0723000000000003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185.45</v>
      </c>
      <c r="D272" s="40">
        <v>182.4666666666667</v>
      </c>
      <c r="E272" s="40">
        <v>176.53333333333339</v>
      </c>
      <c r="F272" s="40">
        <v>167.6166666666667</v>
      </c>
      <c r="G272" s="40">
        <v>161.68333333333339</v>
      </c>
      <c r="H272" s="40">
        <v>191.38333333333338</v>
      </c>
      <c r="I272" s="40">
        <v>197.31666666666666</v>
      </c>
      <c r="J272" s="40">
        <v>206.23333333333338</v>
      </c>
      <c r="K272" s="31">
        <v>188.4</v>
      </c>
      <c r="L272" s="31">
        <v>173.55</v>
      </c>
      <c r="M272" s="31">
        <v>47.738579999999999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452.1</v>
      </c>
      <c r="D273" s="40">
        <v>454.40000000000003</v>
      </c>
      <c r="E273" s="40">
        <v>447.80000000000007</v>
      </c>
      <c r="F273" s="40">
        <v>443.50000000000006</v>
      </c>
      <c r="G273" s="40">
        <v>436.90000000000009</v>
      </c>
      <c r="H273" s="40">
        <v>458.70000000000005</v>
      </c>
      <c r="I273" s="40">
        <v>465.30000000000007</v>
      </c>
      <c r="J273" s="40">
        <v>469.6</v>
      </c>
      <c r="K273" s="31">
        <v>461</v>
      </c>
      <c r="L273" s="31">
        <v>450.1</v>
      </c>
      <c r="M273" s="31">
        <v>107.50659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2201.6999999999998</v>
      </c>
      <c r="D274" s="40">
        <v>2212.7499999999995</v>
      </c>
      <c r="E274" s="40">
        <v>2188.8999999999992</v>
      </c>
      <c r="F274" s="40">
        <v>2176.0999999999995</v>
      </c>
      <c r="G274" s="40">
        <v>2152.2499999999991</v>
      </c>
      <c r="H274" s="40">
        <v>2225.5499999999993</v>
      </c>
      <c r="I274" s="40">
        <v>2249.3999999999996</v>
      </c>
      <c r="J274" s="40">
        <v>2262.1999999999994</v>
      </c>
      <c r="K274" s="31">
        <v>2236.6</v>
      </c>
      <c r="L274" s="31">
        <v>2199.9499999999998</v>
      </c>
      <c r="M274" s="31">
        <v>9.1319999999999998E-2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4369.2</v>
      </c>
      <c r="D275" s="40">
        <v>4431.4000000000005</v>
      </c>
      <c r="E275" s="40">
        <v>4272.8000000000011</v>
      </c>
      <c r="F275" s="40">
        <v>4176.4000000000005</v>
      </c>
      <c r="G275" s="40">
        <v>4017.8000000000011</v>
      </c>
      <c r="H275" s="40">
        <v>4527.8000000000011</v>
      </c>
      <c r="I275" s="40">
        <v>4686.4000000000015</v>
      </c>
      <c r="J275" s="40">
        <v>4782.8000000000011</v>
      </c>
      <c r="K275" s="31">
        <v>4590</v>
      </c>
      <c r="L275" s="31">
        <v>4335</v>
      </c>
      <c r="M275" s="31">
        <v>5.4545899999999996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912.05</v>
      </c>
      <c r="D276" s="40">
        <v>919.33333333333337</v>
      </c>
      <c r="E276" s="40">
        <v>901.7166666666667</v>
      </c>
      <c r="F276" s="40">
        <v>891.38333333333333</v>
      </c>
      <c r="G276" s="40">
        <v>873.76666666666665</v>
      </c>
      <c r="H276" s="40">
        <v>929.66666666666674</v>
      </c>
      <c r="I276" s="40">
        <v>947.2833333333333</v>
      </c>
      <c r="J276" s="40">
        <v>957.61666666666679</v>
      </c>
      <c r="K276" s="31">
        <v>936.95</v>
      </c>
      <c r="L276" s="31">
        <v>909</v>
      </c>
      <c r="M276" s="31">
        <v>7.28538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163.05000000000001</v>
      </c>
      <c r="D277" s="40">
        <v>163.04999999999998</v>
      </c>
      <c r="E277" s="40">
        <v>162.39999999999998</v>
      </c>
      <c r="F277" s="40">
        <v>161.75</v>
      </c>
      <c r="G277" s="40">
        <v>161.1</v>
      </c>
      <c r="H277" s="40">
        <v>163.69999999999996</v>
      </c>
      <c r="I277" s="40">
        <v>164.35</v>
      </c>
      <c r="J277" s="40">
        <v>164.99999999999994</v>
      </c>
      <c r="K277" s="31">
        <v>163.69999999999999</v>
      </c>
      <c r="L277" s="31">
        <v>162.4</v>
      </c>
      <c r="M277" s="31">
        <v>7.1723999999999997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480.7</v>
      </c>
      <c r="D278" s="40">
        <v>475.90000000000003</v>
      </c>
      <c r="E278" s="40">
        <v>469.80000000000007</v>
      </c>
      <c r="F278" s="40">
        <v>458.90000000000003</v>
      </c>
      <c r="G278" s="40">
        <v>452.80000000000007</v>
      </c>
      <c r="H278" s="40">
        <v>486.80000000000007</v>
      </c>
      <c r="I278" s="40">
        <v>492.90000000000009</v>
      </c>
      <c r="J278" s="40">
        <v>503.80000000000007</v>
      </c>
      <c r="K278" s="31">
        <v>482</v>
      </c>
      <c r="L278" s="31">
        <v>465</v>
      </c>
      <c r="M278" s="31">
        <v>3.80837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997.6</v>
      </c>
      <c r="D279" s="40">
        <v>984.54999999999984</v>
      </c>
      <c r="E279" s="40">
        <v>961.09999999999968</v>
      </c>
      <c r="F279" s="40">
        <v>924.5999999999998</v>
      </c>
      <c r="G279" s="40">
        <v>901.14999999999964</v>
      </c>
      <c r="H279" s="40">
        <v>1021.0499999999997</v>
      </c>
      <c r="I279" s="40">
        <v>1044.4999999999998</v>
      </c>
      <c r="J279" s="40">
        <v>1080.9999999999998</v>
      </c>
      <c r="K279" s="31">
        <v>1008</v>
      </c>
      <c r="L279" s="31">
        <v>948.05</v>
      </c>
      <c r="M279" s="31">
        <v>5.24594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307.64999999999998</v>
      </c>
      <c r="D280" s="40">
        <v>308.5</v>
      </c>
      <c r="E280" s="40">
        <v>305.14999999999998</v>
      </c>
      <c r="F280" s="40">
        <v>302.64999999999998</v>
      </c>
      <c r="G280" s="40">
        <v>299.29999999999995</v>
      </c>
      <c r="H280" s="40">
        <v>311</v>
      </c>
      <c r="I280" s="40">
        <v>314.35000000000002</v>
      </c>
      <c r="J280" s="40">
        <v>316.85000000000002</v>
      </c>
      <c r="K280" s="31">
        <v>311.85000000000002</v>
      </c>
      <c r="L280" s="31">
        <v>306</v>
      </c>
      <c r="M280" s="31">
        <v>4.6308400000000001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337</v>
      </c>
      <c r="D281" s="40">
        <v>338.7</v>
      </c>
      <c r="E281" s="40">
        <v>332.45</v>
      </c>
      <c r="F281" s="40">
        <v>327.9</v>
      </c>
      <c r="G281" s="40">
        <v>321.64999999999998</v>
      </c>
      <c r="H281" s="40">
        <v>343.25</v>
      </c>
      <c r="I281" s="40">
        <v>349.5</v>
      </c>
      <c r="J281" s="40">
        <v>354.05</v>
      </c>
      <c r="K281" s="31">
        <v>344.95</v>
      </c>
      <c r="L281" s="31">
        <v>334.15</v>
      </c>
      <c r="M281" s="31">
        <v>12.74211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317.89999999999998</v>
      </c>
      <c r="D282" s="40">
        <v>319.26666666666665</v>
      </c>
      <c r="E282" s="40">
        <v>314.63333333333333</v>
      </c>
      <c r="F282" s="40">
        <v>311.36666666666667</v>
      </c>
      <c r="G282" s="40">
        <v>306.73333333333335</v>
      </c>
      <c r="H282" s="40">
        <v>322.5333333333333</v>
      </c>
      <c r="I282" s="40">
        <v>327.16666666666663</v>
      </c>
      <c r="J282" s="40">
        <v>330.43333333333328</v>
      </c>
      <c r="K282" s="31">
        <v>323.89999999999998</v>
      </c>
      <c r="L282" s="31">
        <v>316</v>
      </c>
      <c r="M282" s="31">
        <v>5.8384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1305.3499999999999</v>
      </c>
      <c r="D283" s="40">
        <v>1310.8999999999999</v>
      </c>
      <c r="E283" s="40">
        <v>1292.8999999999996</v>
      </c>
      <c r="F283" s="40">
        <v>1280.4499999999998</v>
      </c>
      <c r="G283" s="40">
        <v>1262.4499999999996</v>
      </c>
      <c r="H283" s="40">
        <v>1323.3499999999997</v>
      </c>
      <c r="I283" s="40">
        <v>1341.3500000000001</v>
      </c>
      <c r="J283" s="40">
        <v>1353.7999999999997</v>
      </c>
      <c r="K283" s="31">
        <v>1328.9</v>
      </c>
      <c r="L283" s="31">
        <v>1298.45</v>
      </c>
      <c r="M283" s="31">
        <v>0.21045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1331.05</v>
      </c>
      <c r="D284" s="40">
        <v>1322.8500000000001</v>
      </c>
      <c r="E284" s="40">
        <v>1308.2000000000003</v>
      </c>
      <c r="F284" s="40">
        <v>1285.3500000000001</v>
      </c>
      <c r="G284" s="40">
        <v>1270.7000000000003</v>
      </c>
      <c r="H284" s="40">
        <v>1345.7000000000003</v>
      </c>
      <c r="I284" s="40">
        <v>1360.3500000000004</v>
      </c>
      <c r="J284" s="40">
        <v>1383.2000000000003</v>
      </c>
      <c r="K284" s="31">
        <v>1337.5</v>
      </c>
      <c r="L284" s="31">
        <v>1300</v>
      </c>
      <c r="M284" s="31">
        <v>2.7671199999999998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441.95</v>
      </c>
      <c r="D285" s="40">
        <v>442.48333333333329</v>
      </c>
      <c r="E285" s="40">
        <v>432.31666666666661</v>
      </c>
      <c r="F285" s="40">
        <v>422.68333333333334</v>
      </c>
      <c r="G285" s="40">
        <v>412.51666666666665</v>
      </c>
      <c r="H285" s="40">
        <v>452.11666666666656</v>
      </c>
      <c r="I285" s="40">
        <v>462.28333333333319</v>
      </c>
      <c r="J285" s="40">
        <v>471.91666666666652</v>
      </c>
      <c r="K285" s="31">
        <v>452.65</v>
      </c>
      <c r="L285" s="31">
        <v>432.85</v>
      </c>
      <c r="M285" s="31">
        <v>4.3048400000000004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596.9</v>
      </c>
      <c r="D286" s="40">
        <v>600.56666666666661</v>
      </c>
      <c r="E286" s="40">
        <v>585.48333333333323</v>
      </c>
      <c r="F286" s="40">
        <v>574.06666666666661</v>
      </c>
      <c r="G286" s="40">
        <v>558.98333333333323</v>
      </c>
      <c r="H286" s="40">
        <v>611.98333333333323</v>
      </c>
      <c r="I286" s="40">
        <v>627.06666666666672</v>
      </c>
      <c r="J286" s="40">
        <v>638.48333333333323</v>
      </c>
      <c r="K286" s="31">
        <v>615.65</v>
      </c>
      <c r="L286" s="31">
        <v>589.15</v>
      </c>
      <c r="M286" s="31">
        <v>3.8002400000000001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50.55</v>
      </c>
      <c r="D287" s="40">
        <v>50.516666666666673</v>
      </c>
      <c r="E287" s="40">
        <v>49.783333333333346</v>
      </c>
      <c r="F287" s="40">
        <v>49.016666666666673</v>
      </c>
      <c r="G287" s="40">
        <v>48.283333333333346</v>
      </c>
      <c r="H287" s="40">
        <v>51.283333333333346</v>
      </c>
      <c r="I287" s="40">
        <v>52.01666666666668</v>
      </c>
      <c r="J287" s="40">
        <v>52.783333333333346</v>
      </c>
      <c r="K287" s="31">
        <v>51.25</v>
      </c>
      <c r="L287" s="31">
        <v>49.75</v>
      </c>
      <c r="M287" s="31">
        <v>88.216589999999997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553.20000000000005</v>
      </c>
      <c r="D288" s="40">
        <v>554.78333333333342</v>
      </c>
      <c r="E288" s="40">
        <v>549.61666666666679</v>
      </c>
      <c r="F288" s="40">
        <v>546.03333333333342</v>
      </c>
      <c r="G288" s="40">
        <v>540.86666666666679</v>
      </c>
      <c r="H288" s="40">
        <v>558.36666666666679</v>
      </c>
      <c r="I288" s="40">
        <v>563.53333333333353</v>
      </c>
      <c r="J288" s="40">
        <v>567.11666666666679</v>
      </c>
      <c r="K288" s="31">
        <v>559.95000000000005</v>
      </c>
      <c r="L288" s="31">
        <v>551.20000000000005</v>
      </c>
      <c r="M288" s="31">
        <v>1.238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461.1</v>
      </c>
      <c r="D289" s="40">
        <v>460.66666666666669</v>
      </c>
      <c r="E289" s="40">
        <v>454.33333333333337</v>
      </c>
      <c r="F289" s="40">
        <v>447.56666666666666</v>
      </c>
      <c r="G289" s="40">
        <v>441.23333333333335</v>
      </c>
      <c r="H289" s="40">
        <v>467.43333333333339</v>
      </c>
      <c r="I289" s="40">
        <v>473.76666666666677</v>
      </c>
      <c r="J289" s="40">
        <v>480.53333333333342</v>
      </c>
      <c r="K289" s="31">
        <v>467</v>
      </c>
      <c r="L289" s="31">
        <v>453.9</v>
      </c>
      <c r="M289" s="31">
        <v>2.0835599999999999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2011.6</v>
      </c>
      <c r="D290" s="40">
        <v>2022.1666666666667</v>
      </c>
      <c r="E290" s="40">
        <v>1997.3833333333334</v>
      </c>
      <c r="F290" s="40">
        <v>1983.1666666666667</v>
      </c>
      <c r="G290" s="40">
        <v>1958.3833333333334</v>
      </c>
      <c r="H290" s="40">
        <v>2036.3833333333334</v>
      </c>
      <c r="I290" s="40">
        <v>2061.166666666667</v>
      </c>
      <c r="J290" s="40">
        <v>2075.3833333333332</v>
      </c>
      <c r="K290" s="31">
        <v>2046.95</v>
      </c>
      <c r="L290" s="31">
        <v>2007.95</v>
      </c>
      <c r="M290" s="31">
        <v>21.66779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92.95</v>
      </c>
      <c r="D291" s="40">
        <v>93.883333333333326</v>
      </c>
      <c r="E291" s="40">
        <v>91.816666666666649</v>
      </c>
      <c r="F291" s="40">
        <v>90.683333333333323</v>
      </c>
      <c r="G291" s="40">
        <v>88.616666666666646</v>
      </c>
      <c r="H291" s="40">
        <v>95.016666666666652</v>
      </c>
      <c r="I291" s="40">
        <v>97.083333333333314</v>
      </c>
      <c r="J291" s="40">
        <v>98.216666666666654</v>
      </c>
      <c r="K291" s="31">
        <v>95.95</v>
      </c>
      <c r="L291" s="31">
        <v>92.75</v>
      </c>
      <c r="M291" s="31">
        <v>129.73007999999999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4851.6499999999996</v>
      </c>
      <c r="D292" s="40">
        <v>4880.7166666666662</v>
      </c>
      <c r="E292" s="40">
        <v>4770.9333333333325</v>
      </c>
      <c r="F292" s="40">
        <v>4690.2166666666662</v>
      </c>
      <c r="G292" s="40">
        <v>4580.4333333333325</v>
      </c>
      <c r="H292" s="40">
        <v>4961.4333333333325</v>
      </c>
      <c r="I292" s="40">
        <v>5071.2166666666672</v>
      </c>
      <c r="J292" s="40">
        <v>5151.9333333333325</v>
      </c>
      <c r="K292" s="31">
        <v>4990.5</v>
      </c>
      <c r="L292" s="31">
        <v>4800</v>
      </c>
      <c r="M292" s="31">
        <v>3.1687699999999999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455.3</v>
      </c>
      <c r="D293" s="40">
        <v>453.66666666666669</v>
      </c>
      <c r="E293" s="40">
        <v>447.48333333333335</v>
      </c>
      <c r="F293" s="40">
        <v>439.66666666666669</v>
      </c>
      <c r="G293" s="40">
        <v>433.48333333333335</v>
      </c>
      <c r="H293" s="40">
        <v>461.48333333333335</v>
      </c>
      <c r="I293" s="40">
        <v>467.66666666666663</v>
      </c>
      <c r="J293" s="40">
        <v>475.48333333333335</v>
      </c>
      <c r="K293" s="31">
        <v>459.85</v>
      </c>
      <c r="L293" s="31">
        <v>445.85</v>
      </c>
      <c r="M293" s="31">
        <v>61.465089999999996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307.7</v>
      </c>
      <c r="D294" s="40">
        <v>309.74999999999994</v>
      </c>
      <c r="E294" s="40">
        <v>304.59999999999991</v>
      </c>
      <c r="F294" s="40">
        <v>301.49999999999994</v>
      </c>
      <c r="G294" s="40">
        <v>296.34999999999991</v>
      </c>
      <c r="H294" s="40">
        <v>312.84999999999991</v>
      </c>
      <c r="I294" s="40">
        <v>317.99999999999989</v>
      </c>
      <c r="J294" s="40">
        <v>321.09999999999991</v>
      </c>
      <c r="K294" s="31">
        <v>314.89999999999998</v>
      </c>
      <c r="L294" s="31">
        <v>306.64999999999998</v>
      </c>
      <c r="M294" s="31">
        <v>1.02891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9113.5499999999993</v>
      </c>
      <c r="D295" s="40">
        <v>9214.5166666666664</v>
      </c>
      <c r="E295" s="40">
        <v>8959.0333333333328</v>
      </c>
      <c r="F295" s="40">
        <v>8804.5166666666664</v>
      </c>
      <c r="G295" s="40">
        <v>8549.0333333333328</v>
      </c>
      <c r="H295" s="40">
        <v>9369.0333333333328</v>
      </c>
      <c r="I295" s="40">
        <v>9624.5166666666664</v>
      </c>
      <c r="J295" s="40">
        <v>9779.0333333333328</v>
      </c>
      <c r="K295" s="31">
        <v>9470</v>
      </c>
      <c r="L295" s="31">
        <v>9060</v>
      </c>
      <c r="M295" s="31">
        <v>0.35643000000000002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5905.85</v>
      </c>
      <c r="D296" s="40">
        <v>5999.2666666666664</v>
      </c>
      <c r="E296" s="40">
        <v>5765.3833333333332</v>
      </c>
      <c r="F296" s="40">
        <v>5624.916666666667</v>
      </c>
      <c r="G296" s="40">
        <v>5391.0333333333338</v>
      </c>
      <c r="H296" s="40">
        <v>6139.7333333333327</v>
      </c>
      <c r="I296" s="40">
        <v>6373.6166666666659</v>
      </c>
      <c r="J296" s="40">
        <v>6514.0833333333321</v>
      </c>
      <c r="K296" s="31">
        <v>6233.15</v>
      </c>
      <c r="L296" s="31">
        <v>5858.8</v>
      </c>
      <c r="M296" s="31">
        <v>7.03972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1788.45</v>
      </c>
      <c r="D297" s="40">
        <v>1793.6499999999999</v>
      </c>
      <c r="E297" s="40">
        <v>1776.7999999999997</v>
      </c>
      <c r="F297" s="40">
        <v>1765.1499999999999</v>
      </c>
      <c r="G297" s="40">
        <v>1748.2999999999997</v>
      </c>
      <c r="H297" s="40">
        <v>1805.2999999999997</v>
      </c>
      <c r="I297" s="40">
        <v>1822.1499999999996</v>
      </c>
      <c r="J297" s="40">
        <v>1833.7999999999997</v>
      </c>
      <c r="K297" s="31">
        <v>1810.5</v>
      </c>
      <c r="L297" s="31">
        <v>1782</v>
      </c>
      <c r="M297" s="31">
        <v>19.185459999999999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645.15</v>
      </c>
      <c r="D298" s="40">
        <v>649.38333333333333</v>
      </c>
      <c r="E298" s="40">
        <v>635.76666666666665</v>
      </c>
      <c r="F298" s="40">
        <v>626.38333333333333</v>
      </c>
      <c r="G298" s="40">
        <v>612.76666666666665</v>
      </c>
      <c r="H298" s="40">
        <v>658.76666666666665</v>
      </c>
      <c r="I298" s="40">
        <v>672.38333333333321</v>
      </c>
      <c r="J298" s="40">
        <v>681.76666666666665</v>
      </c>
      <c r="K298" s="31">
        <v>663</v>
      </c>
      <c r="L298" s="31">
        <v>640</v>
      </c>
      <c r="M298" s="31">
        <v>38.031320000000001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54.75</v>
      </c>
      <c r="D299" s="40">
        <v>54.916666666666664</v>
      </c>
      <c r="E299" s="40">
        <v>54.033333333333331</v>
      </c>
      <c r="F299" s="40">
        <v>53.31666666666667</v>
      </c>
      <c r="G299" s="40">
        <v>52.433333333333337</v>
      </c>
      <c r="H299" s="40">
        <v>55.633333333333326</v>
      </c>
      <c r="I299" s="40">
        <v>56.516666666666666</v>
      </c>
      <c r="J299" s="40">
        <v>57.23333333333332</v>
      </c>
      <c r="K299" s="31">
        <v>55.8</v>
      </c>
      <c r="L299" s="31">
        <v>54.2</v>
      </c>
      <c r="M299" s="31">
        <v>90.319360000000003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2585.8000000000002</v>
      </c>
      <c r="D300" s="40">
        <v>2599.9333333333334</v>
      </c>
      <c r="E300" s="40">
        <v>2565.8666666666668</v>
      </c>
      <c r="F300" s="40">
        <v>2545.9333333333334</v>
      </c>
      <c r="G300" s="40">
        <v>2511.8666666666668</v>
      </c>
      <c r="H300" s="40">
        <v>2619.8666666666668</v>
      </c>
      <c r="I300" s="40">
        <v>2653.9333333333334</v>
      </c>
      <c r="J300" s="40">
        <v>2673.8666666666668</v>
      </c>
      <c r="K300" s="31">
        <v>2634</v>
      </c>
      <c r="L300" s="31">
        <v>2580</v>
      </c>
      <c r="M300" s="31">
        <v>0.47789999999999999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936.45</v>
      </c>
      <c r="D301" s="40">
        <v>937.06666666666661</v>
      </c>
      <c r="E301" s="40">
        <v>927.68333333333317</v>
      </c>
      <c r="F301" s="40">
        <v>918.91666666666652</v>
      </c>
      <c r="G301" s="40">
        <v>909.53333333333308</v>
      </c>
      <c r="H301" s="40">
        <v>945.83333333333326</v>
      </c>
      <c r="I301" s="40">
        <v>955.2166666666667</v>
      </c>
      <c r="J301" s="40">
        <v>963.98333333333335</v>
      </c>
      <c r="K301" s="31">
        <v>946.45</v>
      </c>
      <c r="L301" s="31">
        <v>928.3</v>
      </c>
      <c r="M301" s="31">
        <v>14.94605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3728.7</v>
      </c>
      <c r="D302" s="40">
        <v>3758.7000000000003</v>
      </c>
      <c r="E302" s="40">
        <v>3670.0000000000005</v>
      </c>
      <c r="F302" s="40">
        <v>3611.3</v>
      </c>
      <c r="G302" s="40">
        <v>3522.6000000000004</v>
      </c>
      <c r="H302" s="40">
        <v>3817.4000000000005</v>
      </c>
      <c r="I302" s="40">
        <v>3906.1000000000004</v>
      </c>
      <c r="J302" s="40">
        <v>3964.8000000000006</v>
      </c>
      <c r="K302" s="31">
        <v>3847.4</v>
      </c>
      <c r="L302" s="31">
        <v>3700</v>
      </c>
      <c r="M302" s="31">
        <v>0.67634000000000005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789.1</v>
      </c>
      <c r="D303" s="40">
        <v>796.33333333333337</v>
      </c>
      <c r="E303" s="40">
        <v>772.66666666666674</v>
      </c>
      <c r="F303" s="40">
        <v>756.23333333333335</v>
      </c>
      <c r="G303" s="40">
        <v>732.56666666666672</v>
      </c>
      <c r="H303" s="40">
        <v>812.76666666666677</v>
      </c>
      <c r="I303" s="40">
        <v>836.43333333333351</v>
      </c>
      <c r="J303" s="40">
        <v>852.86666666666679</v>
      </c>
      <c r="K303" s="31">
        <v>820</v>
      </c>
      <c r="L303" s="31">
        <v>779.9</v>
      </c>
      <c r="M303" s="31">
        <v>0.93589999999999995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51.15</v>
      </c>
      <c r="D304" s="40">
        <v>50.166666666666664</v>
      </c>
      <c r="E304" s="40">
        <v>48.43333333333333</v>
      </c>
      <c r="F304" s="40">
        <v>45.716666666666669</v>
      </c>
      <c r="G304" s="40">
        <v>43.983333333333334</v>
      </c>
      <c r="H304" s="40">
        <v>52.883333333333326</v>
      </c>
      <c r="I304" s="40">
        <v>54.61666666666666</v>
      </c>
      <c r="J304" s="40">
        <v>57.333333333333321</v>
      </c>
      <c r="K304" s="31">
        <v>51.9</v>
      </c>
      <c r="L304" s="31">
        <v>47.45</v>
      </c>
      <c r="M304" s="31">
        <v>157.08270999999999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171.5</v>
      </c>
      <c r="D305" s="40">
        <v>172.01666666666665</v>
      </c>
      <c r="E305" s="40">
        <v>169.33333333333331</v>
      </c>
      <c r="F305" s="40">
        <v>167.16666666666666</v>
      </c>
      <c r="G305" s="40">
        <v>164.48333333333332</v>
      </c>
      <c r="H305" s="40">
        <v>174.18333333333331</v>
      </c>
      <c r="I305" s="40">
        <v>176.86666666666665</v>
      </c>
      <c r="J305" s="40">
        <v>179.0333333333333</v>
      </c>
      <c r="K305" s="31">
        <v>174.7</v>
      </c>
      <c r="L305" s="31">
        <v>169.85</v>
      </c>
      <c r="M305" s="31">
        <v>8.6918500000000005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84314.1</v>
      </c>
      <c r="D306" s="40">
        <v>85071.366666666669</v>
      </c>
      <c r="E306" s="40">
        <v>83242.733333333337</v>
      </c>
      <c r="F306" s="40">
        <v>82171.366666666669</v>
      </c>
      <c r="G306" s="40">
        <v>80342.733333333337</v>
      </c>
      <c r="H306" s="40">
        <v>86142.733333333337</v>
      </c>
      <c r="I306" s="40">
        <v>87971.366666666669</v>
      </c>
      <c r="J306" s="40">
        <v>89042.733333333337</v>
      </c>
      <c r="K306" s="31">
        <v>86900</v>
      </c>
      <c r="L306" s="31">
        <v>84000</v>
      </c>
      <c r="M306" s="31">
        <v>0.2049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1069.3499999999999</v>
      </c>
      <c r="D307" s="40">
        <v>1072.2</v>
      </c>
      <c r="E307" s="40">
        <v>1062.9000000000001</v>
      </c>
      <c r="F307" s="40">
        <v>1056.45</v>
      </c>
      <c r="G307" s="40">
        <v>1047.1500000000001</v>
      </c>
      <c r="H307" s="40">
        <v>1078.6500000000001</v>
      </c>
      <c r="I307" s="40">
        <v>1087.9499999999998</v>
      </c>
      <c r="J307" s="40">
        <v>1094.4000000000001</v>
      </c>
      <c r="K307" s="31">
        <v>1081.5</v>
      </c>
      <c r="L307" s="31">
        <v>1065.75</v>
      </c>
      <c r="M307" s="31">
        <v>5.0248799999999996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4771.3500000000004</v>
      </c>
      <c r="D308" s="40">
        <v>4794.2</v>
      </c>
      <c r="E308" s="40">
        <v>4729.0499999999993</v>
      </c>
      <c r="F308" s="40">
        <v>4686.7499999999991</v>
      </c>
      <c r="G308" s="40">
        <v>4621.5999999999985</v>
      </c>
      <c r="H308" s="40">
        <v>4836.5</v>
      </c>
      <c r="I308" s="40">
        <v>4901.6499999999996</v>
      </c>
      <c r="J308" s="40">
        <v>4943.9500000000007</v>
      </c>
      <c r="K308" s="31">
        <v>4859.3500000000004</v>
      </c>
      <c r="L308" s="31">
        <v>4751.8999999999996</v>
      </c>
      <c r="M308" s="31">
        <v>4.8779999999999997E-2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516.54999999999995</v>
      </c>
      <c r="D309" s="40">
        <v>513.85</v>
      </c>
      <c r="E309" s="40">
        <v>491.70000000000005</v>
      </c>
      <c r="F309" s="40">
        <v>466.85</v>
      </c>
      <c r="G309" s="40">
        <v>444.70000000000005</v>
      </c>
      <c r="H309" s="40">
        <v>538.70000000000005</v>
      </c>
      <c r="I309" s="40">
        <v>560.84999999999991</v>
      </c>
      <c r="J309" s="40">
        <v>585.70000000000005</v>
      </c>
      <c r="K309" s="31">
        <v>536</v>
      </c>
      <c r="L309" s="31">
        <v>489</v>
      </c>
      <c r="M309" s="31">
        <v>11.09366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187.45</v>
      </c>
      <c r="D310" s="40">
        <v>187.18333333333331</v>
      </c>
      <c r="E310" s="40">
        <v>185.36666666666662</v>
      </c>
      <c r="F310" s="40">
        <v>183.2833333333333</v>
      </c>
      <c r="G310" s="40">
        <v>181.46666666666661</v>
      </c>
      <c r="H310" s="40">
        <v>189.26666666666662</v>
      </c>
      <c r="I310" s="40">
        <v>191.08333333333329</v>
      </c>
      <c r="J310" s="40">
        <v>193.16666666666663</v>
      </c>
      <c r="K310" s="31">
        <v>189</v>
      </c>
      <c r="L310" s="31">
        <v>185.1</v>
      </c>
      <c r="M310" s="31">
        <v>36.050040000000003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910.95</v>
      </c>
      <c r="D311" s="40">
        <v>925.75</v>
      </c>
      <c r="E311" s="40">
        <v>893.5</v>
      </c>
      <c r="F311" s="40">
        <v>876.05</v>
      </c>
      <c r="G311" s="40">
        <v>843.8</v>
      </c>
      <c r="H311" s="40">
        <v>943.2</v>
      </c>
      <c r="I311" s="40">
        <v>975.45</v>
      </c>
      <c r="J311" s="40">
        <v>992.90000000000009</v>
      </c>
      <c r="K311" s="31">
        <v>958</v>
      </c>
      <c r="L311" s="31">
        <v>908.3</v>
      </c>
      <c r="M311" s="31">
        <v>28.856490000000001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264.10000000000002</v>
      </c>
      <c r="D312" s="40">
        <v>265.01666666666665</v>
      </c>
      <c r="E312" s="40">
        <v>255.0333333333333</v>
      </c>
      <c r="F312" s="40">
        <v>245.96666666666664</v>
      </c>
      <c r="G312" s="40">
        <v>235.98333333333329</v>
      </c>
      <c r="H312" s="40">
        <v>274.08333333333331</v>
      </c>
      <c r="I312" s="40">
        <v>284.06666666666666</v>
      </c>
      <c r="J312" s="40">
        <v>293.13333333333333</v>
      </c>
      <c r="K312" s="31">
        <v>275</v>
      </c>
      <c r="L312" s="31">
        <v>255.95</v>
      </c>
      <c r="M312" s="31">
        <v>24.6021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244.25</v>
      </c>
      <c r="D313" s="40">
        <v>245.70000000000002</v>
      </c>
      <c r="E313" s="40">
        <v>241.45000000000005</v>
      </c>
      <c r="F313" s="40">
        <v>238.65000000000003</v>
      </c>
      <c r="G313" s="40">
        <v>234.40000000000006</v>
      </c>
      <c r="H313" s="40">
        <v>248.50000000000003</v>
      </c>
      <c r="I313" s="40">
        <v>252.74999999999997</v>
      </c>
      <c r="J313" s="40">
        <v>255.55</v>
      </c>
      <c r="K313" s="31">
        <v>249.95</v>
      </c>
      <c r="L313" s="31">
        <v>242.9</v>
      </c>
      <c r="M313" s="31">
        <v>4.4606899999999996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750.2</v>
      </c>
      <c r="D314" s="40">
        <v>752.28333333333342</v>
      </c>
      <c r="E314" s="40">
        <v>744.36666666666679</v>
      </c>
      <c r="F314" s="40">
        <v>738.53333333333342</v>
      </c>
      <c r="G314" s="40">
        <v>730.61666666666679</v>
      </c>
      <c r="H314" s="40">
        <v>758.11666666666679</v>
      </c>
      <c r="I314" s="40">
        <v>766.03333333333353</v>
      </c>
      <c r="J314" s="40">
        <v>771.86666666666679</v>
      </c>
      <c r="K314" s="31">
        <v>760.2</v>
      </c>
      <c r="L314" s="31">
        <v>746.45</v>
      </c>
      <c r="M314" s="31">
        <v>0.84028000000000003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197.4</v>
      </c>
      <c r="D315" s="40">
        <v>198.06666666666669</v>
      </c>
      <c r="E315" s="40">
        <v>194.38333333333338</v>
      </c>
      <c r="F315" s="40">
        <v>191.3666666666667</v>
      </c>
      <c r="G315" s="40">
        <v>187.68333333333339</v>
      </c>
      <c r="H315" s="40">
        <v>201.08333333333337</v>
      </c>
      <c r="I315" s="40">
        <v>204.76666666666671</v>
      </c>
      <c r="J315" s="40">
        <v>207.78333333333336</v>
      </c>
      <c r="K315" s="31">
        <v>201.75</v>
      </c>
      <c r="L315" s="31">
        <v>195.05</v>
      </c>
      <c r="M315" s="31">
        <v>37.023530000000001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52.5</v>
      </c>
      <c r="D316" s="40">
        <v>52.483333333333327</v>
      </c>
      <c r="E316" s="40">
        <v>52.016666666666652</v>
      </c>
      <c r="F316" s="40">
        <v>51.533333333333324</v>
      </c>
      <c r="G316" s="40">
        <v>51.066666666666649</v>
      </c>
      <c r="H316" s="40">
        <v>52.966666666666654</v>
      </c>
      <c r="I316" s="40">
        <v>53.433333333333337</v>
      </c>
      <c r="J316" s="40">
        <v>53.916666666666657</v>
      </c>
      <c r="K316" s="31">
        <v>52.95</v>
      </c>
      <c r="L316" s="31">
        <v>52</v>
      </c>
      <c r="M316" s="31">
        <v>26.218170000000001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579.25</v>
      </c>
      <c r="D317" s="40">
        <v>587.5</v>
      </c>
      <c r="E317" s="40">
        <v>567.29999999999995</v>
      </c>
      <c r="F317" s="40">
        <v>555.34999999999991</v>
      </c>
      <c r="G317" s="40">
        <v>535.14999999999986</v>
      </c>
      <c r="H317" s="40">
        <v>599.45000000000005</v>
      </c>
      <c r="I317" s="40">
        <v>619.65000000000009</v>
      </c>
      <c r="J317" s="40">
        <v>631.60000000000014</v>
      </c>
      <c r="K317" s="31">
        <v>607.70000000000005</v>
      </c>
      <c r="L317" s="31">
        <v>575.54999999999995</v>
      </c>
      <c r="M317" s="31">
        <v>19.716069999999998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7657</v>
      </c>
      <c r="D318" s="40">
        <v>7589.0999999999995</v>
      </c>
      <c r="E318" s="40">
        <v>7472.8999999999987</v>
      </c>
      <c r="F318" s="40">
        <v>7288.7999999999993</v>
      </c>
      <c r="G318" s="40">
        <v>7172.5999999999985</v>
      </c>
      <c r="H318" s="40">
        <v>7773.1999999999989</v>
      </c>
      <c r="I318" s="40">
        <v>7889.4</v>
      </c>
      <c r="J318" s="40">
        <v>8073.4999999999991</v>
      </c>
      <c r="K318" s="31">
        <v>7705.3</v>
      </c>
      <c r="L318" s="31">
        <v>7405</v>
      </c>
      <c r="M318" s="31">
        <v>9.1396300000000004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1001.6</v>
      </c>
      <c r="D319" s="40">
        <v>1003.5</v>
      </c>
      <c r="E319" s="40">
        <v>990.7</v>
      </c>
      <c r="F319" s="40">
        <v>979.80000000000007</v>
      </c>
      <c r="G319" s="40">
        <v>967.00000000000011</v>
      </c>
      <c r="H319" s="40">
        <v>1014.4</v>
      </c>
      <c r="I319" s="40">
        <v>1027.1999999999998</v>
      </c>
      <c r="J319" s="40">
        <v>1038.0999999999999</v>
      </c>
      <c r="K319" s="31">
        <v>1016.3</v>
      </c>
      <c r="L319" s="31">
        <v>992.6</v>
      </c>
      <c r="M319" s="31">
        <v>5.1498200000000001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345.9</v>
      </c>
      <c r="D320" s="40">
        <v>348.2</v>
      </c>
      <c r="E320" s="40">
        <v>341</v>
      </c>
      <c r="F320" s="40">
        <v>336.1</v>
      </c>
      <c r="G320" s="40">
        <v>328.90000000000003</v>
      </c>
      <c r="H320" s="40">
        <v>353.09999999999997</v>
      </c>
      <c r="I320" s="40">
        <v>360.2999999999999</v>
      </c>
      <c r="J320" s="40">
        <v>365.19999999999993</v>
      </c>
      <c r="K320" s="31">
        <v>355.4</v>
      </c>
      <c r="L320" s="31">
        <v>343.3</v>
      </c>
      <c r="M320" s="31">
        <v>12.100149999999999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269.8</v>
      </c>
      <c r="D321" s="40">
        <v>270.65000000000003</v>
      </c>
      <c r="E321" s="40">
        <v>266.60000000000008</v>
      </c>
      <c r="F321" s="40">
        <v>263.40000000000003</v>
      </c>
      <c r="G321" s="40">
        <v>259.35000000000008</v>
      </c>
      <c r="H321" s="40">
        <v>273.85000000000008</v>
      </c>
      <c r="I321" s="40">
        <v>277.90000000000003</v>
      </c>
      <c r="J321" s="40">
        <v>281.10000000000008</v>
      </c>
      <c r="K321" s="31">
        <v>274.7</v>
      </c>
      <c r="L321" s="31">
        <v>267.45</v>
      </c>
      <c r="M321" s="31">
        <v>7.5131800000000002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2699.85</v>
      </c>
      <c r="D322" s="40">
        <v>2684.3166666666671</v>
      </c>
      <c r="E322" s="40">
        <v>2646.6333333333341</v>
      </c>
      <c r="F322" s="40">
        <v>2593.416666666667</v>
      </c>
      <c r="G322" s="40">
        <v>2555.733333333334</v>
      </c>
      <c r="H322" s="40">
        <v>2737.5333333333342</v>
      </c>
      <c r="I322" s="40">
        <v>2775.2166666666676</v>
      </c>
      <c r="J322" s="40">
        <v>2828.4333333333343</v>
      </c>
      <c r="K322" s="31">
        <v>2722</v>
      </c>
      <c r="L322" s="31">
        <v>2631.1</v>
      </c>
      <c r="M322" s="31">
        <v>3.1821899999999999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4706.3999999999996</v>
      </c>
      <c r="D323" s="40">
        <v>4727.3833333333332</v>
      </c>
      <c r="E323" s="40">
        <v>4655.8666666666668</v>
      </c>
      <c r="F323" s="40">
        <v>4605.3333333333339</v>
      </c>
      <c r="G323" s="40">
        <v>4533.8166666666675</v>
      </c>
      <c r="H323" s="40">
        <v>4777.9166666666661</v>
      </c>
      <c r="I323" s="40">
        <v>4849.4333333333325</v>
      </c>
      <c r="J323" s="40">
        <v>4899.9666666666653</v>
      </c>
      <c r="K323" s="31">
        <v>4798.8999999999996</v>
      </c>
      <c r="L323" s="31">
        <v>4676.8500000000004</v>
      </c>
      <c r="M323" s="31">
        <v>12.04327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132.65</v>
      </c>
      <c r="D324" s="40">
        <v>133.51666666666668</v>
      </c>
      <c r="E324" s="40">
        <v>131.13333333333335</v>
      </c>
      <c r="F324" s="40">
        <v>129.61666666666667</v>
      </c>
      <c r="G324" s="40">
        <v>127.23333333333335</v>
      </c>
      <c r="H324" s="40">
        <v>135.03333333333336</v>
      </c>
      <c r="I324" s="40">
        <v>137.41666666666669</v>
      </c>
      <c r="J324" s="40">
        <v>138.93333333333337</v>
      </c>
      <c r="K324" s="31">
        <v>135.9</v>
      </c>
      <c r="L324" s="31">
        <v>132</v>
      </c>
      <c r="M324" s="31">
        <v>3.9184999999999999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773.35</v>
      </c>
      <c r="D325" s="40">
        <v>783.7833333333333</v>
      </c>
      <c r="E325" s="40">
        <v>757.56666666666661</v>
      </c>
      <c r="F325" s="40">
        <v>741.7833333333333</v>
      </c>
      <c r="G325" s="40">
        <v>715.56666666666661</v>
      </c>
      <c r="H325" s="40">
        <v>799.56666666666661</v>
      </c>
      <c r="I325" s="40">
        <v>825.7833333333333</v>
      </c>
      <c r="J325" s="40">
        <v>841.56666666666661</v>
      </c>
      <c r="K325" s="31">
        <v>810</v>
      </c>
      <c r="L325" s="31">
        <v>768</v>
      </c>
      <c r="M325" s="31">
        <v>1.9807399999999999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200.1</v>
      </c>
      <c r="D326" s="40">
        <v>201.36666666666667</v>
      </c>
      <c r="E326" s="40">
        <v>197.73333333333335</v>
      </c>
      <c r="F326" s="40">
        <v>195.36666666666667</v>
      </c>
      <c r="G326" s="40">
        <v>191.73333333333335</v>
      </c>
      <c r="H326" s="40">
        <v>203.73333333333335</v>
      </c>
      <c r="I326" s="40">
        <v>207.36666666666667</v>
      </c>
      <c r="J326" s="40">
        <v>209.73333333333335</v>
      </c>
      <c r="K326" s="31">
        <v>205</v>
      </c>
      <c r="L326" s="31">
        <v>199</v>
      </c>
      <c r="M326" s="31">
        <v>9.7096699999999991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907.65</v>
      </c>
      <c r="D327" s="40">
        <v>912.15</v>
      </c>
      <c r="E327" s="40">
        <v>897.5</v>
      </c>
      <c r="F327" s="40">
        <v>887.35</v>
      </c>
      <c r="G327" s="40">
        <v>872.7</v>
      </c>
      <c r="H327" s="40">
        <v>922.3</v>
      </c>
      <c r="I327" s="40">
        <v>936.94999999999982</v>
      </c>
      <c r="J327" s="40">
        <v>947.09999999999991</v>
      </c>
      <c r="K327" s="31">
        <v>926.8</v>
      </c>
      <c r="L327" s="31">
        <v>902</v>
      </c>
      <c r="M327" s="31">
        <v>2.66798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3356.7</v>
      </c>
      <c r="D328" s="40">
        <v>3348.85</v>
      </c>
      <c r="E328" s="40">
        <v>3307.7</v>
      </c>
      <c r="F328" s="40">
        <v>3258.7</v>
      </c>
      <c r="G328" s="40">
        <v>3217.5499999999997</v>
      </c>
      <c r="H328" s="40">
        <v>3397.85</v>
      </c>
      <c r="I328" s="40">
        <v>3439.0000000000005</v>
      </c>
      <c r="J328" s="40">
        <v>3488</v>
      </c>
      <c r="K328" s="31">
        <v>3390</v>
      </c>
      <c r="L328" s="31">
        <v>3299.85</v>
      </c>
      <c r="M328" s="31">
        <v>11.49208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1978.25</v>
      </c>
      <c r="D329" s="40">
        <v>1990.3</v>
      </c>
      <c r="E329" s="40">
        <v>1913.6</v>
      </c>
      <c r="F329" s="40">
        <v>1848.95</v>
      </c>
      <c r="G329" s="40">
        <v>1772.25</v>
      </c>
      <c r="H329" s="40">
        <v>2054.9499999999998</v>
      </c>
      <c r="I329" s="40">
        <v>2131.65</v>
      </c>
      <c r="J329" s="40">
        <v>2196.2999999999997</v>
      </c>
      <c r="K329" s="31">
        <v>2067</v>
      </c>
      <c r="L329" s="31">
        <v>1925.65</v>
      </c>
      <c r="M329" s="31">
        <v>19.323329999999999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1559.15</v>
      </c>
      <c r="D330" s="40">
        <v>1561.3999999999999</v>
      </c>
      <c r="E330" s="40">
        <v>1542.7999999999997</v>
      </c>
      <c r="F330" s="40">
        <v>1526.4499999999998</v>
      </c>
      <c r="G330" s="40">
        <v>1507.8499999999997</v>
      </c>
      <c r="H330" s="40">
        <v>1577.7499999999998</v>
      </c>
      <c r="I330" s="40">
        <v>1596.3499999999997</v>
      </c>
      <c r="J330" s="40">
        <v>1612.6999999999998</v>
      </c>
      <c r="K330" s="31">
        <v>1580</v>
      </c>
      <c r="L330" s="31">
        <v>1545.05</v>
      </c>
      <c r="M330" s="31">
        <v>5.2212399999999999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890.15</v>
      </c>
      <c r="D331" s="40">
        <v>894.5</v>
      </c>
      <c r="E331" s="40">
        <v>881.5</v>
      </c>
      <c r="F331" s="40">
        <v>872.85</v>
      </c>
      <c r="G331" s="40">
        <v>859.85</v>
      </c>
      <c r="H331" s="40">
        <v>903.15</v>
      </c>
      <c r="I331" s="40">
        <v>916.15</v>
      </c>
      <c r="J331" s="40">
        <v>924.8</v>
      </c>
      <c r="K331" s="31">
        <v>907.5</v>
      </c>
      <c r="L331" s="31">
        <v>885.85</v>
      </c>
      <c r="M331" s="31">
        <v>2.0800200000000002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49.35</v>
      </c>
      <c r="D332" s="40">
        <v>49.566666666666663</v>
      </c>
      <c r="E332" s="40">
        <v>48.633333333333326</v>
      </c>
      <c r="F332" s="40">
        <v>47.916666666666664</v>
      </c>
      <c r="G332" s="40">
        <v>46.983333333333327</v>
      </c>
      <c r="H332" s="40">
        <v>50.283333333333324</v>
      </c>
      <c r="I332" s="40">
        <v>51.216666666666661</v>
      </c>
      <c r="J332" s="40">
        <v>51.933333333333323</v>
      </c>
      <c r="K332" s="31">
        <v>50.5</v>
      </c>
      <c r="L332" s="31">
        <v>48.85</v>
      </c>
      <c r="M332" s="31">
        <v>130.57801000000001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81.900000000000006</v>
      </c>
      <c r="D333" s="40">
        <v>82.466666666666669</v>
      </c>
      <c r="E333" s="40">
        <v>81.033333333333331</v>
      </c>
      <c r="F333" s="40">
        <v>80.166666666666657</v>
      </c>
      <c r="G333" s="40">
        <v>78.73333333333332</v>
      </c>
      <c r="H333" s="40">
        <v>83.333333333333343</v>
      </c>
      <c r="I333" s="40">
        <v>84.76666666666668</v>
      </c>
      <c r="J333" s="40">
        <v>85.633333333333354</v>
      </c>
      <c r="K333" s="31">
        <v>83.9</v>
      </c>
      <c r="L333" s="31">
        <v>81.599999999999994</v>
      </c>
      <c r="M333" s="31">
        <v>45.03434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657.95</v>
      </c>
      <c r="D334" s="40">
        <v>664.81666666666672</v>
      </c>
      <c r="E334" s="40">
        <v>646.63333333333344</v>
      </c>
      <c r="F334" s="40">
        <v>635.31666666666672</v>
      </c>
      <c r="G334" s="40">
        <v>617.13333333333344</v>
      </c>
      <c r="H334" s="40">
        <v>676.13333333333344</v>
      </c>
      <c r="I334" s="40">
        <v>694.31666666666661</v>
      </c>
      <c r="J334" s="40">
        <v>705.63333333333344</v>
      </c>
      <c r="K334" s="31">
        <v>683</v>
      </c>
      <c r="L334" s="31">
        <v>653.5</v>
      </c>
      <c r="M334" s="31">
        <v>1.08687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35.5</v>
      </c>
      <c r="D335" s="40">
        <v>34.566666666666663</v>
      </c>
      <c r="E335" s="40">
        <v>32.083333333333329</v>
      </c>
      <c r="F335" s="40">
        <v>28.666666666666664</v>
      </c>
      <c r="G335" s="40">
        <v>26.18333333333333</v>
      </c>
      <c r="H335" s="40">
        <v>37.983333333333327</v>
      </c>
      <c r="I335" s="40">
        <v>40.466666666666661</v>
      </c>
      <c r="J335" s="40">
        <v>43.883333333333326</v>
      </c>
      <c r="K335" s="31">
        <v>37.049999999999997</v>
      </c>
      <c r="L335" s="31">
        <v>31.15</v>
      </c>
      <c r="M335" s="31">
        <v>991.21663999999998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76.650000000000006</v>
      </c>
      <c r="D336" s="40">
        <v>77.600000000000009</v>
      </c>
      <c r="E336" s="40">
        <v>75.100000000000023</v>
      </c>
      <c r="F336" s="40">
        <v>73.550000000000011</v>
      </c>
      <c r="G336" s="40">
        <v>71.050000000000026</v>
      </c>
      <c r="H336" s="40">
        <v>79.15000000000002</v>
      </c>
      <c r="I336" s="40">
        <v>81.649999999999991</v>
      </c>
      <c r="J336" s="40">
        <v>83.200000000000017</v>
      </c>
      <c r="K336" s="31">
        <v>80.099999999999994</v>
      </c>
      <c r="L336" s="31">
        <v>76.05</v>
      </c>
      <c r="M336" s="31">
        <v>142.93783999999999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157.55000000000001</v>
      </c>
      <c r="D337" s="40">
        <v>157.46666666666667</v>
      </c>
      <c r="E337" s="40">
        <v>155.33333333333334</v>
      </c>
      <c r="F337" s="40">
        <v>153.11666666666667</v>
      </c>
      <c r="G337" s="40">
        <v>150.98333333333335</v>
      </c>
      <c r="H337" s="40">
        <v>159.68333333333334</v>
      </c>
      <c r="I337" s="40">
        <v>161.81666666666666</v>
      </c>
      <c r="J337" s="40">
        <v>164.03333333333333</v>
      </c>
      <c r="K337" s="31">
        <v>159.6</v>
      </c>
      <c r="L337" s="31">
        <v>155.25</v>
      </c>
      <c r="M337" s="31">
        <v>238.00881999999999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304.5</v>
      </c>
      <c r="D338" s="40">
        <v>306.83333333333331</v>
      </c>
      <c r="E338" s="40">
        <v>300.76666666666665</v>
      </c>
      <c r="F338" s="40">
        <v>297.03333333333336</v>
      </c>
      <c r="G338" s="40">
        <v>290.9666666666667</v>
      </c>
      <c r="H338" s="40">
        <v>310.56666666666661</v>
      </c>
      <c r="I338" s="40">
        <v>316.63333333333333</v>
      </c>
      <c r="J338" s="40">
        <v>320.36666666666656</v>
      </c>
      <c r="K338" s="31">
        <v>312.89999999999998</v>
      </c>
      <c r="L338" s="31">
        <v>303.10000000000002</v>
      </c>
      <c r="M338" s="31">
        <v>9.0504899999999999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149.55000000000001</v>
      </c>
      <c r="D339" s="40">
        <v>149.98333333333332</v>
      </c>
      <c r="E339" s="40">
        <v>148.26666666666665</v>
      </c>
      <c r="F339" s="40">
        <v>146.98333333333332</v>
      </c>
      <c r="G339" s="40">
        <v>145.26666666666665</v>
      </c>
      <c r="H339" s="40">
        <v>151.26666666666665</v>
      </c>
      <c r="I339" s="40">
        <v>152.98333333333329</v>
      </c>
      <c r="J339" s="40">
        <v>154.26666666666665</v>
      </c>
      <c r="K339" s="31">
        <v>151.69999999999999</v>
      </c>
      <c r="L339" s="31">
        <v>148.69999999999999</v>
      </c>
      <c r="M339" s="31">
        <v>253.46028999999999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525.20000000000005</v>
      </c>
      <c r="D340" s="40">
        <v>522.08333333333337</v>
      </c>
      <c r="E340" s="40">
        <v>516.26666666666677</v>
      </c>
      <c r="F340" s="40">
        <v>507.33333333333337</v>
      </c>
      <c r="G340" s="40">
        <v>501.51666666666677</v>
      </c>
      <c r="H340" s="40">
        <v>531.01666666666677</v>
      </c>
      <c r="I340" s="40">
        <v>536.83333333333337</v>
      </c>
      <c r="J340" s="40">
        <v>545.76666666666677</v>
      </c>
      <c r="K340" s="31">
        <v>527.9</v>
      </c>
      <c r="L340" s="31">
        <v>513.15</v>
      </c>
      <c r="M340" s="31">
        <v>1.4032500000000001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121.7</v>
      </c>
      <c r="D341" s="40">
        <v>120.56666666666666</v>
      </c>
      <c r="E341" s="40">
        <v>113.18333333333332</v>
      </c>
      <c r="F341" s="40">
        <v>104.66666666666666</v>
      </c>
      <c r="G341" s="40">
        <v>97.283333333333317</v>
      </c>
      <c r="H341" s="40">
        <v>129.08333333333331</v>
      </c>
      <c r="I341" s="40">
        <v>136.46666666666664</v>
      </c>
      <c r="J341" s="40">
        <v>144.98333333333335</v>
      </c>
      <c r="K341" s="31">
        <v>127.95</v>
      </c>
      <c r="L341" s="31">
        <v>112.05</v>
      </c>
      <c r="M341" s="31">
        <v>1825.5613800000001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59.05</v>
      </c>
      <c r="D342" s="40">
        <v>59.199999999999996</v>
      </c>
      <c r="E342" s="40">
        <v>58.599999999999994</v>
      </c>
      <c r="F342" s="40">
        <v>58.15</v>
      </c>
      <c r="G342" s="40">
        <v>57.55</v>
      </c>
      <c r="H342" s="40">
        <v>59.649999999999991</v>
      </c>
      <c r="I342" s="40">
        <v>60.25</v>
      </c>
      <c r="J342" s="40">
        <v>60.699999999999989</v>
      </c>
      <c r="K342" s="31">
        <v>59.8</v>
      </c>
      <c r="L342" s="31">
        <v>58.75</v>
      </c>
      <c r="M342" s="31">
        <v>9.5388999999999999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3866.7</v>
      </c>
      <c r="D343" s="40">
        <v>3911.9</v>
      </c>
      <c r="E343" s="40">
        <v>3799.8500000000004</v>
      </c>
      <c r="F343" s="40">
        <v>3733.0000000000005</v>
      </c>
      <c r="G343" s="40">
        <v>3620.9500000000007</v>
      </c>
      <c r="H343" s="40">
        <v>3978.75</v>
      </c>
      <c r="I343" s="40">
        <v>4090.8</v>
      </c>
      <c r="J343" s="40">
        <v>4157.6499999999996</v>
      </c>
      <c r="K343" s="31">
        <v>4023.95</v>
      </c>
      <c r="L343" s="31">
        <v>3845.05</v>
      </c>
      <c r="M343" s="31">
        <v>2.1082999999999998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19438.45</v>
      </c>
      <c r="D344" s="40">
        <v>19419.483333333334</v>
      </c>
      <c r="E344" s="40">
        <v>19238.966666666667</v>
      </c>
      <c r="F344" s="40">
        <v>19039.483333333334</v>
      </c>
      <c r="G344" s="40">
        <v>18858.966666666667</v>
      </c>
      <c r="H344" s="40">
        <v>19618.966666666667</v>
      </c>
      <c r="I344" s="40">
        <v>19799.483333333337</v>
      </c>
      <c r="J344" s="40">
        <v>19998.966666666667</v>
      </c>
      <c r="K344" s="31">
        <v>19600</v>
      </c>
      <c r="L344" s="31">
        <v>19220</v>
      </c>
      <c r="M344" s="31">
        <v>0.56303000000000003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83.75</v>
      </c>
      <c r="D345" s="40">
        <v>84.183333333333337</v>
      </c>
      <c r="E345" s="40">
        <v>78.366666666666674</v>
      </c>
      <c r="F345" s="40">
        <v>72.983333333333334</v>
      </c>
      <c r="G345" s="40">
        <v>67.166666666666671</v>
      </c>
      <c r="H345" s="40">
        <v>89.566666666666677</v>
      </c>
      <c r="I345" s="40">
        <v>95.38333333333334</v>
      </c>
      <c r="J345" s="40">
        <v>100.76666666666668</v>
      </c>
      <c r="K345" s="31">
        <v>90</v>
      </c>
      <c r="L345" s="31">
        <v>78.8</v>
      </c>
      <c r="M345" s="31">
        <v>121.62148999999999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2647.6</v>
      </c>
      <c r="D346" s="40">
        <v>2660.5333333333333</v>
      </c>
      <c r="E346" s="40">
        <v>2612.0666666666666</v>
      </c>
      <c r="F346" s="40">
        <v>2576.5333333333333</v>
      </c>
      <c r="G346" s="40">
        <v>2528.0666666666666</v>
      </c>
      <c r="H346" s="40">
        <v>2696.0666666666666</v>
      </c>
      <c r="I346" s="40">
        <v>2744.5333333333328</v>
      </c>
      <c r="J346" s="40">
        <v>2780.0666666666666</v>
      </c>
      <c r="K346" s="31">
        <v>2709</v>
      </c>
      <c r="L346" s="31">
        <v>2625</v>
      </c>
      <c r="M346" s="31">
        <v>0.17008999999999999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451.7</v>
      </c>
      <c r="D347" s="40">
        <v>454.08333333333331</v>
      </c>
      <c r="E347" s="40">
        <v>444.16666666666663</v>
      </c>
      <c r="F347" s="40">
        <v>436.63333333333333</v>
      </c>
      <c r="G347" s="40">
        <v>426.71666666666664</v>
      </c>
      <c r="H347" s="40">
        <v>461.61666666666662</v>
      </c>
      <c r="I347" s="40">
        <v>471.53333333333325</v>
      </c>
      <c r="J347" s="40">
        <v>479.06666666666661</v>
      </c>
      <c r="K347" s="31">
        <v>464</v>
      </c>
      <c r="L347" s="31">
        <v>446.55</v>
      </c>
      <c r="M347" s="31">
        <v>14.64039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966.9</v>
      </c>
      <c r="D348" s="40">
        <v>964.65</v>
      </c>
      <c r="E348" s="40">
        <v>945.3</v>
      </c>
      <c r="F348" s="40">
        <v>923.69999999999993</v>
      </c>
      <c r="G348" s="40">
        <v>904.34999999999991</v>
      </c>
      <c r="H348" s="40">
        <v>986.25</v>
      </c>
      <c r="I348" s="40">
        <v>1005.6000000000001</v>
      </c>
      <c r="J348" s="40">
        <v>1027.2</v>
      </c>
      <c r="K348" s="31">
        <v>984</v>
      </c>
      <c r="L348" s="31">
        <v>943.05</v>
      </c>
      <c r="M348" s="31">
        <v>11.483919999999999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162.1</v>
      </c>
      <c r="D349" s="40">
        <v>162.93333333333334</v>
      </c>
      <c r="E349" s="40">
        <v>160.36666666666667</v>
      </c>
      <c r="F349" s="40">
        <v>158.63333333333333</v>
      </c>
      <c r="G349" s="40">
        <v>156.06666666666666</v>
      </c>
      <c r="H349" s="40">
        <v>164.66666666666669</v>
      </c>
      <c r="I349" s="40">
        <v>167.23333333333335</v>
      </c>
      <c r="J349" s="40">
        <v>168.9666666666667</v>
      </c>
      <c r="K349" s="31">
        <v>165.5</v>
      </c>
      <c r="L349" s="31">
        <v>161.19999999999999</v>
      </c>
      <c r="M349" s="31">
        <v>228.99876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235.55</v>
      </c>
      <c r="D350" s="40">
        <v>237.25</v>
      </c>
      <c r="E350" s="40">
        <v>232.95</v>
      </c>
      <c r="F350" s="40">
        <v>230.35</v>
      </c>
      <c r="G350" s="40">
        <v>226.04999999999998</v>
      </c>
      <c r="H350" s="40">
        <v>239.85</v>
      </c>
      <c r="I350" s="40">
        <v>244.15</v>
      </c>
      <c r="J350" s="40">
        <v>246.75</v>
      </c>
      <c r="K350" s="31">
        <v>241.55</v>
      </c>
      <c r="L350" s="31">
        <v>234.65</v>
      </c>
      <c r="M350" s="31">
        <v>15.210179999999999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4729.45</v>
      </c>
      <c r="D351" s="40">
        <v>4756.5</v>
      </c>
      <c r="E351" s="40">
        <v>4686.55</v>
      </c>
      <c r="F351" s="40">
        <v>4643.6500000000005</v>
      </c>
      <c r="G351" s="40">
        <v>4573.7000000000007</v>
      </c>
      <c r="H351" s="40">
        <v>4799.3999999999996</v>
      </c>
      <c r="I351" s="40">
        <v>4869.3500000000004</v>
      </c>
      <c r="J351" s="40">
        <v>4912.2499999999991</v>
      </c>
      <c r="K351" s="31">
        <v>4826.45</v>
      </c>
      <c r="L351" s="31">
        <v>4713.6000000000004</v>
      </c>
      <c r="M351" s="31">
        <v>0.88729999999999998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336.95</v>
      </c>
      <c r="D352" s="40">
        <v>337.46666666666664</v>
      </c>
      <c r="E352" s="40">
        <v>332.48333333333329</v>
      </c>
      <c r="F352" s="40">
        <v>328.01666666666665</v>
      </c>
      <c r="G352" s="40">
        <v>323.0333333333333</v>
      </c>
      <c r="H352" s="40">
        <v>341.93333333333328</v>
      </c>
      <c r="I352" s="40">
        <v>346.91666666666663</v>
      </c>
      <c r="J352" s="40">
        <v>351.38333333333327</v>
      </c>
      <c r="K352" s="31">
        <v>342.45</v>
      </c>
      <c r="L352" s="31">
        <v>333</v>
      </c>
      <c r="M352" s="31">
        <v>2.74675</v>
      </c>
      <c r="N352" s="1"/>
      <c r="O352" s="1"/>
    </row>
    <row r="353" spans="1:15" ht="12.75" customHeight="1">
      <c r="A353" s="31">
        <v>343</v>
      </c>
      <c r="B353" s="31" t="s">
        <v>180</v>
      </c>
      <c r="C353" s="31">
        <v>3329.85</v>
      </c>
      <c r="D353" s="40">
        <v>3347.7000000000003</v>
      </c>
      <c r="E353" s="40">
        <v>3288.5000000000005</v>
      </c>
      <c r="F353" s="40">
        <v>3247.15</v>
      </c>
      <c r="G353" s="40">
        <v>3187.9500000000003</v>
      </c>
      <c r="H353" s="40">
        <v>3389.0500000000006</v>
      </c>
      <c r="I353" s="40">
        <v>3448.2500000000005</v>
      </c>
      <c r="J353" s="40">
        <v>3489.6000000000008</v>
      </c>
      <c r="K353" s="31">
        <v>3406.9</v>
      </c>
      <c r="L353" s="31">
        <v>3306.35</v>
      </c>
      <c r="M353" s="31">
        <v>3.48603</v>
      </c>
      <c r="N353" s="1"/>
      <c r="O353" s="1"/>
    </row>
    <row r="354" spans="1:15" ht="12.75" customHeight="1">
      <c r="A354" s="31">
        <v>344</v>
      </c>
      <c r="B354" s="31" t="s">
        <v>485</v>
      </c>
      <c r="C354" s="31">
        <v>606.75</v>
      </c>
      <c r="D354" s="40">
        <v>606.75</v>
      </c>
      <c r="E354" s="40">
        <v>606.75</v>
      </c>
      <c r="F354" s="40">
        <v>606.75</v>
      </c>
      <c r="G354" s="40">
        <v>606.75</v>
      </c>
      <c r="H354" s="40">
        <v>606.75</v>
      </c>
      <c r="I354" s="40">
        <v>606.75</v>
      </c>
      <c r="J354" s="40">
        <v>606.75</v>
      </c>
      <c r="K354" s="31">
        <v>606.75</v>
      </c>
      <c r="L354" s="31">
        <v>606.75</v>
      </c>
      <c r="M354" s="31">
        <v>0.77624000000000004</v>
      </c>
      <c r="N354" s="1"/>
      <c r="O354" s="1"/>
    </row>
    <row r="355" spans="1:15" ht="12.75" customHeight="1">
      <c r="A355" s="31">
        <v>345</v>
      </c>
      <c r="B355" s="31" t="s">
        <v>486</v>
      </c>
      <c r="C355" s="31">
        <v>371.65</v>
      </c>
      <c r="D355" s="40">
        <v>373.41666666666669</v>
      </c>
      <c r="E355" s="40">
        <v>366.23333333333335</v>
      </c>
      <c r="F355" s="40">
        <v>360.81666666666666</v>
      </c>
      <c r="G355" s="40">
        <v>353.63333333333333</v>
      </c>
      <c r="H355" s="40">
        <v>378.83333333333337</v>
      </c>
      <c r="I355" s="40">
        <v>386.01666666666665</v>
      </c>
      <c r="J355" s="40">
        <v>391.43333333333339</v>
      </c>
      <c r="K355" s="31">
        <v>380.6</v>
      </c>
      <c r="L355" s="31">
        <v>368</v>
      </c>
      <c r="M355" s="31">
        <v>2.8281200000000002</v>
      </c>
      <c r="N355" s="1"/>
      <c r="O355" s="1"/>
    </row>
    <row r="356" spans="1:15" ht="12.75" customHeight="1">
      <c r="A356" s="31">
        <v>346</v>
      </c>
      <c r="B356" s="31" t="s">
        <v>184</v>
      </c>
      <c r="C356" s="31">
        <v>1718.8</v>
      </c>
      <c r="D356" s="40">
        <v>1731.2666666666667</v>
      </c>
      <c r="E356" s="40">
        <v>1702.5333333333333</v>
      </c>
      <c r="F356" s="40">
        <v>1686.2666666666667</v>
      </c>
      <c r="G356" s="40">
        <v>1657.5333333333333</v>
      </c>
      <c r="H356" s="40">
        <v>1747.5333333333333</v>
      </c>
      <c r="I356" s="40">
        <v>1776.2666666666664</v>
      </c>
      <c r="J356" s="40">
        <v>1792.5333333333333</v>
      </c>
      <c r="K356" s="31">
        <v>1760</v>
      </c>
      <c r="L356" s="31">
        <v>1715</v>
      </c>
      <c r="M356" s="31">
        <v>6.1756200000000003</v>
      </c>
      <c r="N356" s="1"/>
      <c r="O356" s="1"/>
    </row>
    <row r="357" spans="1:15" ht="12.75" customHeight="1">
      <c r="A357" s="31">
        <v>347</v>
      </c>
      <c r="B357" s="31" t="s">
        <v>174</v>
      </c>
      <c r="C357" s="31">
        <v>37543.15</v>
      </c>
      <c r="D357" s="40">
        <v>37629.933333333334</v>
      </c>
      <c r="E357" s="40">
        <v>37128.26666666667</v>
      </c>
      <c r="F357" s="40">
        <v>36713.383333333339</v>
      </c>
      <c r="G357" s="40">
        <v>36211.716666666674</v>
      </c>
      <c r="H357" s="40">
        <v>38044.816666666666</v>
      </c>
      <c r="I357" s="40">
        <v>38546.483333333323</v>
      </c>
      <c r="J357" s="40">
        <v>38961.366666666661</v>
      </c>
      <c r="K357" s="31">
        <v>38131.599999999999</v>
      </c>
      <c r="L357" s="31">
        <v>37215.050000000003</v>
      </c>
      <c r="M357" s="31">
        <v>0.23161000000000001</v>
      </c>
      <c r="N357" s="1"/>
      <c r="O357" s="1"/>
    </row>
    <row r="358" spans="1:15" ht="12.75" customHeight="1">
      <c r="A358" s="31">
        <v>348</v>
      </c>
      <c r="B358" s="31" t="s">
        <v>487</v>
      </c>
      <c r="C358" s="31">
        <v>4128.5</v>
      </c>
      <c r="D358" s="40">
        <v>4172.25</v>
      </c>
      <c r="E358" s="40">
        <v>4057.25</v>
      </c>
      <c r="F358" s="40">
        <v>3986</v>
      </c>
      <c r="G358" s="40">
        <v>3871</v>
      </c>
      <c r="H358" s="40">
        <v>4243.5</v>
      </c>
      <c r="I358" s="40">
        <v>4358.5</v>
      </c>
      <c r="J358" s="40">
        <v>4429.75</v>
      </c>
      <c r="K358" s="31">
        <v>4287.25</v>
      </c>
      <c r="L358" s="31">
        <v>4101</v>
      </c>
      <c r="M358" s="31">
        <v>2.4868000000000001</v>
      </c>
      <c r="N358" s="1"/>
      <c r="O358" s="1"/>
    </row>
    <row r="359" spans="1:15" ht="12.75" customHeight="1">
      <c r="A359" s="31">
        <v>349</v>
      </c>
      <c r="B359" s="31" t="s">
        <v>176</v>
      </c>
      <c r="C359" s="31">
        <v>234.35</v>
      </c>
      <c r="D359" s="40">
        <v>236.96666666666667</v>
      </c>
      <c r="E359" s="40">
        <v>230.38333333333333</v>
      </c>
      <c r="F359" s="40">
        <v>226.41666666666666</v>
      </c>
      <c r="G359" s="40">
        <v>219.83333333333331</v>
      </c>
      <c r="H359" s="40">
        <v>240.93333333333334</v>
      </c>
      <c r="I359" s="40">
        <v>247.51666666666665</v>
      </c>
      <c r="J359" s="40">
        <v>251.48333333333335</v>
      </c>
      <c r="K359" s="31">
        <v>243.55</v>
      </c>
      <c r="L359" s="31">
        <v>233</v>
      </c>
      <c r="M359" s="31">
        <v>51.881900000000002</v>
      </c>
      <c r="N359" s="1"/>
      <c r="O359" s="1"/>
    </row>
    <row r="360" spans="1:15" ht="12.75" customHeight="1">
      <c r="A360" s="31">
        <v>350</v>
      </c>
      <c r="B360" s="31" t="s">
        <v>178</v>
      </c>
      <c r="C360" s="31">
        <v>5497.85</v>
      </c>
      <c r="D360" s="40">
        <v>5521.6333333333341</v>
      </c>
      <c r="E360" s="40">
        <v>5463.2666666666682</v>
      </c>
      <c r="F360" s="40">
        <v>5428.6833333333343</v>
      </c>
      <c r="G360" s="40">
        <v>5370.3166666666684</v>
      </c>
      <c r="H360" s="40">
        <v>5556.2166666666681</v>
      </c>
      <c r="I360" s="40">
        <v>5614.5833333333348</v>
      </c>
      <c r="J360" s="40">
        <v>5649.1666666666679</v>
      </c>
      <c r="K360" s="31">
        <v>5580</v>
      </c>
      <c r="L360" s="31">
        <v>5487.05</v>
      </c>
      <c r="M360" s="31">
        <v>0.24617</v>
      </c>
      <c r="N360" s="1"/>
      <c r="O360" s="1"/>
    </row>
    <row r="361" spans="1:15" ht="12.75" customHeight="1">
      <c r="A361" s="31">
        <v>351</v>
      </c>
      <c r="B361" s="31" t="s">
        <v>488</v>
      </c>
      <c r="C361" s="31">
        <v>249.05</v>
      </c>
      <c r="D361" s="40">
        <v>250.83333333333334</v>
      </c>
      <c r="E361" s="40">
        <v>246.51666666666668</v>
      </c>
      <c r="F361" s="40">
        <v>243.98333333333335</v>
      </c>
      <c r="G361" s="40">
        <v>239.66666666666669</v>
      </c>
      <c r="H361" s="40">
        <v>253.36666666666667</v>
      </c>
      <c r="I361" s="40">
        <v>257.68333333333334</v>
      </c>
      <c r="J361" s="40">
        <v>260.2166666666667</v>
      </c>
      <c r="K361" s="31">
        <v>255.15</v>
      </c>
      <c r="L361" s="31">
        <v>248.3</v>
      </c>
      <c r="M361" s="31">
        <v>13.5261</v>
      </c>
      <c r="N361" s="1"/>
      <c r="O361" s="1"/>
    </row>
    <row r="362" spans="1:15" ht="12.75" customHeight="1">
      <c r="A362" s="31">
        <v>352</v>
      </c>
      <c r="B362" s="31" t="s">
        <v>489</v>
      </c>
      <c r="C362" s="31">
        <v>979.8</v>
      </c>
      <c r="D362" s="40">
        <v>982.55000000000007</v>
      </c>
      <c r="E362" s="40">
        <v>972.25000000000011</v>
      </c>
      <c r="F362" s="40">
        <v>964.7</v>
      </c>
      <c r="G362" s="40">
        <v>954.40000000000009</v>
      </c>
      <c r="H362" s="40">
        <v>990.10000000000014</v>
      </c>
      <c r="I362" s="40">
        <v>1000.4000000000001</v>
      </c>
      <c r="J362" s="40">
        <v>1007.9500000000002</v>
      </c>
      <c r="K362" s="31">
        <v>992.85</v>
      </c>
      <c r="L362" s="31">
        <v>975</v>
      </c>
      <c r="M362" s="31">
        <v>1.19702</v>
      </c>
      <c r="N362" s="1"/>
      <c r="O362" s="1"/>
    </row>
    <row r="363" spans="1:15" ht="12.75" customHeight="1">
      <c r="A363" s="31">
        <v>353</v>
      </c>
      <c r="B363" s="31" t="s">
        <v>179</v>
      </c>
      <c r="C363" s="31">
        <v>2501.8000000000002</v>
      </c>
      <c r="D363" s="40">
        <v>2496.6</v>
      </c>
      <c r="E363" s="40">
        <v>2481.1999999999998</v>
      </c>
      <c r="F363" s="40">
        <v>2460.6</v>
      </c>
      <c r="G363" s="40">
        <v>2445.1999999999998</v>
      </c>
      <c r="H363" s="40">
        <v>2517.1999999999998</v>
      </c>
      <c r="I363" s="40">
        <v>2532.6000000000004</v>
      </c>
      <c r="J363" s="40">
        <v>2553.1999999999998</v>
      </c>
      <c r="K363" s="31">
        <v>2512</v>
      </c>
      <c r="L363" s="31">
        <v>2476</v>
      </c>
      <c r="M363" s="31">
        <v>2.9477099999999998</v>
      </c>
      <c r="N363" s="1"/>
      <c r="O363" s="1"/>
    </row>
    <row r="364" spans="1:15" ht="12.75" customHeight="1">
      <c r="A364" s="31">
        <v>354</v>
      </c>
      <c r="B364" s="31" t="s">
        <v>175</v>
      </c>
      <c r="C364" s="31">
        <v>2816.75</v>
      </c>
      <c r="D364" s="40">
        <v>2832.2333333333336</v>
      </c>
      <c r="E364" s="40">
        <v>2786.5666666666671</v>
      </c>
      <c r="F364" s="40">
        <v>2756.3833333333337</v>
      </c>
      <c r="G364" s="40">
        <v>2710.7166666666672</v>
      </c>
      <c r="H364" s="40">
        <v>2862.416666666667</v>
      </c>
      <c r="I364" s="40">
        <v>2908.083333333333</v>
      </c>
      <c r="J364" s="40">
        <v>2938.2666666666669</v>
      </c>
      <c r="K364" s="31">
        <v>2877.9</v>
      </c>
      <c r="L364" s="31">
        <v>2802.05</v>
      </c>
      <c r="M364" s="31">
        <v>4.8189900000000003</v>
      </c>
      <c r="N364" s="1"/>
      <c r="O364" s="1"/>
    </row>
    <row r="365" spans="1:15" ht="12.75" customHeight="1">
      <c r="A365" s="31">
        <v>355</v>
      </c>
      <c r="B365" s="31" t="s">
        <v>490</v>
      </c>
      <c r="C365" s="31">
        <v>959.7</v>
      </c>
      <c r="D365" s="40">
        <v>970.86666666666667</v>
      </c>
      <c r="E365" s="40">
        <v>942.83333333333337</v>
      </c>
      <c r="F365" s="40">
        <v>925.9666666666667</v>
      </c>
      <c r="G365" s="40">
        <v>897.93333333333339</v>
      </c>
      <c r="H365" s="40">
        <v>987.73333333333335</v>
      </c>
      <c r="I365" s="40">
        <v>1015.7666666666667</v>
      </c>
      <c r="J365" s="40">
        <v>1032.6333333333332</v>
      </c>
      <c r="K365" s="31">
        <v>998.9</v>
      </c>
      <c r="L365" s="31">
        <v>954</v>
      </c>
      <c r="M365" s="31">
        <v>1.42394</v>
      </c>
      <c r="N365" s="1"/>
      <c r="O365" s="1"/>
    </row>
    <row r="366" spans="1:15" ht="12.75" customHeight="1">
      <c r="A366" s="31">
        <v>356</v>
      </c>
      <c r="B366" s="31" t="s">
        <v>273</v>
      </c>
      <c r="C366" s="31">
        <v>2486</v>
      </c>
      <c r="D366" s="40">
        <v>2523.8166666666666</v>
      </c>
      <c r="E366" s="40">
        <v>2428.1833333333334</v>
      </c>
      <c r="F366" s="40">
        <v>2370.3666666666668</v>
      </c>
      <c r="G366" s="40">
        <v>2274.7333333333336</v>
      </c>
      <c r="H366" s="40">
        <v>2581.6333333333332</v>
      </c>
      <c r="I366" s="40">
        <v>2677.2666666666664</v>
      </c>
      <c r="J366" s="40">
        <v>2735.083333333333</v>
      </c>
      <c r="K366" s="31">
        <v>2619.4499999999998</v>
      </c>
      <c r="L366" s="31">
        <v>2466</v>
      </c>
      <c r="M366" s="31">
        <v>9.3816299999999995</v>
      </c>
      <c r="N366" s="1"/>
      <c r="O366" s="1"/>
    </row>
    <row r="367" spans="1:15" ht="12.75" customHeight="1">
      <c r="A367" s="31">
        <v>357</v>
      </c>
      <c r="B367" s="31" t="s">
        <v>491</v>
      </c>
      <c r="C367" s="31">
        <v>1932.45</v>
      </c>
      <c r="D367" s="40">
        <v>1904.0333333333335</v>
      </c>
      <c r="E367" s="40">
        <v>1863.4666666666672</v>
      </c>
      <c r="F367" s="40">
        <v>1794.4833333333336</v>
      </c>
      <c r="G367" s="40">
        <v>1753.9166666666672</v>
      </c>
      <c r="H367" s="40">
        <v>1973.0166666666671</v>
      </c>
      <c r="I367" s="40">
        <v>2013.5833333333333</v>
      </c>
      <c r="J367" s="40">
        <v>2082.5666666666671</v>
      </c>
      <c r="K367" s="31">
        <v>1944.6</v>
      </c>
      <c r="L367" s="31">
        <v>1835.05</v>
      </c>
      <c r="M367" s="31">
        <v>2.7606299999999999</v>
      </c>
      <c r="N367" s="1"/>
      <c r="O367" s="1"/>
    </row>
    <row r="368" spans="1:15" ht="12.75" customHeight="1">
      <c r="A368" s="31">
        <v>358</v>
      </c>
      <c r="B368" s="31" t="s">
        <v>177</v>
      </c>
      <c r="C368" s="31">
        <v>150.80000000000001</v>
      </c>
      <c r="D368" s="40">
        <v>151.38333333333333</v>
      </c>
      <c r="E368" s="40">
        <v>149.01666666666665</v>
      </c>
      <c r="F368" s="40">
        <v>147.23333333333332</v>
      </c>
      <c r="G368" s="40">
        <v>144.86666666666665</v>
      </c>
      <c r="H368" s="40">
        <v>153.16666666666666</v>
      </c>
      <c r="I368" s="40">
        <v>155.53333333333333</v>
      </c>
      <c r="J368" s="40">
        <v>157.31666666666666</v>
      </c>
      <c r="K368" s="31">
        <v>153.75</v>
      </c>
      <c r="L368" s="31">
        <v>149.6</v>
      </c>
      <c r="M368" s="31">
        <v>138.22668999999999</v>
      </c>
      <c r="N368" s="1"/>
      <c r="O368" s="1"/>
    </row>
    <row r="369" spans="1:15" ht="12.75" customHeight="1">
      <c r="A369" s="31">
        <v>359</v>
      </c>
      <c r="B369" s="31" t="s">
        <v>182</v>
      </c>
      <c r="C369" s="31">
        <v>203.8</v>
      </c>
      <c r="D369" s="40">
        <v>205.29999999999998</v>
      </c>
      <c r="E369" s="40">
        <v>200.64999999999998</v>
      </c>
      <c r="F369" s="40">
        <v>197.5</v>
      </c>
      <c r="G369" s="40">
        <v>192.85</v>
      </c>
      <c r="H369" s="40">
        <v>208.44999999999996</v>
      </c>
      <c r="I369" s="40">
        <v>213.1</v>
      </c>
      <c r="J369" s="40">
        <v>216.24999999999994</v>
      </c>
      <c r="K369" s="31">
        <v>209.95</v>
      </c>
      <c r="L369" s="31">
        <v>202.15</v>
      </c>
      <c r="M369" s="31">
        <v>289.09773999999999</v>
      </c>
      <c r="N369" s="1"/>
      <c r="O369" s="1"/>
    </row>
    <row r="370" spans="1:15" ht="12.75" customHeight="1">
      <c r="A370" s="31">
        <v>360</v>
      </c>
      <c r="B370" s="31" t="s">
        <v>274</v>
      </c>
      <c r="C370" s="31">
        <v>450.5</v>
      </c>
      <c r="D370" s="40">
        <v>451.8</v>
      </c>
      <c r="E370" s="40">
        <v>444.3</v>
      </c>
      <c r="F370" s="40">
        <v>438.1</v>
      </c>
      <c r="G370" s="40">
        <v>430.6</v>
      </c>
      <c r="H370" s="40">
        <v>458</v>
      </c>
      <c r="I370" s="40">
        <v>465.5</v>
      </c>
      <c r="J370" s="40">
        <v>471.7</v>
      </c>
      <c r="K370" s="31">
        <v>459.3</v>
      </c>
      <c r="L370" s="31">
        <v>445.6</v>
      </c>
      <c r="M370" s="31">
        <v>7.6319999999999997</v>
      </c>
      <c r="N370" s="1"/>
      <c r="O370" s="1"/>
    </row>
    <row r="371" spans="1:15" ht="12.75" customHeight="1">
      <c r="A371" s="31">
        <v>361</v>
      </c>
      <c r="B371" s="31" t="s">
        <v>492</v>
      </c>
      <c r="C371" s="31">
        <v>761.65</v>
      </c>
      <c r="D371" s="40">
        <v>760.55000000000007</v>
      </c>
      <c r="E371" s="40">
        <v>751.10000000000014</v>
      </c>
      <c r="F371" s="40">
        <v>740.55000000000007</v>
      </c>
      <c r="G371" s="40">
        <v>731.10000000000014</v>
      </c>
      <c r="H371" s="40">
        <v>771.10000000000014</v>
      </c>
      <c r="I371" s="40">
        <v>780.55000000000018</v>
      </c>
      <c r="J371" s="40">
        <v>791.10000000000014</v>
      </c>
      <c r="K371" s="31">
        <v>770</v>
      </c>
      <c r="L371" s="31">
        <v>750</v>
      </c>
      <c r="M371" s="31">
        <v>6.1887699999999999</v>
      </c>
      <c r="N371" s="1"/>
      <c r="O371" s="1"/>
    </row>
    <row r="372" spans="1:15" ht="12.75" customHeight="1">
      <c r="A372" s="31">
        <v>362</v>
      </c>
      <c r="B372" s="31" t="s">
        <v>493</v>
      </c>
      <c r="C372" s="31">
        <v>123.1</v>
      </c>
      <c r="D372" s="40">
        <v>123.95</v>
      </c>
      <c r="E372" s="40">
        <v>121.9</v>
      </c>
      <c r="F372" s="40">
        <v>120.7</v>
      </c>
      <c r="G372" s="40">
        <v>118.65</v>
      </c>
      <c r="H372" s="40">
        <v>125.15</v>
      </c>
      <c r="I372" s="40">
        <v>127.19999999999999</v>
      </c>
      <c r="J372" s="40">
        <v>128.4</v>
      </c>
      <c r="K372" s="31">
        <v>126</v>
      </c>
      <c r="L372" s="31">
        <v>122.75</v>
      </c>
      <c r="M372" s="31">
        <v>2.70201</v>
      </c>
      <c r="N372" s="1"/>
      <c r="O372" s="1"/>
    </row>
    <row r="373" spans="1:15" ht="12.75" customHeight="1">
      <c r="A373" s="31">
        <v>363</v>
      </c>
      <c r="B373" s="31" t="s">
        <v>494</v>
      </c>
      <c r="C373" s="31">
        <v>5564.6</v>
      </c>
      <c r="D373" s="40">
        <v>5598.5333333333328</v>
      </c>
      <c r="E373" s="40">
        <v>5522.0666666666657</v>
      </c>
      <c r="F373" s="40">
        <v>5479.5333333333328</v>
      </c>
      <c r="G373" s="40">
        <v>5403.0666666666657</v>
      </c>
      <c r="H373" s="40">
        <v>5641.0666666666657</v>
      </c>
      <c r="I373" s="40">
        <v>5717.5333333333328</v>
      </c>
      <c r="J373" s="40">
        <v>5760.0666666666657</v>
      </c>
      <c r="K373" s="31">
        <v>5675</v>
      </c>
      <c r="L373" s="31">
        <v>5556</v>
      </c>
      <c r="M373" s="31">
        <v>0.13419</v>
      </c>
      <c r="N373" s="1"/>
      <c r="O373" s="1"/>
    </row>
    <row r="374" spans="1:15" ht="12.75" customHeight="1">
      <c r="A374" s="31">
        <v>364</v>
      </c>
      <c r="B374" s="31" t="s">
        <v>275</v>
      </c>
      <c r="C374" s="31">
        <v>14058.2</v>
      </c>
      <c r="D374" s="40">
        <v>13994.916666666666</v>
      </c>
      <c r="E374" s="40">
        <v>13891.833333333332</v>
      </c>
      <c r="F374" s="40">
        <v>13725.466666666665</v>
      </c>
      <c r="G374" s="40">
        <v>13622.383333333331</v>
      </c>
      <c r="H374" s="40">
        <v>14161.283333333333</v>
      </c>
      <c r="I374" s="40">
        <v>14264.366666666665</v>
      </c>
      <c r="J374" s="40">
        <v>14430.733333333334</v>
      </c>
      <c r="K374" s="31">
        <v>14098</v>
      </c>
      <c r="L374" s="31">
        <v>13828.55</v>
      </c>
      <c r="M374" s="31">
        <v>6.8589999999999998E-2</v>
      </c>
      <c r="N374" s="1"/>
      <c r="O374" s="1"/>
    </row>
    <row r="375" spans="1:15" ht="12.75" customHeight="1">
      <c r="A375" s="31">
        <v>365</v>
      </c>
      <c r="B375" s="31" t="s">
        <v>181</v>
      </c>
      <c r="C375" s="31">
        <v>46</v>
      </c>
      <c r="D375" s="40">
        <v>45.65</v>
      </c>
      <c r="E375" s="40">
        <v>43.099999999999994</v>
      </c>
      <c r="F375" s="40">
        <v>40.199999999999996</v>
      </c>
      <c r="G375" s="40">
        <v>37.649999999999991</v>
      </c>
      <c r="H375" s="40">
        <v>48.55</v>
      </c>
      <c r="I375" s="40">
        <v>51.099999999999994</v>
      </c>
      <c r="J375" s="40">
        <v>54</v>
      </c>
      <c r="K375" s="31">
        <v>48.2</v>
      </c>
      <c r="L375" s="31">
        <v>42.75</v>
      </c>
      <c r="M375" s="31">
        <v>4051.7943300000002</v>
      </c>
      <c r="N375" s="1"/>
      <c r="O375" s="1"/>
    </row>
    <row r="376" spans="1:15" ht="12.75" customHeight="1">
      <c r="A376" s="31">
        <v>366</v>
      </c>
      <c r="B376" s="31" t="s">
        <v>495</v>
      </c>
      <c r="C376" s="31">
        <v>939.35</v>
      </c>
      <c r="D376" s="40">
        <v>932.98333333333323</v>
      </c>
      <c r="E376" s="40">
        <v>921.06666666666649</v>
      </c>
      <c r="F376" s="40">
        <v>902.7833333333333</v>
      </c>
      <c r="G376" s="40">
        <v>890.86666666666656</v>
      </c>
      <c r="H376" s="40">
        <v>951.26666666666642</v>
      </c>
      <c r="I376" s="40">
        <v>963.18333333333317</v>
      </c>
      <c r="J376" s="40">
        <v>981.46666666666636</v>
      </c>
      <c r="K376" s="31">
        <v>944.9</v>
      </c>
      <c r="L376" s="31">
        <v>914.7</v>
      </c>
      <c r="M376" s="31">
        <v>0.89693999999999996</v>
      </c>
      <c r="N376" s="1"/>
      <c r="O376" s="1"/>
    </row>
    <row r="377" spans="1:15" ht="12.75" customHeight="1">
      <c r="A377" s="31">
        <v>367</v>
      </c>
      <c r="B377" s="31" t="s">
        <v>186</v>
      </c>
      <c r="C377" s="31">
        <v>198.05</v>
      </c>
      <c r="D377" s="40">
        <v>197.65</v>
      </c>
      <c r="E377" s="40">
        <v>192.4</v>
      </c>
      <c r="F377" s="40">
        <v>186.75</v>
      </c>
      <c r="G377" s="40">
        <v>181.5</v>
      </c>
      <c r="H377" s="40">
        <v>203.3</v>
      </c>
      <c r="I377" s="40">
        <v>208.55</v>
      </c>
      <c r="J377" s="40">
        <v>214.20000000000002</v>
      </c>
      <c r="K377" s="31">
        <v>202.9</v>
      </c>
      <c r="L377" s="31">
        <v>192</v>
      </c>
      <c r="M377" s="31">
        <v>152.34280999999999</v>
      </c>
      <c r="N377" s="1"/>
      <c r="O377" s="1"/>
    </row>
    <row r="378" spans="1:15" ht="12.75" customHeight="1">
      <c r="A378" s="31">
        <v>368</v>
      </c>
      <c r="B378" s="31" t="s">
        <v>187</v>
      </c>
      <c r="C378" s="31">
        <v>165.1</v>
      </c>
      <c r="D378" s="40">
        <v>165.7</v>
      </c>
      <c r="E378" s="40">
        <v>163.19999999999999</v>
      </c>
      <c r="F378" s="40">
        <v>161.30000000000001</v>
      </c>
      <c r="G378" s="40">
        <v>158.80000000000001</v>
      </c>
      <c r="H378" s="40">
        <v>167.59999999999997</v>
      </c>
      <c r="I378" s="40">
        <v>170.09999999999997</v>
      </c>
      <c r="J378" s="40">
        <v>171.99999999999994</v>
      </c>
      <c r="K378" s="31">
        <v>168.2</v>
      </c>
      <c r="L378" s="31">
        <v>163.80000000000001</v>
      </c>
      <c r="M378" s="31">
        <v>78.348830000000007</v>
      </c>
      <c r="N378" s="1"/>
      <c r="O378" s="1"/>
    </row>
    <row r="379" spans="1:15" ht="12.75" customHeight="1">
      <c r="A379" s="31">
        <v>369</v>
      </c>
      <c r="B379" s="31" t="s">
        <v>496</v>
      </c>
      <c r="C379" s="31">
        <v>286.8</v>
      </c>
      <c r="D379" s="40">
        <v>286.7166666666667</v>
      </c>
      <c r="E379" s="40">
        <v>281.53333333333342</v>
      </c>
      <c r="F379" s="40">
        <v>276.26666666666671</v>
      </c>
      <c r="G379" s="40">
        <v>271.08333333333343</v>
      </c>
      <c r="H379" s="40">
        <v>291.98333333333341</v>
      </c>
      <c r="I379" s="40">
        <v>297.16666666666669</v>
      </c>
      <c r="J379" s="40">
        <v>302.43333333333339</v>
      </c>
      <c r="K379" s="31">
        <v>291.89999999999998</v>
      </c>
      <c r="L379" s="31">
        <v>281.45</v>
      </c>
      <c r="M379" s="31">
        <v>3.0202300000000002</v>
      </c>
      <c r="N379" s="1"/>
      <c r="O379" s="1"/>
    </row>
    <row r="380" spans="1:15" ht="12.75" customHeight="1">
      <c r="A380" s="31">
        <v>370</v>
      </c>
      <c r="B380" s="31" t="s">
        <v>497</v>
      </c>
      <c r="C380" s="31">
        <v>1118.9000000000001</v>
      </c>
      <c r="D380" s="40">
        <v>1124.5166666666667</v>
      </c>
      <c r="E380" s="40">
        <v>1101.0333333333333</v>
      </c>
      <c r="F380" s="40">
        <v>1083.1666666666667</v>
      </c>
      <c r="G380" s="40">
        <v>1059.6833333333334</v>
      </c>
      <c r="H380" s="40">
        <v>1142.3833333333332</v>
      </c>
      <c r="I380" s="40">
        <v>1165.8666666666663</v>
      </c>
      <c r="J380" s="40">
        <v>1183.7333333333331</v>
      </c>
      <c r="K380" s="31">
        <v>1148</v>
      </c>
      <c r="L380" s="31">
        <v>1106.6500000000001</v>
      </c>
      <c r="M380" s="31">
        <v>4.2302600000000004</v>
      </c>
      <c r="N380" s="1"/>
      <c r="O380" s="1"/>
    </row>
    <row r="381" spans="1:15" ht="12.75" customHeight="1">
      <c r="A381" s="31">
        <v>371</v>
      </c>
      <c r="B381" s="31" t="s">
        <v>498</v>
      </c>
      <c r="C381" s="31">
        <v>34.049999999999997</v>
      </c>
      <c r="D381" s="40">
        <v>33.15</v>
      </c>
      <c r="E381" s="40">
        <v>31.799999999999997</v>
      </c>
      <c r="F381" s="40">
        <v>29.549999999999997</v>
      </c>
      <c r="G381" s="40">
        <v>28.199999999999996</v>
      </c>
      <c r="H381" s="40">
        <v>35.4</v>
      </c>
      <c r="I381" s="40">
        <v>36.750000000000007</v>
      </c>
      <c r="J381" s="40">
        <v>39</v>
      </c>
      <c r="K381" s="31">
        <v>34.5</v>
      </c>
      <c r="L381" s="31">
        <v>30.9</v>
      </c>
      <c r="M381" s="31">
        <v>409.46017000000001</v>
      </c>
      <c r="N381" s="1"/>
      <c r="O381" s="1"/>
    </row>
    <row r="382" spans="1:15" ht="12.75" customHeight="1">
      <c r="A382" s="31">
        <v>372</v>
      </c>
      <c r="B382" s="31" t="s">
        <v>499</v>
      </c>
      <c r="C382" s="31">
        <v>252</v>
      </c>
      <c r="D382" s="40">
        <v>249.78333333333333</v>
      </c>
      <c r="E382" s="40">
        <v>244.21666666666667</v>
      </c>
      <c r="F382" s="40">
        <v>236.43333333333334</v>
      </c>
      <c r="G382" s="40">
        <v>230.86666666666667</v>
      </c>
      <c r="H382" s="40">
        <v>257.56666666666666</v>
      </c>
      <c r="I382" s="40">
        <v>263.13333333333333</v>
      </c>
      <c r="J382" s="40">
        <v>270.91666666666663</v>
      </c>
      <c r="K382" s="31">
        <v>255.35</v>
      </c>
      <c r="L382" s="31">
        <v>242</v>
      </c>
      <c r="M382" s="31">
        <v>48.671799999999998</v>
      </c>
      <c r="N382" s="1"/>
      <c r="O382" s="1"/>
    </row>
    <row r="383" spans="1:15" ht="12.75" customHeight="1">
      <c r="A383" s="31">
        <v>373</v>
      </c>
      <c r="B383" s="31" t="s">
        <v>500</v>
      </c>
      <c r="C383" s="31">
        <v>635.20000000000005</v>
      </c>
      <c r="D383" s="40">
        <v>637.41666666666663</v>
      </c>
      <c r="E383" s="40">
        <v>624.18333333333328</v>
      </c>
      <c r="F383" s="40">
        <v>613.16666666666663</v>
      </c>
      <c r="G383" s="40">
        <v>599.93333333333328</v>
      </c>
      <c r="H383" s="40">
        <v>648.43333333333328</v>
      </c>
      <c r="I383" s="40">
        <v>661.66666666666663</v>
      </c>
      <c r="J383" s="40">
        <v>672.68333333333328</v>
      </c>
      <c r="K383" s="31">
        <v>650.65</v>
      </c>
      <c r="L383" s="31">
        <v>626.4</v>
      </c>
      <c r="M383" s="31">
        <v>2.3886599999999998</v>
      </c>
      <c r="N383" s="1"/>
      <c r="O383" s="1"/>
    </row>
    <row r="384" spans="1:15" ht="12.75" customHeight="1">
      <c r="A384" s="31">
        <v>374</v>
      </c>
      <c r="B384" s="31" t="s">
        <v>501</v>
      </c>
      <c r="C384" s="31">
        <v>319.14999999999998</v>
      </c>
      <c r="D384" s="40">
        <v>317.71666666666664</v>
      </c>
      <c r="E384" s="40">
        <v>311.93333333333328</v>
      </c>
      <c r="F384" s="40">
        <v>304.71666666666664</v>
      </c>
      <c r="G384" s="40">
        <v>298.93333333333328</v>
      </c>
      <c r="H384" s="40">
        <v>324.93333333333328</v>
      </c>
      <c r="I384" s="40">
        <v>330.7166666666667</v>
      </c>
      <c r="J384" s="40">
        <v>337.93333333333328</v>
      </c>
      <c r="K384" s="31">
        <v>323.5</v>
      </c>
      <c r="L384" s="31">
        <v>310.5</v>
      </c>
      <c r="M384" s="31">
        <v>10.06345</v>
      </c>
      <c r="N384" s="1"/>
      <c r="O384" s="1"/>
    </row>
    <row r="385" spans="1:15" ht="12.75" customHeight="1">
      <c r="A385" s="31">
        <v>375</v>
      </c>
      <c r="B385" s="31" t="s">
        <v>502</v>
      </c>
      <c r="C385" s="31">
        <v>83.45</v>
      </c>
      <c r="D385" s="40">
        <v>83.583333333333329</v>
      </c>
      <c r="E385" s="40">
        <v>82.916666666666657</v>
      </c>
      <c r="F385" s="40">
        <v>82.383333333333326</v>
      </c>
      <c r="G385" s="40">
        <v>81.716666666666654</v>
      </c>
      <c r="H385" s="40">
        <v>84.11666666666666</v>
      </c>
      <c r="I385" s="40">
        <v>84.783333333333317</v>
      </c>
      <c r="J385" s="40">
        <v>85.316666666666663</v>
      </c>
      <c r="K385" s="31">
        <v>84.25</v>
      </c>
      <c r="L385" s="31">
        <v>83.05</v>
      </c>
      <c r="M385" s="31">
        <v>20.239470000000001</v>
      </c>
      <c r="N385" s="1"/>
      <c r="O385" s="1"/>
    </row>
    <row r="386" spans="1:15" ht="12.75" customHeight="1">
      <c r="A386" s="31">
        <v>376</v>
      </c>
      <c r="B386" s="31" t="s">
        <v>503</v>
      </c>
      <c r="C386" s="31">
        <v>2222</v>
      </c>
      <c r="D386" s="40">
        <v>2214.3333333333335</v>
      </c>
      <c r="E386" s="40">
        <v>2202.666666666667</v>
      </c>
      <c r="F386" s="40">
        <v>2183.3333333333335</v>
      </c>
      <c r="G386" s="40">
        <v>2171.666666666667</v>
      </c>
      <c r="H386" s="40">
        <v>2233.666666666667</v>
      </c>
      <c r="I386" s="40">
        <v>2245.3333333333339</v>
      </c>
      <c r="J386" s="40">
        <v>2264.666666666667</v>
      </c>
      <c r="K386" s="31">
        <v>2226</v>
      </c>
      <c r="L386" s="31">
        <v>2195</v>
      </c>
      <c r="M386" s="31">
        <v>0.16575000000000001</v>
      </c>
      <c r="N386" s="1"/>
      <c r="O386" s="1"/>
    </row>
    <row r="387" spans="1:15" ht="12.75" customHeight="1">
      <c r="A387" s="31">
        <v>377</v>
      </c>
      <c r="B387" s="31" t="s">
        <v>504</v>
      </c>
      <c r="C387" s="31">
        <v>474.1</v>
      </c>
      <c r="D387" s="40">
        <v>473.7833333333333</v>
      </c>
      <c r="E387" s="40">
        <v>460.81666666666661</v>
      </c>
      <c r="F387" s="40">
        <v>447.5333333333333</v>
      </c>
      <c r="G387" s="40">
        <v>434.56666666666661</v>
      </c>
      <c r="H387" s="40">
        <v>487.06666666666661</v>
      </c>
      <c r="I387" s="40">
        <v>500.0333333333333</v>
      </c>
      <c r="J387" s="40">
        <v>513.31666666666661</v>
      </c>
      <c r="K387" s="31">
        <v>486.75</v>
      </c>
      <c r="L387" s="31">
        <v>460.5</v>
      </c>
      <c r="M387" s="31">
        <v>13.784330000000001</v>
      </c>
      <c r="N387" s="1"/>
      <c r="O387" s="1"/>
    </row>
    <row r="388" spans="1:15" ht="12.75" customHeight="1">
      <c r="A388" s="31">
        <v>378</v>
      </c>
      <c r="B388" s="31" t="s">
        <v>505</v>
      </c>
      <c r="C388" s="31">
        <v>154.25</v>
      </c>
      <c r="D388" s="40">
        <v>154.01666666666665</v>
      </c>
      <c r="E388" s="40">
        <v>151.08333333333331</v>
      </c>
      <c r="F388" s="40">
        <v>147.91666666666666</v>
      </c>
      <c r="G388" s="40">
        <v>144.98333333333332</v>
      </c>
      <c r="H388" s="40">
        <v>157.18333333333331</v>
      </c>
      <c r="I388" s="40">
        <v>160.11666666666665</v>
      </c>
      <c r="J388" s="40">
        <v>163.2833333333333</v>
      </c>
      <c r="K388" s="31">
        <v>156.94999999999999</v>
      </c>
      <c r="L388" s="31">
        <v>150.85</v>
      </c>
      <c r="M388" s="31">
        <v>38.153950000000002</v>
      </c>
      <c r="N388" s="1"/>
      <c r="O388" s="1"/>
    </row>
    <row r="389" spans="1:15" ht="12.75" customHeight="1">
      <c r="A389" s="31">
        <v>379</v>
      </c>
      <c r="B389" s="31" t="s">
        <v>506</v>
      </c>
      <c r="C389" s="31">
        <v>1370.3</v>
      </c>
      <c r="D389" s="40">
        <v>1371.1000000000001</v>
      </c>
      <c r="E389" s="40">
        <v>1350.2000000000003</v>
      </c>
      <c r="F389" s="40">
        <v>1330.1000000000001</v>
      </c>
      <c r="G389" s="40">
        <v>1309.2000000000003</v>
      </c>
      <c r="H389" s="40">
        <v>1391.2000000000003</v>
      </c>
      <c r="I389" s="40">
        <v>1412.1000000000004</v>
      </c>
      <c r="J389" s="40">
        <v>1432.2000000000003</v>
      </c>
      <c r="K389" s="31">
        <v>1392</v>
      </c>
      <c r="L389" s="31">
        <v>1351</v>
      </c>
      <c r="M389" s="31">
        <v>2.2773699999999999</v>
      </c>
      <c r="N389" s="1"/>
      <c r="O389" s="1"/>
    </row>
    <row r="390" spans="1:15" ht="12.75" customHeight="1">
      <c r="A390" s="31">
        <v>380</v>
      </c>
      <c r="B390" s="31" t="s">
        <v>188</v>
      </c>
      <c r="C390" s="31">
        <v>2707.6</v>
      </c>
      <c r="D390" s="40">
        <v>2704.9666666666667</v>
      </c>
      <c r="E390" s="40">
        <v>2664.9333333333334</v>
      </c>
      <c r="F390" s="40">
        <v>2622.2666666666669</v>
      </c>
      <c r="G390" s="40">
        <v>2582.2333333333336</v>
      </c>
      <c r="H390" s="40">
        <v>2747.6333333333332</v>
      </c>
      <c r="I390" s="40">
        <v>2787.666666666667</v>
      </c>
      <c r="J390" s="40">
        <v>2830.333333333333</v>
      </c>
      <c r="K390" s="31">
        <v>2745</v>
      </c>
      <c r="L390" s="31">
        <v>2662.3</v>
      </c>
      <c r="M390" s="31">
        <v>62.738500000000002</v>
      </c>
      <c r="N390" s="1"/>
      <c r="O390" s="1"/>
    </row>
    <row r="391" spans="1:15" ht="12.75" customHeight="1">
      <c r="A391" s="31">
        <v>381</v>
      </c>
      <c r="B391" s="31" t="s">
        <v>507</v>
      </c>
      <c r="C391" s="31">
        <v>125.3</v>
      </c>
      <c r="D391" s="40">
        <v>125.68333333333332</v>
      </c>
      <c r="E391" s="40">
        <v>122.96666666666664</v>
      </c>
      <c r="F391" s="40">
        <v>120.63333333333331</v>
      </c>
      <c r="G391" s="40">
        <v>117.91666666666663</v>
      </c>
      <c r="H391" s="40">
        <v>128.01666666666665</v>
      </c>
      <c r="I391" s="40">
        <v>130.73333333333332</v>
      </c>
      <c r="J391" s="40">
        <v>133.06666666666666</v>
      </c>
      <c r="K391" s="31">
        <v>128.4</v>
      </c>
      <c r="L391" s="31">
        <v>123.35</v>
      </c>
      <c r="M391" s="31">
        <v>0.53476000000000001</v>
      </c>
      <c r="N391" s="1"/>
      <c r="O391" s="1"/>
    </row>
    <row r="392" spans="1:15" ht="12.75" customHeight="1">
      <c r="A392" s="31">
        <v>382</v>
      </c>
      <c r="B392" s="31" t="s">
        <v>508</v>
      </c>
      <c r="C392" s="31">
        <v>1507.6</v>
      </c>
      <c r="D392" s="40">
        <v>1512.7</v>
      </c>
      <c r="E392" s="40">
        <v>1486.5</v>
      </c>
      <c r="F392" s="40">
        <v>1465.3999999999999</v>
      </c>
      <c r="G392" s="40">
        <v>1439.1999999999998</v>
      </c>
      <c r="H392" s="40">
        <v>1533.8000000000002</v>
      </c>
      <c r="I392" s="40">
        <v>1560.0000000000005</v>
      </c>
      <c r="J392" s="40">
        <v>1581.1000000000004</v>
      </c>
      <c r="K392" s="31">
        <v>1538.9</v>
      </c>
      <c r="L392" s="31">
        <v>1491.6</v>
      </c>
      <c r="M392" s="31">
        <v>0.59457000000000004</v>
      </c>
      <c r="N392" s="1"/>
      <c r="O392" s="1"/>
    </row>
    <row r="393" spans="1:15" ht="12.75" customHeight="1">
      <c r="A393" s="31">
        <v>383</v>
      </c>
      <c r="B393" s="31" t="s">
        <v>509</v>
      </c>
      <c r="C393" s="31">
        <v>2264.25</v>
      </c>
      <c r="D393" s="40">
        <v>2280.6333333333332</v>
      </c>
      <c r="E393" s="40">
        <v>2223.6166666666663</v>
      </c>
      <c r="F393" s="40">
        <v>2182.9833333333331</v>
      </c>
      <c r="G393" s="40">
        <v>2125.9666666666662</v>
      </c>
      <c r="H393" s="40">
        <v>2321.2666666666664</v>
      </c>
      <c r="I393" s="40">
        <v>2378.2833333333328</v>
      </c>
      <c r="J393" s="40">
        <v>2418.9166666666665</v>
      </c>
      <c r="K393" s="31">
        <v>2337.65</v>
      </c>
      <c r="L393" s="31">
        <v>2240</v>
      </c>
      <c r="M393" s="31">
        <v>3.1881400000000002</v>
      </c>
      <c r="N393" s="1"/>
      <c r="O393" s="1"/>
    </row>
    <row r="394" spans="1:15" ht="12.75" customHeight="1">
      <c r="A394" s="31">
        <v>384</v>
      </c>
      <c r="B394" s="31" t="s">
        <v>276</v>
      </c>
      <c r="C394" s="31">
        <v>1140.75</v>
      </c>
      <c r="D394" s="40">
        <v>1143.5833333333333</v>
      </c>
      <c r="E394" s="40">
        <v>1133.1666666666665</v>
      </c>
      <c r="F394" s="40">
        <v>1125.5833333333333</v>
      </c>
      <c r="G394" s="40">
        <v>1115.1666666666665</v>
      </c>
      <c r="H394" s="40">
        <v>1151.1666666666665</v>
      </c>
      <c r="I394" s="40">
        <v>1161.583333333333</v>
      </c>
      <c r="J394" s="40">
        <v>1169.1666666666665</v>
      </c>
      <c r="K394" s="31">
        <v>1154</v>
      </c>
      <c r="L394" s="31">
        <v>1136</v>
      </c>
      <c r="M394" s="31">
        <v>10.39242</v>
      </c>
      <c r="N394" s="1"/>
      <c r="O394" s="1"/>
    </row>
    <row r="395" spans="1:15" ht="12.75" customHeight="1">
      <c r="A395" s="31">
        <v>385</v>
      </c>
      <c r="B395" s="31" t="s">
        <v>190</v>
      </c>
      <c r="C395" s="31">
        <v>1192.5</v>
      </c>
      <c r="D395" s="40">
        <v>1199.3500000000001</v>
      </c>
      <c r="E395" s="40">
        <v>1178.7000000000003</v>
      </c>
      <c r="F395" s="40">
        <v>1164.9000000000001</v>
      </c>
      <c r="G395" s="40">
        <v>1144.2500000000002</v>
      </c>
      <c r="H395" s="40">
        <v>1213.1500000000003</v>
      </c>
      <c r="I395" s="40">
        <v>1233.8000000000004</v>
      </c>
      <c r="J395" s="40">
        <v>1247.6000000000004</v>
      </c>
      <c r="K395" s="31">
        <v>1220</v>
      </c>
      <c r="L395" s="31">
        <v>1185.55</v>
      </c>
      <c r="M395" s="31">
        <v>9.3485999999999994</v>
      </c>
      <c r="N395" s="1"/>
      <c r="O395" s="1"/>
    </row>
    <row r="396" spans="1:15" ht="12.75" customHeight="1">
      <c r="A396" s="31">
        <v>386</v>
      </c>
      <c r="B396" s="31" t="s">
        <v>510</v>
      </c>
      <c r="C396" s="31">
        <v>495.85</v>
      </c>
      <c r="D396" s="40">
        <v>500.58333333333331</v>
      </c>
      <c r="E396" s="40">
        <v>483.56666666666661</v>
      </c>
      <c r="F396" s="40">
        <v>471.2833333333333</v>
      </c>
      <c r="G396" s="40">
        <v>454.26666666666659</v>
      </c>
      <c r="H396" s="40">
        <v>512.86666666666656</v>
      </c>
      <c r="I396" s="40">
        <v>529.88333333333344</v>
      </c>
      <c r="J396" s="40">
        <v>542.16666666666663</v>
      </c>
      <c r="K396" s="31">
        <v>517.6</v>
      </c>
      <c r="L396" s="31">
        <v>488.3</v>
      </c>
      <c r="M396" s="31">
        <v>2.2183999999999999</v>
      </c>
      <c r="N396" s="1"/>
      <c r="O396" s="1"/>
    </row>
    <row r="397" spans="1:15" ht="12.75" customHeight="1">
      <c r="A397" s="31">
        <v>387</v>
      </c>
      <c r="B397" s="31" t="s">
        <v>511</v>
      </c>
      <c r="C397" s="31">
        <v>32.549999999999997</v>
      </c>
      <c r="D397" s="40">
        <v>31.599999999999998</v>
      </c>
      <c r="E397" s="40">
        <v>29.449999999999996</v>
      </c>
      <c r="F397" s="40">
        <v>26.349999999999998</v>
      </c>
      <c r="G397" s="40">
        <v>24.199999999999996</v>
      </c>
      <c r="H397" s="40">
        <v>34.699999999999996</v>
      </c>
      <c r="I397" s="40">
        <v>36.849999999999994</v>
      </c>
      <c r="J397" s="40">
        <v>39.949999999999996</v>
      </c>
      <c r="K397" s="31">
        <v>33.75</v>
      </c>
      <c r="L397" s="31">
        <v>28.5</v>
      </c>
      <c r="M397" s="31">
        <v>529.83313999999996</v>
      </c>
      <c r="N397" s="1"/>
      <c r="O397" s="1"/>
    </row>
    <row r="398" spans="1:15" ht="12.75" customHeight="1">
      <c r="A398" s="31">
        <v>388</v>
      </c>
      <c r="B398" s="31" t="s">
        <v>512</v>
      </c>
      <c r="C398" s="31">
        <v>3272.6</v>
      </c>
      <c r="D398" s="40">
        <v>3293</v>
      </c>
      <c r="E398" s="40">
        <v>3216.6</v>
      </c>
      <c r="F398" s="40">
        <v>3160.6</v>
      </c>
      <c r="G398" s="40">
        <v>3084.2</v>
      </c>
      <c r="H398" s="40">
        <v>3349</v>
      </c>
      <c r="I398" s="40">
        <v>3425.3999999999996</v>
      </c>
      <c r="J398" s="40">
        <v>3481.4</v>
      </c>
      <c r="K398" s="31">
        <v>3369.4</v>
      </c>
      <c r="L398" s="31">
        <v>3237</v>
      </c>
      <c r="M398" s="31">
        <v>0.33399000000000001</v>
      </c>
      <c r="N398" s="1"/>
      <c r="O398" s="1"/>
    </row>
    <row r="399" spans="1:15" ht="12.75" customHeight="1">
      <c r="A399" s="31">
        <v>389</v>
      </c>
      <c r="B399" s="31" t="s">
        <v>194</v>
      </c>
      <c r="C399" s="31">
        <v>2333.3000000000002</v>
      </c>
      <c r="D399" s="40">
        <v>2368.7000000000003</v>
      </c>
      <c r="E399" s="40">
        <v>2292.4500000000007</v>
      </c>
      <c r="F399" s="40">
        <v>2251.6000000000004</v>
      </c>
      <c r="G399" s="40">
        <v>2175.3500000000008</v>
      </c>
      <c r="H399" s="40">
        <v>2409.5500000000006</v>
      </c>
      <c r="I399" s="40">
        <v>2485.7999999999997</v>
      </c>
      <c r="J399" s="40">
        <v>2526.6500000000005</v>
      </c>
      <c r="K399" s="31">
        <v>2444.9499999999998</v>
      </c>
      <c r="L399" s="31">
        <v>2327.85</v>
      </c>
      <c r="M399" s="31">
        <v>10.18333</v>
      </c>
      <c r="N399" s="1"/>
      <c r="O399" s="1"/>
    </row>
    <row r="400" spans="1:15" ht="12.75" customHeight="1">
      <c r="A400" s="31">
        <v>390</v>
      </c>
      <c r="B400" s="31" t="s">
        <v>277</v>
      </c>
      <c r="C400" s="31">
        <v>8251.75</v>
      </c>
      <c r="D400" s="40">
        <v>8225.0333333333328</v>
      </c>
      <c r="E400" s="40">
        <v>8188.7166666666653</v>
      </c>
      <c r="F400" s="40">
        <v>8125.6833333333325</v>
      </c>
      <c r="G400" s="40">
        <v>8089.366666666665</v>
      </c>
      <c r="H400" s="40">
        <v>8288.0666666666657</v>
      </c>
      <c r="I400" s="40">
        <v>8324.3833333333314</v>
      </c>
      <c r="J400" s="40">
        <v>8387.4166666666661</v>
      </c>
      <c r="K400" s="31">
        <v>8261.35</v>
      </c>
      <c r="L400" s="31">
        <v>8162</v>
      </c>
      <c r="M400" s="31">
        <v>0.14147999999999999</v>
      </c>
      <c r="N400" s="1"/>
      <c r="O400" s="1"/>
    </row>
    <row r="401" spans="1:15" ht="12.75" customHeight="1">
      <c r="A401" s="31">
        <v>391</v>
      </c>
      <c r="B401" s="31" t="s">
        <v>513</v>
      </c>
      <c r="C401" s="31">
        <v>7957.05</v>
      </c>
      <c r="D401" s="40">
        <v>7921.666666666667</v>
      </c>
      <c r="E401" s="40">
        <v>7857.7333333333336</v>
      </c>
      <c r="F401" s="40">
        <v>7758.416666666667</v>
      </c>
      <c r="G401" s="40">
        <v>7694.4833333333336</v>
      </c>
      <c r="H401" s="40">
        <v>8020.9833333333336</v>
      </c>
      <c r="I401" s="40">
        <v>8084.9166666666661</v>
      </c>
      <c r="J401" s="40">
        <v>8184.2333333333336</v>
      </c>
      <c r="K401" s="31">
        <v>7985.6</v>
      </c>
      <c r="L401" s="31">
        <v>7822.35</v>
      </c>
      <c r="M401" s="31">
        <v>0.25772</v>
      </c>
      <c r="N401" s="1"/>
      <c r="O401" s="1"/>
    </row>
    <row r="402" spans="1:15" ht="12.75" customHeight="1">
      <c r="A402" s="31">
        <v>392</v>
      </c>
      <c r="B402" s="31" t="s">
        <v>514</v>
      </c>
      <c r="C402" s="31">
        <v>121.85</v>
      </c>
      <c r="D402" s="40">
        <v>122.14999999999999</v>
      </c>
      <c r="E402" s="40">
        <v>119.54999999999998</v>
      </c>
      <c r="F402" s="40">
        <v>117.24999999999999</v>
      </c>
      <c r="G402" s="40">
        <v>114.64999999999998</v>
      </c>
      <c r="H402" s="40">
        <v>124.44999999999999</v>
      </c>
      <c r="I402" s="40">
        <v>127.04999999999998</v>
      </c>
      <c r="J402" s="40">
        <v>129.35</v>
      </c>
      <c r="K402" s="31">
        <v>124.75</v>
      </c>
      <c r="L402" s="31">
        <v>119.85</v>
      </c>
      <c r="M402" s="31">
        <v>14.350960000000001</v>
      </c>
      <c r="N402" s="1"/>
      <c r="O402" s="1"/>
    </row>
    <row r="403" spans="1:15" ht="12.75" customHeight="1">
      <c r="A403" s="31">
        <v>393</v>
      </c>
      <c r="B403" s="31" t="s">
        <v>515</v>
      </c>
      <c r="C403" s="31">
        <v>214.85</v>
      </c>
      <c r="D403" s="40">
        <v>217.21666666666667</v>
      </c>
      <c r="E403" s="40">
        <v>211.88333333333333</v>
      </c>
      <c r="F403" s="40">
        <v>208.91666666666666</v>
      </c>
      <c r="G403" s="40">
        <v>203.58333333333331</v>
      </c>
      <c r="H403" s="40">
        <v>220.18333333333334</v>
      </c>
      <c r="I403" s="40">
        <v>225.51666666666665</v>
      </c>
      <c r="J403" s="40">
        <v>228.48333333333335</v>
      </c>
      <c r="K403" s="31">
        <v>222.55</v>
      </c>
      <c r="L403" s="31">
        <v>214.25</v>
      </c>
      <c r="M403" s="31">
        <v>6.5355100000000004</v>
      </c>
      <c r="N403" s="1"/>
      <c r="O403" s="1"/>
    </row>
    <row r="404" spans="1:15" ht="12.75" customHeight="1">
      <c r="A404" s="31">
        <v>394</v>
      </c>
      <c r="B404" s="31" t="s">
        <v>516</v>
      </c>
      <c r="C404" s="31">
        <v>315.10000000000002</v>
      </c>
      <c r="D404" s="40">
        <v>317.93333333333334</v>
      </c>
      <c r="E404" s="40">
        <v>312.16666666666669</v>
      </c>
      <c r="F404" s="40">
        <v>309.23333333333335</v>
      </c>
      <c r="G404" s="40">
        <v>303.4666666666667</v>
      </c>
      <c r="H404" s="40">
        <v>320.86666666666667</v>
      </c>
      <c r="I404" s="40">
        <v>326.63333333333333</v>
      </c>
      <c r="J404" s="40">
        <v>329.56666666666666</v>
      </c>
      <c r="K404" s="31">
        <v>323.7</v>
      </c>
      <c r="L404" s="31">
        <v>315</v>
      </c>
      <c r="M404" s="31">
        <v>3.5571600000000001</v>
      </c>
      <c r="N404" s="1"/>
      <c r="O404" s="1"/>
    </row>
    <row r="405" spans="1:15" ht="12.75" customHeight="1">
      <c r="A405" s="31">
        <v>395</v>
      </c>
      <c r="B405" s="31" t="s">
        <v>517</v>
      </c>
      <c r="C405" s="31">
        <v>2556.1</v>
      </c>
      <c r="D405" s="40">
        <v>2535.2666666666669</v>
      </c>
      <c r="E405" s="40">
        <v>2445.5333333333338</v>
      </c>
      <c r="F405" s="40">
        <v>2334.9666666666667</v>
      </c>
      <c r="G405" s="40">
        <v>2245.2333333333336</v>
      </c>
      <c r="H405" s="40">
        <v>2645.8333333333339</v>
      </c>
      <c r="I405" s="40">
        <v>2735.5666666666666</v>
      </c>
      <c r="J405" s="40">
        <v>2846.1333333333341</v>
      </c>
      <c r="K405" s="31">
        <v>2625</v>
      </c>
      <c r="L405" s="31">
        <v>2424.6999999999998</v>
      </c>
      <c r="M405" s="31">
        <v>0.50375999999999999</v>
      </c>
      <c r="N405" s="1"/>
      <c r="O405" s="1"/>
    </row>
    <row r="406" spans="1:15" ht="12.75" customHeight="1">
      <c r="A406" s="31">
        <v>396</v>
      </c>
      <c r="B406" s="31" t="s">
        <v>518</v>
      </c>
      <c r="C406" s="31">
        <v>618.85</v>
      </c>
      <c r="D406" s="40">
        <v>627.03333333333342</v>
      </c>
      <c r="E406" s="40">
        <v>605.26666666666688</v>
      </c>
      <c r="F406" s="40">
        <v>591.68333333333351</v>
      </c>
      <c r="G406" s="40">
        <v>569.91666666666697</v>
      </c>
      <c r="H406" s="40">
        <v>640.61666666666679</v>
      </c>
      <c r="I406" s="40">
        <v>662.38333333333344</v>
      </c>
      <c r="J406" s="40">
        <v>675.9666666666667</v>
      </c>
      <c r="K406" s="31">
        <v>648.79999999999995</v>
      </c>
      <c r="L406" s="31">
        <v>613.45000000000005</v>
      </c>
      <c r="M406" s="31">
        <v>5.5020800000000003</v>
      </c>
      <c r="N406" s="1"/>
      <c r="O406" s="1"/>
    </row>
    <row r="407" spans="1:15" ht="12.75" customHeight="1">
      <c r="A407" s="31">
        <v>397</v>
      </c>
      <c r="B407" s="31" t="s">
        <v>519</v>
      </c>
      <c r="C407" s="31">
        <v>142.94999999999999</v>
      </c>
      <c r="D407" s="40">
        <v>142.73333333333332</v>
      </c>
      <c r="E407" s="40">
        <v>140.71666666666664</v>
      </c>
      <c r="F407" s="40">
        <v>138.48333333333332</v>
      </c>
      <c r="G407" s="40">
        <v>136.46666666666664</v>
      </c>
      <c r="H407" s="40">
        <v>144.96666666666664</v>
      </c>
      <c r="I407" s="40">
        <v>146.98333333333335</v>
      </c>
      <c r="J407" s="40">
        <v>149.21666666666664</v>
      </c>
      <c r="K407" s="31">
        <v>144.75</v>
      </c>
      <c r="L407" s="31">
        <v>140.5</v>
      </c>
      <c r="M407" s="31">
        <v>36.968470000000003</v>
      </c>
      <c r="N407" s="1"/>
      <c r="O407" s="1"/>
    </row>
    <row r="408" spans="1:15" ht="12.75" customHeight="1">
      <c r="A408" s="31">
        <v>398</v>
      </c>
      <c r="B408" s="31" t="s">
        <v>520</v>
      </c>
      <c r="C408" s="31">
        <v>279.5</v>
      </c>
      <c r="D408" s="40">
        <v>279.53333333333336</v>
      </c>
      <c r="E408" s="40">
        <v>276.61666666666673</v>
      </c>
      <c r="F408" s="40">
        <v>273.73333333333335</v>
      </c>
      <c r="G408" s="40">
        <v>270.81666666666672</v>
      </c>
      <c r="H408" s="40">
        <v>282.41666666666674</v>
      </c>
      <c r="I408" s="40">
        <v>285.33333333333337</v>
      </c>
      <c r="J408" s="40">
        <v>288.21666666666675</v>
      </c>
      <c r="K408" s="31">
        <v>282.45</v>
      </c>
      <c r="L408" s="31">
        <v>276.64999999999998</v>
      </c>
      <c r="M408" s="31">
        <v>1.3260099999999999</v>
      </c>
      <c r="N408" s="1"/>
      <c r="O408" s="1"/>
    </row>
    <row r="409" spans="1:15" ht="12.75" customHeight="1">
      <c r="A409" s="31">
        <v>399</v>
      </c>
      <c r="B409" s="31" t="s">
        <v>192</v>
      </c>
      <c r="C409" s="31">
        <v>28191.3</v>
      </c>
      <c r="D409" s="40">
        <v>28147.100000000002</v>
      </c>
      <c r="E409" s="40">
        <v>27994.200000000004</v>
      </c>
      <c r="F409" s="40">
        <v>27797.100000000002</v>
      </c>
      <c r="G409" s="40">
        <v>27644.200000000004</v>
      </c>
      <c r="H409" s="40">
        <v>28344.200000000004</v>
      </c>
      <c r="I409" s="40">
        <v>28497.100000000006</v>
      </c>
      <c r="J409" s="40">
        <v>28694.200000000004</v>
      </c>
      <c r="K409" s="31">
        <v>28300</v>
      </c>
      <c r="L409" s="31">
        <v>27950</v>
      </c>
      <c r="M409" s="31">
        <v>0.35497000000000001</v>
      </c>
      <c r="N409" s="1"/>
      <c r="O409" s="1"/>
    </row>
    <row r="410" spans="1:15" ht="12.75" customHeight="1">
      <c r="A410" s="31">
        <v>400</v>
      </c>
      <c r="B410" s="31" t="s">
        <v>521</v>
      </c>
      <c r="C410" s="31">
        <v>2251.25</v>
      </c>
      <c r="D410" s="40">
        <v>2233.6833333333329</v>
      </c>
      <c r="E410" s="40">
        <v>2200.4166666666661</v>
      </c>
      <c r="F410" s="40">
        <v>2149.583333333333</v>
      </c>
      <c r="G410" s="40">
        <v>2116.3166666666662</v>
      </c>
      <c r="H410" s="40">
        <v>2284.516666666666</v>
      </c>
      <c r="I410" s="40">
        <v>2317.7833333333333</v>
      </c>
      <c r="J410" s="40">
        <v>2368.6166666666659</v>
      </c>
      <c r="K410" s="31">
        <v>2266.9499999999998</v>
      </c>
      <c r="L410" s="31">
        <v>2182.85</v>
      </c>
      <c r="M410" s="31">
        <v>0.64242999999999995</v>
      </c>
      <c r="N410" s="1"/>
      <c r="O410" s="1"/>
    </row>
    <row r="411" spans="1:15" ht="12.75" customHeight="1">
      <c r="A411" s="31">
        <v>401</v>
      </c>
      <c r="B411" s="31" t="s">
        <v>195</v>
      </c>
      <c r="C411" s="31">
        <v>1395.2</v>
      </c>
      <c r="D411" s="40">
        <v>1397.3833333333332</v>
      </c>
      <c r="E411" s="40">
        <v>1378.0666666666664</v>
      </c>
      <c r="F411" s="40">
        <v>1360.9333333333332</v>
      </c>
      <c r="G411" s="40">
        <v>1341.6166666666663</v>
      </c>
      <c r="H411" s="40">
        <v>1414.5166666666664</v>
      </c>
      <c r="I411" s="40">
        <v>1433.833333333333</v>
      </c>
      <c r="J411" s="40">
        <v>1450.9666666666665</v>
      </c>
      <c r="K411" s="31">
        <v>1416.7</v>
      </c>
      <c r="L411" s="31">
        <v>1380.25</v>
      </c>
      <c r="M411" s="31">
        <v>11.79881</v>
      </c>
      <c r="N411" s="1"/>
      <c r="O411" s="1"/>
    </row>
    <row r="412" spans="1:15" ht="12.75" customHeight="1">
      <c r="A412" s="31">
        <v>402</v>
      </c>
      <c r="B412" s="31" t="s">
        <v>193</v>
      </c>
      <c r="C412" s="31">
        <v>2265.9</v>
      </c>
      <c r="D412" s="40">
        <v>2272.2166666666667</v>
      </c>
      <c r="E412" s="40">
        <v>2235.4333333333334</v>
      </c>
      <c r="F412" s="40">
        <v>2204.9666666666667</v>
      </c>
      <c r="G412" s="40">
        <v>2168.1833333333334</v>
      </c>
      <c r="H412" s="40">
        <v>2302.6833333333334</v>
      </c>
      <c r="I412" s="40">
        <v>2339.4666666666672</v>
      </c>
      <c r="J412" s="40">
        <v>2369.9333333333334</v>
      </c>
      <c r="K412" s="31">
        <v>2309</v>
      </c>
      <c r="L412" s="31">
        <v>2241.75</v>
      </c>
      <c r="M412" s="31">
        <v>2.4908399999999999</v>
      </c>
      <c r="N412" s="1"/>
      <c r="O412" s="1"/>
    </row>
    <row r="413" spans="1:15" ht="12.75" customHeight="1">
      <c r="A413" s="31">
        <v>403</v>
      </c>
      <c r="B413" s="31" t="s">
        <v>522</v>
      </c>
      <c r="C413" s="31">
        <v>829.2</v>
      </c>
      <c r="D413" s="40">
        <v>833.7166666666667</v>
      </c>
      <c r="E413" s="40">
        <v>820.48333333333335</v>
      </c>
      <c r="F413" s="40">
        <v>811.76666666666665</v>
      </c>
      <c r="G413" s="40">
        <v>798.5333333333333</v>
      </c>
      <c r="H413" s="40">
        <v>842.43333333333339</v>
      </c>
      <c r="I413" s="40">
        <v>855.66666666666674</v>
      </c>
      <c r="J413" s="40">
        <v>864.38333333333344</v>
      </c>
      <c r="K413" s="31">
        <v>846.95</v>
      </c>
      <c r="L413" s="31">
        <v>825</v>
      </c>
      <c r="M413" s="31">
        <v>2.4812799999999999</v>
      </c>
      <c r="N413" s="1"/>
      <c r="O413" s="1"/>
    </row>
    <row r="414" spans="1:15" ht="12.75" customHeight="1">
      <c r="A414" s="31">
        <v>404</v>
      </c>
      <c r="B414" s="31" t="s">
        <v>523</v>
      </c>
      <c r="C414" s="31">
        <v>2697.35</v>
      </c>
      <c r="D414" s="40">
        <v>2665.0166666666664</v>
      </c>
      <c r="E414" s="40">
        <v>2596.583333333333</v>
      </c>
      <c r="F414" s="40">
        <v>2495.8166666666666</v>
      </c>
      <c r="G414" s="40">
        <v>2427.3833333333332</v>
      </c>
      <c r="H414" s="40">
        <v>2765.7833333333328</v>
      </c>
      <c r="I414" s="40">
        <v>2834.2166666666662</v>
      </c>
      <c r="J414" s="40">
        <v>2934.9833333333327</v>
      </c>
      <c r="K414" s="31">
        <v>2733.45</v>
      </c>
      <c r="L414" s="31">
        <v>2564.25</v>
      </c>
      <c r="M414" s="31">
        <v>1.42371</v>
      </c>
      <c r="N414" s="1"/>
      <c r="O414" s="1"/>
    </row>
    <row r="415" spans="1:15" ht="12.75" customHeight="1">
      <c r="A415" s="31">
        <v>405</v>
      </c>
      <c r="B415" s="31" t="s">
        <v>524</v>
      </c>
      <c r="C415" s="31">
        <v>1415.75</v>
      </c>
      <c r="D415" s="40">
        <v>1429.4666666666665</v>
      </c>
      <c r="E415" s="40">
        <v>1395.2833333333328</v>
      </c>
      <c r="F415" s="40">
        <v>1374.8166666666664</v>
      </c>
      <c r="G415" s="40">
        <v>1340.6333333333328</v>
      </c>
      <c r="H415" s="40">
        <v>1449.9333333333329</v>
      </c>
      <c r="I415" s="40">
        <v>1484.1166666666668</v>
      </c>
      <c r="J415" s="40">
        <v>1504.583333333333</v>
      </c>
      <c r="K415" s="31">
        <v>1463.65</v>
      </c>
      <c r="L415" s="31">
        <v>1409</v>
      </c>
      <c r="M415" s="31">
        <v>0.66607000000000005</v>
      </c>
      <c r="N415" s="1"/>
      <c r="O415" s="1"/>
    </row>
    <row r="416" spans="1:15" ht="12.75" customHeight="1">
      <c r="A416" s="31">
        <v>406</v>
      </c>
      <c r="B416" s="31" t="s">
        <v>525</v>
      </c>
      <c r="C416" s="31">
        <v>925.6</v>
      </c>
      <c r="D416" s="40">
        <v>929.91666666666663</v>
      </c>
      <c r="E416" s="40">
        <v>912.88333333333321</v>
      </c>
      <c r="F416" s="40">
        <v>900.16666666666663</v>
      </c>
      <c r="G416" s="40">
        <v>883.13333333333321</v>
      </c>
      <c r="H416" s="40">
        <v>942.63333333333321</v>
      </c>
      <c r="I416" s="40">
        <v>959.66666666666674</v>
      </c>
      <c r="J416" s="40">
        <v>972.38333333333321</v>
      </c>
      <c r="K416" s="31">
        <v>946.95</v>
      </c>
      <c r="L416" s="31">
        <v>917.2</v>
      </c>
      <c r="M416" s="31">
        <v>1.67963</v>
      </c>
      <c r="N416" s="1"/>
      <c r="O416" s="1"/>
    </row>
    <row r="417" spans="1:15" ht="12.75" customHeight="1">
      <c r="A417" s="31">
        <v>407</v>
      </c>
      <c r="B417" s="31" t="s">
        <v>526</v>
      </c>
      <c r="C417" s="31">
        <v>546.1</v>
      </c>
      <c r="D417" s="40">
        <v>548.78333333333342</v>
      </c>
      <c r="E417" s="40">
        <v>540.61666666666679</v>
      </c>
      <c r="F417" s="40">
        <v>535.13333333333333</v>
      </c>
      <c r="G417" s="40">
        <v>526.9666666666667</v>
      </c>
      <c r="H417" s="40">
        <v>554.26666666666688</v>
      </c>
      <c r="I417" s="40">
        <v>562.43333333333362</v>
      </c>
      <c r="J417" s="40">
        <v>567.91666666666697</v>
      </c>
      <c r="K417" s="31">
        <v>556.95000000000005</v>
      </c>
      <c r="L417" s="31">
        <v>543.29999999999995</v>
      </c>
      <c r="M417" s="31">
        <v>0.59733999999999998</v>
      </c>
      <c r="N417" s="1"/>
      <c r="O417" s="1"/>
    </row>
    <row r="418" spans="1:15" ht="12.75" customHeight="1">
      <c r="A418" s="31">
        <v>408</v>
      </c>
      <c r="B418" s="31" t="s">
        <v>527</v>
      </c>
      <c r="C418" s="31">
        <v>75.8</v>
      </c>
      <c r="D418" s="40">
        <v>76.13333333333334</v>
      </c>
      <c r="E418" s="40">
        <v>75.01666666666668</v>
      </c>
      <c r="F418" s="40">
        <v>74.233333333333334</v>
      </c>
      <c r="G418" s="40">
        <v>73.116666666666674</v>
      </c>
      <c r="H418" s="40">
        <v>76.916666666666686</v>
      </c>
      <c r="I418" s="40">
        <v>78.033333333333331</v>
      </c>
      <c r="J418" s="40">
        <v>78.816666666666691</v>
      </c>
      <c r="K418" s="31">
        <v>77.25</v>
      </c>
      <c r="L418" s="31">
        <v>75.349999999999994</v>
      </c>
      <c r="M418" s="31">
        <v>37.182870000000001</v>
      </c>
      <c r="N418" s="1"/>
      <c r="O418" s="1"/>
    </row>
    <row r="419" spans="1:15" ht="12.75" customHeight="1">
      <c r="A419" s="31">
        <v>409</v>
      </c>
      <c r="B419" s="31" t="s">
        <v>528</v>
      </c>
      <c r="C419" s="31">
        <v>102.8</v>
      </c>
      <c r="D419" s="40">
        <v>103.46666666666665</v>
      </c>
      <c r="E419" s="40">
        <v>102.0333333333333</v>
      </c>
      <c r="F419" s="40">
        <v>101.26666666666665</v>
      </c>
      <c r="G419" s="40">
        <v>99.8333333333333</v>
      </c>
      <c r="H419" s="40">
        <v>104.23333333333331</v>
      </c>
      <c r="I419" s="40">
        <v>105.66666666666667</v>
      </c>
      <c r="J419" s="40">
        <v>106.43333333333331</v>
      </c>
      <c r="K419" s="31">
        <v>104.9</v>
      </c>
      <c r="L419" s="31">
        <v>102.7</v>
      </c>
      <c r="M419" s="31">
        <v>5.9219999999999997</v>
      </c>
      <c r="N419" s="1"/>
      <c r="O419" s="1"/>
    </row>
    <row r="420" spans="1:15" ht="12.75" customHeight="1">
      <c r="A420" s="31">
        <v>410</v>
      </c>
      <c r="B420" s="31" t="s">
        <v>191</v>
      </c>
      <c r="C420" s="31">
        <v>497.95</v>
      </c>
      <c r="D420" s="40">
        <v>496.88333333333338</v>
      </c>
      <c r="E420" s="40">
        <v>492.76666666666677</v>
      </c>
      <c r="F420" s="40">
        <v>487.58333333333337</v>
      </c>
      <c r="G420" s="40">
        <v>483.46666666666675</v>
      </c>
      <c r="H420" s="40">
        <v>502.06666666666678</v>
      </c>
      <c r="I420" s="40">
        <v>506.18333333333345</v>
      </c>
      <c r="J420" s="40">
        <v>511.36666666666679</v>
      </c>
      <c r="K420" s="31">
        <v>501</v>
      </c>
      <c r="L420" s="31">
        <v>491.7</v>
      </c>
      <c r="M420" s="31">
        <v>200.84247999999999</v>
      </c>
      <c r="N420" s="1"/>
      <c r="O420" s="1"/>
    </row>
    <row r="421" spans="1:15" ht="12.75" customHeight="1">
      <c r="A421" s="31">
        <v>411</v>
      </c>
      <c r="B421" s="31" t="s">
        <v>189</v>
      </c>
      <c r="C421" s="31">
        <v>129</v>
      </c>
      <c r="D421" s="40">
        <v>128.53333333333333</v>
      </c>
      <c r="E421" s="40">
        <v>125.26666666666665</v>
      </c>
      <c r="F421" s="40">
        <v>121.53333333333332</v>
      </c>
      <c r="G421" s="40">
        <v>118.26666666666664</v>
      </c>
      <c r="H421" s="40">
        <v>132.26666666666665</v>
      </c>
      <c r="I421" s="40">
        <v>135.53333333333336</v>
      </c>
      <c r="J421" s="40">
        <v>139.26666666666668</v>
      </c>
      <c r="K421" s="31">
        <v>131.80000000000001</v>
      </c>
      <c r="L421" s="31">
        <v>124.8</v>
      </c>
      <c r="M421" s="31">
        <v>1150.9335000000001</v>
      </c>
      <c r="N421" s="1"/>
      <c r="O421" s="1"/>
    </row>
    <row r="422" spans="1:15" ht="12.75" customHeight="1">
      <c r="A422" s="31">
        <v>412</v>
      </c>
      <c r="B422" s="31" t="s">
        <v>529</v>
      </c>
      <c r="C422" s="31">
        <v>444.9</v>
      </c>
      <c r="D422" s="40">
        <v>442.7</v>
      </c>
      <c r="E422" s="40">
        <v>430.84999999999997</v>
      </c>
      <c r="F422" s="40">
        <v>416.79999999999995</v>
      </c>
      <c r="G422" s="40">
        <v>404.94999999999993</v>
      </c>
      <c r="H422" s="40">
        <v>456.75</v>
      </c>
      <c r="I422" s="40">
        <v>468.6</v>
      </c>
      <c r="J422" s="40">
        <v>482.65000000000003</v>
      </c>
      <c r="K422" s="31">
        <v>454.55</v>
      </c>
      <c r="L422" s="31">
        <v>428.65</v>
      </c>
      <c r="M422" s="31">
        <v>28.72064</v>
      </c>
      <c r="N422" s="1"/>
      <c r="O422" s="1"/>
    </row>
    <row r="423" spans="1:15" ht="12.75" customHeight="1">
      <c r="A423" s="31">
        <v>413</v>
      </c>
      <c r="B423" s="31" t="s">
        <v>530</v>
      </c>
      <c r="C423" s="31">
        <v>280.55</v>
      </c>
      <c r="D423" s="40">
        <v>282.34999999999997</v>
      </c>
      <c r="E423" s="40">
        <v>277.69999999999993</v>
      </c>
      <c r="F423" s="40">
        <v>274.84999999999997</v>
      </c>
      <c r="G423" s="40">
        <v>270.19999999999993</v>
      </c>
      <c r="H423" s="40">
        <v>285.19999999999993</v>
      </c>
      <c r="I423" s="40">
        <v>289.84999999999991</v>
      </c>
      <c r="J423" s="40">
        <v>292.69999999999993</v>
      </c>
      <c r="K423" s="31">
        <v>287</v>
      </c>
      <c r="L423" s="31">
        <v>279.5</v>
      </c>
      <c r="M423" s="31">
        <v>9.0902600000000007</v>
      </c>
      <c r="N423" s="1"/>
      <c r="O423" s="1"/>
    </row>
    <row r="424" spans="1:15" ht="12.75" customHeight="1">
      <c r="A424" s="31">
        <v>414</v>
      </c>
      <c r="B424" s="31" t="s">
        <v>531</v>
      </c>
      <c r="C424" s="31">
        <v>580.20000000000005</v>
      </c>
      <c r="D424" s="40">
        <v>585.43333333333328</v>
      </c>
      <c r="E424" s="40">
        <v>572.81666666666661</v>
      </c>
      <c r="F424" s="40">
        <v>565.43333333333328</v>
      </c>
      <c r="G424" s="40">
        <v>552.81666666666661</v>
      </c>
      <c r="H424" s="40">
        <v>592.81666666666661</v>
      </c>
      <c r="I424" s="40">
        <v>605.43333333333317</v>
      </c>
      <c r="J424" s="40">
        <v>612.81666666666661</v>
      </c>
      <c r="K424" s="31">
        <v>598.04999999999995</v>
      </c>
      <c r="L424" s="31">
        <v>578.04999999999995</v>
      </c>
      <c r="M424" s="31">
        <v>7.9422300000000003</v>
      </c>
      <c r="N424" s="1"/>
      <c r="O424" s="1"/>
    </row>
    <row r="425" spans="1:15" ht="12.75" customHeight="1">
      <c r="A425" s="31">
        <v>415</v>
      </c>
      <c r="B425" s="31" t="s">
        <v>532</v>
      </c>
      <c r="C425" s="31">
        <v>661.2</v>
      </c>
      <c r="D425" s="40">
        <v>665.25</v>
      </c>
      <c r="E425" s="40">
        <v>654</v>
      </c>
      <c r="F425" s="40">
        <v>646.79999999999995</v>
      </c>
      <c r="G425" s="40">
        <v>635.54999999999995</v>
      </c>
      <c r="H425" s="40">
        <v>672.45</v>
      </c>
      <c r="I425" s="40">
        <v>683.7</v>
      </c>
      <c r="J425" s="40">
        <v>690.90000000000009</v>
      </c>
      <c r="K425" s="31">
        <v>676.5</v>
      </c>
      <c r="L425" s="31">
        <v>658.05</v>
      </c>
      <c r="M425" s="31">
        <v>1.92771</v>
      </c>
      <c r="N425" s="1"/>
      <c r="O425" s="1"/>
    </row>
    <row r="426" spans="1:15" ht="12.75" customHeight="1">
      <c r="A426" s="31">
        <v>416</v>
      </c>
      <c r="B426" s="31" t="s">
        <v>533</v>
      </c>
      <c r="C426" s="31">
        <v>411.75</v>
      </c>
      <c r="D426" s="40">
        <v>416.05</v>
      </c>
      <c r="E426" s="40">
        <v>406.40000000000003</v>
      </c>
      <c r="F426" s="40">
        <v>401.05</v>
      </c>
      <c r="G426" s="40">
        <v>391.40000000000003</v>
      </c>
      <c r="H426" s="40">
        <v>421.40000000000003</v>
      </c>
      <c r="I426" s="40">
        <v>431.05</v>
      </c>
      <c r="J426" s="40">
        <v>436.40000000000003</v>
      </c>
      <c r="K426" s="31">
        <v>425.7</v>
      </c>
      <c r="L426" s="31">
        <v>410.7</v>
      </c>
      <c r="M426" s="31">
        <v>4.7744299999999997</v>
      </c>
      <c r="N426" s="1"/>
      <c r="O426" s="1"/>
    </row>
    <row r="427" spans="1:15" ht="12.75" customHeight="1">
      <c r="A427" s="31">
        <v>417</v>
      </c>
      <c r="B427" s="31" t="s">
        <v>534</v>
      </c>
      <c r="C427" s="31">
        <v>297.3</v>
      </c>
      <c r="D427" s="40">
        <v>298.09999999999997</v>
      </c>
      <c r="E427" s="40">
        <v>291.19999999999993</v>
      </c>
      <c r="F427" s="40">
        <v>285.09999999999997</v>
      </c>
      <c r="G427" s="40">
        <v>278.19999999999993</v>
      </c>
      <c r="H427" s="40">
        <v>304.19999999999993</v>
      </c>
      <c r="I427" s="40">
        <v>311.09999999999991</v>
      </c>
      <c r="J427" s="40">
        <v>317.19999999999993</v>
      </c>
      <c r="K427" s="31">
        <v>305</v>
      </c>
      <c r="L427" s="31">
        <v>292</v>
      </c>
      <c r="M427" s="31">
        <v>8.7853300000000001</v>
      </c>
      <c r="N427" s="1"/>
      <c r="O427" s="1"/>
    </row>
    <row r="428" spans="1:15" ht="12.75" customHeight="1">
      <c r="A428" s="31">
        <v>418</v>
      </c>
      <c r="B428" s="31" t="s">
        <v>196</v>
      </c>
      <c r="C428" s="31">
        <v>835.9</v>
      </c>
      <c r="D428" s="40">
        <v>839.68333333333339</v>
      </c>
      <c r="E428" s="40">
        <v>828.36666666666679</v>
      </c>
      <c r="F428" s="40">
        <v>820.83333333333337</v>
      </c>
      <c r="G428" s="40">
        <v>809.51666666666677</v>
      </c>
      <c r="H428" s="40">
        <v>847.21666666666681</v>
      </c>
      <c r="I428" s="40">
        <v>858.53333333333342</v>
      </c>
      <c r="J428" s="40">
        <v>866.06666666666683</v>
      </c>
      <c r="K428" s="31">
        <v>851</v>
      </c>
      <c r="L428" s="31">
        <v>832.15</v>
      </c>
      <c r="M428" s="31">
        <v>26.327950000000001</v>
      </c>
      <c r="N428" s="1"/>
      <c r="O428" s="1"/>
    </row>
    <row r="429" spans="1:15" ht="12.75" customHeight="1">
      <c r="A429" s="31">
        <v>419</v>
      </c>
      <c r="B429" s="31" t="s">
        <v>197</v>
      </c>
      <c r="C429" s="31">
        <v>550.15</v>
      </c>
      <c r="D429" s="40">
        <v>554.7166666666667</v>
      </c>
      <c r="E429" s="40">
        <v>541.43333333333339</v>
      </c>
      <c r="F429" s="40">
        <v>532.7166666666667</v>
      </c>
      <c r="G429" s="40">
        <v>519.43333333333339</v>
      </c>
      <c r="H429" s="40">
        <v>563.43333333333339</v>
      </c>
      <c r="I429" s="40">
        <v>576.7166666666667</v>
      </c>
      <c r="J429" s="40">
        <v>585.43333333333339</v>
      </c>
      <c r="K429" s="31">
        <v>568</v>
      </c>
      <c r="L429" s="31">
        <v>546</v>
      </c>
      <c r="M429" s="31">
        <v>30.152010000000001</v>
      </c>
      <c r="N429" s="1"/>
      <c r="O429" s="1"/>
    </row>
    <row r="430" spans="1:15" ht="12.75" customHeight="1">
      <c r="A430" s="31">
        <v>420</v>
      </c>
      <c r="B430" s="31" t="s">
        <v>535</v>
      </c>
      <c r="C430" s="31">
        <v>3720.8</v>
      </c>
      <c r="D430" s="40">
        <v>3719.4666666666667</v>
      </c>
      <c r="E430" s="40">
        <v>3660.9333333333334</v>
      </c>
      <c r="F430" s="40">
        <v>3601.0666666666666</v>
      </c>
      <c r="G430" s="40">
        <v>3542.5333333333333</v>
      </c>
      <c r="H430" s="40">
        <v>3779.3333333333335</v>
      </c>
      <c r="I430" s="40">
        <v>3837.8666666666672</v>
      </c>
      <c r="J430" s="40">
        <v>3897.7333333333336</v>
      </c>
      <c r="K430" s="31">
        <v>3778</v>
      </c>
      <c r="L430" s="31">
        <v>3659.6</v>
      </c>
      <c r="M430" s="31">
        <v>5.7639999999999997E-2</v>
      </c>
      <c r="N430" s="1"/>
      <c r="O430" s="1"/>
    </row>
    <row r="431" spans="1:15" ht="12.75" customHeight="1">
      <c r="A431" s="31">
        <v>421</v>
      </c>
      <c r="B431" s="31" t="s">
        <v>536</v>
      </c>
      <c r="C431" s="31">
        <v>2463.1</v>
      </c>
      <c r="D431" s="40">
        <v>2461.6166666666668</v>
      </c>
      <c r="E431" s="40">
        <v>2439.8833333333337</v>
      </c>
      <c r="F431" s="40">
        <v>2416.666666666667</v>
      </c>
      <c r="G431" s="40">
        <v>2394.9333333333338</v>
      </c>
      <c r="H431" s="40">
        <v>2484.8333333333335</v>
      </c>
      <c r="I431" s="40">
        <v>2506.5666666666671</v>
      </c>
      <c r="J431" s="40">
        <v>2529.7833333333333</v>
      </c>
      <c r="K431" s="31">
        <v>2483.35</v>
      </c>
      <c r="L431" s="31">
        <v>2438.4</v>
      </c>
      <c r="M431" s="31">
        <v>0.43371999999999999</v>
      </c>
      <c r="N431" s="1"/>
      <c r="O431" s="1"/>
    </row>
    <row r="432" spans="1:15" ht="12.75" customHeight="1">
      <c r="A432" s="31">
        <v>422</v>
      </c>
      <c r="B432" s="31" t="s">
        <v>537</v>
      </c>
      <c r="C432" s="31">
        <v>932.7</v>
      </c>
      <c r="D432" s="40">
        <v>939.26666666666677</v>
      </c>
      <c r="E432" s="40">
        <v>922.88333333333355</v>
      </c>
      <c r="F432" s="40">
        <v>913.06666666666683</v>
      </c>
      <c r="G432" s="40">
        <v>896.68333333333362</v>
      </c>
      <c r="H432" s="40">
        <v>949.08333333333348</v>
      </c>
      <c r="I432" s="40">
        <v>965.4666666666667</v>
      </c>
      <c r="J432" s="40">
        <v>975.28333333333342</v>
      </c>
      <c r="K432" s="31">
        <v>955.65</v>
      </c>
      <c r="L432" s="31">
        <v>929.45</v>
      </c>
      <c r="M432" s="31">
        <v>0.52898000000000001</v>
      </c>
      <c r="N432" s="1"/>
      <c r="O432" s="1"/>
    </row>
    <row r="433" spans="1:15" ht="12.75" customHeight="1">
      <c r="A433" s="31">
        <v>423</v>
      </c>
      <c r="B433" s="31" t="s">
        <v>538</v>
      </c>
      <c r="C433" s="31">
        <v>497.45</v>
      </c>
      <c r="D433" s="40">
        <v>502.25</v>
      </c>
      <c r="E433" s="40">
        <v>489.79999999999995</v>
      </c>
      <c r="F433" s="40">
        <v>482.15</v>
      </c>
      <c r="G433" s="40">
        <v>469.69999999999993</v>
      </c>
      <c r="H433" s="40">
        <v>509.9</v>
      </c>
      <c r="I433" s="40">
        <v>522.35</v>
      </c>
      <c r="J433" s="40">
        <v>530</v>
      </c>
      <c r="K433" s="31">
        <v>514.70000000000005</v>
      </c>
      <c r="L433" s="31">
        <v>494.6</v>
      </c>
      <c r="M433" s="31">
        <v>10.89668</v>
      </c>
      <c r="N433" s="1"/>
      <c r="O433" s="1"/>
    </row>
    <row r="434" spans="1:15" ht="12.75" customHeight="1">
      <c r="A434" s="31">
        <v>424</v>
      </c>
      <c r="B434" s="31" t="s">
        <v>539</v>
      </c>
      <c r="C434" s="31">
        <v>391.95</v>
      </c>
      <c r="D434" s="40">
        <v>390.38333333333327</v>
      </c>
      <c r="E434" s="40">
        <v>381.86666666666656</v>
      </c>
      <c r="F434" s="40">
        <v>371.7833333333333</v>
      </c>
      <c r="G434" s="40">
        <v>363.26666666666659</v>
      </c>
      <c r="H434" s="40">
        <v>400.46666666666653</v>
      </c>
      <c r="I434" s="40">
        <v>408.98333333333329</v>
      </c>
      <c r="J434" s="40">
        <v>419.06666666666649</v>
      </c>
      <c r="K434" s="31">
        <v>398.9</v>
      </c>
      <c r="L434" s="31">
        <v>380.3</v>
      </c>
      <c r="M434" s="31">
        <v>3.9338500000000001</v>
      </c>
      <c r="N434" s="1"/>
      <c r="O434" s="1"/>
    </row>
    <row r="435" spans="1:15" ht="12.75" customHeight="1">
      <c r="A435" s="31">
        <v>425</v>
      </c>
      <c r="B435" s="31" t="s">
        <v>540</v>
      </c>
      <c r="C435" s="31">
        <v>2596</v>
      </c>
      <c r="D435" s="40">
        <v>2596.65</v>
      </c>
      <c r="E435" s="40">
        <v>2539</v>
      </c>
      <c r="F435" s="40">
        <v>2482</v>
      </c>
      <c r="G435" s="40">
        <v>2424.35</v>
      </c>
      <c r="H435" s="40">
        <v>2653.65</v>
      </c>
      <c r="I435" s="40">
        <v>2711.3000000000006</v>
      </c>
      <c r="J435" s="40">
        <v>2768.3</v>
      </c>
      <c r="K435" s="31">
        <v>2654.3</v>
      </c>
      <c r="L435" s="31">
        <v>2539.65</v>
      </c>
      <c r="M435" s="31">
        <v>0.83696000000000004</v>
      </c>
      <c r="N435" s="1"/>
      <c r="O435" s="1"/>
    </row>
    <row r="436" spans="1:15" ht="12.75" customHeight="1">
      <c r="A436" s="31">
        <v>426</v>
      </c>
      <c r="B436" s="31" t="s">
        <v>541</v>
      </c>
      <c r="C436" s="31">
        <v>768.45</v>
      </c>
      <c r="D436" s="40">
        <v>782.85</v>
      </c>
      <c r="E436" s="40">
        <v>746.95</v>
      </c>
      <c r="F436" s="40">
        <v>725.45</v>
      </c>
      <c r="G436" s="40">
        <v>689.55000000000007</v>
      </c>
      <c r="H436" s="40">
        <v>804.35</v>
      </c>
      <c r="I436" s="40">
        <v>840.24999999999989</v>
      </c>
      <c r="J436" s="40">
        <v>861.75</v>
      </c>
      <c r="K436" s="31">
        <v>818.75</v>
      </c>
      <c r="L436" s="31">
        <v>761.35</v>
      </c>
      <c r="M436" s="31">
        <v>1.3667800000000001</v>
      </c>
      <c r="N436" s="1"/>
      <c r="O436" s="1"/>
    </row>
    <row r="437" spans="1:15" ht="12.75" customHeight="1">
      <c r="A437" s="31">
        <v>427</v>
      </c>
      <c r="B437" s="31" t="s">
        <v>542</v>
      </c>
      <c r="C437" s="31">
        <v>531.95000000000005</v>
      </c>
      <c r="D437" s="40">
        <v>533.48333333333323</v>
      </c>
      <c r="E437" s="40">
        <v>527.06666666666649</v>
      </c>
      <c r="F437" s="40">
        <v>522.18333333333328</v>
      </c>
      <c r="G437" s="40">
        <v>515.76666666666654</v>
      </c>
      <c r="H437" s="40">
        <v>538.36666666666645</v>
      </c>
      <c r="I437" s="40">
        <v>544.78333333333319</v>
      </c>
      <c r="J437" s="40">
        <v>549.6666666666664</v>
      </c>
      <c r="K437" s="31">
        <v>539.9</v>
      </c>
      <c r="L437" s="31">
        <v>528.6</v>
      </c>
      <c r="M437" s="31">
        <v>2.5005000000000002</v>
      </c>
      <c r="N437" s="1"/>
      <c r="O437" s="1"/>
    </row>
    <row r="438" spans="1:15" ht="12.75" customHeight="1">
      <c r="A438" s="31">
        <v>428</v>
      </c>
      <c r="B438" s="31" t="s">
        <v>543</v>
      </c>
      <c r="C438" s="31">
        <v>7.4</v>
      </c>
      <c r="D438" s="40">
        <v>7.3</v>
      </c>
      <c r="E438" s="40">
        <v>7.1999999999999993</v>
      </c>
      <c r="F438" s="40">
        <v>6.9999999999999991</v>
      </c>
      <c r="G438" s="40">
        <v>6.8999999999999986</v>
      </c>
      <c r="H438" s="40">
        <v>7.5</v>
      </c>
      <c r="I438" s="40">
        <v>7.6</v>
      </c>
      <c r="J438" s="40">
        <v>7.8000000000000007</v>
      </c>
      <c r="K438" s="31">
        <v>7.4</v>
      </c>
      <c r="L438" s="31">
        <v>7.1</v>
      </c>
      <c r="M438" s="31">
        <v>661.34870000000001</v>
      </c>
      <c r="N438" s="1"/>
      <c r="O438" s="1"/>
    </row>
    <row r="439" spans="1:15" ht="12.75" customHeight="1">
      <c r="A439" s="31">
        <v>429</v>
      </c>
      <c r="B439" s="31" t="s">
        <v>544</v>
      </c>
      <c r="C439" s="31">
        <v>132.6</v>
      </c>
      <c r="D439" s="40">
        <v>133.70000000000002</v>
      </c>
      <c r="E439" s="40">
        <v>130.50000000000003</v>
      </c>
      <c r="F439" s="40">
        <v>128.4</v>
      </c>
      <c r="G439" s="40">
        <v>125.20000000000002</v>
      </c>
      <c r="H439" s="40">
        <v>135.80000000000004</v>
      </c>
      <c r="I439" s="40">
        <v>139.00000000000003</v>
      </c>
      <c r="J439" s="40">
        <v>141.10000000000005</v>
      </c>
      <c r="K439" s="31">
        <v>136.9</v>
      </c>
      <c r="L439" s="31">
        <v>131.6</v>
      </c>
      <c r="M439" s="31">
        <v>0.71616000000000002</v>
      </c>
      <c r="N439" s="1"/>
      <c r="O439" s="1"/>
    </row>
    <row r="440" spans="1:15" ht="12.75" customHeight="1">
      <c r="A440" s="31">
        <v>430</v>
      </c>
      <c r="B440" s="31" t="s">
        <v>545</v>
      </c>
      <c r="C440" s="31">
        <v>1085.75</v>
      </c>
      <c r="D440" s="40">
        <v>1083.1666666666667</v>
      </c>
      <c r="E440" s="40">
        <v>1071.5833333333335</v>
      </c>
      <c r="F440" s="40">
        <v>1057.4166666666667</v>
      </c>
      <c r="G440" s="40">
        <v>1045.8333333333335</v>
      </c>
      <c r="H440" s="40">
        <v>1097.3333333333335</v>
      </c>
      <c r="I440" s="40">
        <v>1108.916666666667</v>
      </c>
      <c r="J440" s="40">
        <v>1123.0833333333335</v>
      </c>
      <c r="K440" s="31">
        <v>1094.75</v>
      </c>
      <c r="L440" s="31">
        <v>1069</v>
      </c>
      <c r="M440" s="31">
        <v>0.72809999999999997</v>
      </c>
      <c r="N440" s="1"/>
      <c r="O440" s="1"/>
    </row>
    <row r="441" spans="1:15" ht="12.75" customHeight="1">
      <c r="A441" s="31">
        <v>431</v>
      </c>
      <c r="B441" s="31" t="s">
        <v>278</v>
      </c>
      <c r="C441" s="31">
        <v>613.15</v>
      </c>
      <c r="D441" s="40">
        <v>614.18333333333328</v>
      </c>
      <c r="E441" s="40">
        <v>609.01666666666654</v>
      </c>
      <c r="F441" s="40">
        <v>604.88333333333321</v>
      </c>
      <c r="G441" s="40">
        <v>599.71666666666647</v>
      </c>
      <c r="H441" s="40">
        <v>618.31666666666661</v>
      </c>
      <c r="I441" s="40">
        <v>623.48333333333335</v>
      </c>
      <c r="J441" s="40">
        <v>627.61666666666667</v>
      </c>
      <c r="K441" s="31">
        <v>619.35</v>
      </c>
      <c r="L441" s="31">
        <v>610.04999999999995</v>
      </c>
      <c r="M441" s="31">
        <v>2.93682</v>
      </c>
      <c r="N441" s="1"/>
      <c r="O441" s="1"/>
    </row>
    <row r="442" spans="1:15" ht="12.75" customHeight="1">
      <c r="A442" s="31">
        <v>432</v>
      </c>
      <c r="B442" s="31" t="s">
        <v>546</v>
      </c>
      <c r="C442" s="31">
        <v>1619.85</v>
      </c>
      <c r="D442" s="40">
        <v>1609.3833333333332</v>
      </c>
      <c r="E442" s="40">
        <v>1588.9666666666665</v>
      </c>
      <c r="F442" s="40">
        <v>1558.0833333333333</v>
      </c>
      <c r="G442" s="40">
        <v>1537.6666666666665</v>
      </c>
      <c r="H442" s="40">
        <v>1640.2666666666664</v>
      </c>
      <c r="I442" s="40">
        <v>1660.6833333333334</v>
      </c>
      <c r="J442" s="40">
        <v>1691.5666666666664</v>
      </c>
      <c r="K442" s="31">
        <v>1629.8</v>
      </c>
      <c r="L442" s="31">
        <v>1578.5</v>
      </c>
      <c r="M442" s="31">
        <v>1.1733100000000001</v>
      </c>
      <c r="N442" s="1"/>
      <c r="O442" s="1"/>
    </row>
    <row r="443" spans="1:15" ht="12.75" customHeight="1">
      <c r="A443" s="31">
        <v>433</v>
      </c>
      <c r="B443" s="31" t="s">
        <v>547</v>
      </c>
      <c r="C443" s="31">
        <v>671.8</v>
      </c>
      <c r="D443" s="40">
        <v>674.26666666666665</v>
      </c>
      <c r="E443" s="40">
        <v>656.5333333333333</v>
      </c>
      <c r="F443" s="40">
        <v>641.26666666666665</v>
      </c>
      <c r="G443" s="40">
        <v>623.5333333333333</v>
      </c>
      <c r="H443" s="40">
        <v>689.5333333333333</v>
      </c>
      <c r="I443" s="40">
        <v>707.26666666666665</v>
      </c>
      <c r="J443" s="40">
        <v>722.5333333333333</v>
      </c>
      <c r="K443" s="31">
        <v>692</v>
      </c>
      <c r="L443" s="31">
        <v>659</v>
      </c>
      <c r="M443" s="31">
        <v>0.41903000000000001</v>
      </c>
      <c r="N443" s="1"/>
      <c r="O443" s="1"/>
    </row>
    <row r="444" spans="1:15" ht="12.75" customHeight="1">
      <c r="A444" s="31">
        <v>434</v>
      </c>
      <c r="B444" s="31" t="s">
        <v>548</v>
      </c>
      <c r="C444" s="31">
        <v>8822.65</v>
      </c>
      <c r="D444" s="40">
        <v>8841.6833333333343</v>
      </c>
      <c r="E444" s="40">
        <v>8786.3666666666686</v>
      </c>
      <c r="F444" s="40">
        <v>8750.0833333333339</v>
      </c>
      <c r="G444" s="40">
        <v>8694.7666666666682</v>
      </c>
      <c r="H444" s="40">
        <v>8877.966666666669</v>
      </c>
      <c r="I444" s="40">
        <v>8933.2833333333347</v>
      </c>
      <c r="J444" s="40">
        <v>8969.5666666666693</v>
      </c>
      <c r="K444" s="31">
        <v>8897</v>
      </c>
      <c r="L444" s="31">
        <v>8805.4</v>
      </c>
      <c r="M444" s="31">
        <v>6.4500000000000002E-2</v>
      </c>
      <c r="N444" s="1"/>
      <c r="O444" s="1"/>
    </row>
    <row r="445" spans="1:15" ht="12.75" customHeight="1">
      <c r="A445" s="31">
        <v>435</v>
      </c>
      <c r="B445" s="31" t="s">
        <v>549</v>
      </c>
      <c r="C445" s="31">
        <v>46.75</v>
      </c>
      <c r="D445" s="40">
        <v>47</v>
      </c>
      <c r="E445" s="40">
        <v>45.2</v>
      </c>
      <c r="F445" s="40">
        <v>43.650000000000006</v>
      </c>
      <c r="G445" s="40">
        <v>41.850000000000009</v>
      </c>
      <c r="H445" s="40">
        <v>48.55</v>
      </c>
      <c r="I445" s="40">
        <v>50.349999999999994</v>
      </c>
      <c r="J445" s="40">
        <v>51.899999999999991</v>
      </c>
      <c r="K445" s="31">
        <v>48.8</v>
      </c>
      <c r="L445" s="31">
        <v>45.45</v>
      </c>
      <c r="M445" s="31">
        <v>284.78874000000002</v>
      </c>
      <c r="N445" s="1"/>
      <c r="O445" s="1"/>
    </row>
    <row r="446" spans="1:15" ht="12.75" customHeight="1">
      <c r="A446" s="31">
        <v>436</v>
      </c>
      <c r="B446" s="31" t="s">
        <v>209</v>
      </c>
      <c r="C446" s="31">
        <v>585.9</v>
      </c>
      <c r="D446" s="40">
        <v>583.56666666666661</v>
      </c>
      <c r="E446" s="40">
        <v>576.23333333333323</v>
      </c>
      <c r="F446" s="40">
        <v>566.56666666666661</v>
      </c>
      <c r="G446" s="40">
        <v>559.23333333333323</v>
      </c>
      <c r="H446" s="40">
        <v>593.23333333333323</v>
      </c>
      <c r="I446" s="40">
        <v>600.56666666666672</v>
      </c>
      <c r="J446" s="40">
        <v>610.23333333333323</v>
      </c>
      <c r="K446" s="31">
        <v>590.9</v>
      </c>
      <c r="L446" s="31">
        <v>573.9</v>
      </c>
      <c r="M446" s="31">
        <v>20.221699999999998</v>
      </c>
      <c r="N446" s="1"/>
      <c r="O446" s="1"/>
    </row>
    <row r="447" spans="1:15" ht="12.75" customHeight="1">
      <c r="A447" s="31">
        <v>437</v>
      </c>
      <c r="B447" s="31" t="s">
        <v>550</v>
      </c>
      <c r="C447" s="31">
        <v>951.45</v>
      </c>
      <c r="D447" s="40">
        <v>943.15</v>
      </c>
      <c r="E447" s="40">
        <v>926.3</v>
      </c>
      <c r="F447" s="40">
        <v>901.15</v>
      </c>
      <c r="G447" s="40">
        <v>884.3</v>
      </c>
      <c r="H447" s="40">
        <v>968.3</v>
      </c>
      <c r="I447" s="40">
        <v>985.15000000000009</v>
      </c>
      <c r="J447" s="40">
        <v>1010.3</v>
      </c>
      <c r="K447" s="31">
        <v>960</v>
      </c>
      <c r="L447" s="31">
        <v>918</v>
      </c>
      <c r="M447" s="31">
        <v>2.2748900000000001</v>
      </c>
      <c r="N447" s="1"/>
      <c r="O447" s="1"/>
    </row>
    <row r="448" spans="1:15" ht="12.75" customHeight="1">
      <c r="A448" s="31">
        <v>438</v>
      </c>
      <c r="B448" s="31" t="s">
        <v>551</v>
      </c>
      <c r="C448" s="31">
        <v>17828.400000000001</v>
      </c>
      <c r="D448" s="40">
        <v>17809.666666666668</v>
      </c>
      <c r="E448" s="40">
        <v>17460.783333333336</v>
      </c>
      <c r="F448" s="40">
        <v>17093.166666666668</v>
      </c>
      <c r="G448" s="40">
        <v>16744.283333333336</v>
      </c>
      <c r="H448" s="40">
        <v>18177.283333333336</v>
      </c>
      <c r="I448" s="40">
        <v>18526.166666666668</v>
      </c>
      <c r="J448" s="40">
        <v>18893.783333333336</v>
      </c>
      <c r="K448" s="31">
        <v>18158.55</v>
      </c>
      <c r="L448" s="31">
        <v>17442.05</v>
      </c>
      <c r="M448" s="31">
        <v>2.0219999999999998E-2</v>
      </c>
      <c r="N448" s="1"/>
      <c r="O448" s="1"/>
    </row>
    <row r="449" spans="1:15" ht="12.75" customHeight="1">
      <c r="A449" s="31">
        <v>439</v>
      </c>
      <c r="B449" s="31" t="s">
        <v>198</v>
      </c>
      <c r="C449" s="31">
        <v>1094.4000000000001</v>
      </c>
      <c r="D449" s="40">
        <v>1112.6833333333334</v>
      </c>
      <c r="E449" s="40">
        <v>1067.3666666666668</v>
      </c>
      <c r="F449" s="40">
        <v>1040.3333333333335</v>
      </c>
      <c r="G449" s="40">
        <v>995.01666666666688</v>
      </c>
      <c r="H449" s="40">
        <v>1139.7166666666667</v>
      </c>
      <c r="I449" s="40">
        <v>1185.0333333333333</v>
      </c>
      <c r="J449" s="40">
        <v>1212.0666666666666</v>
      </c>
      <c r="K449" s="31">
        <v>1158</v>
      </c>
      <c r="L449" s="31">
        <v>1085.6500000000001</v>
      </c>
      <c r="M449" s="31">
        <v>68.455280000000002</v>
      </c>
      <c r="N449" s="1"/>
      <c r="O449" s="1"/>
    </row>
    <row r="450" spans="1:15" ht="12.75" customHeight="1">
      <c r="A450" s="31">
        <v>440</v>
      </c>
      <c r="B450" s="31" t="s">
        <v>552</v>
      </c>
      <c r="C450" s="31">
        <v>234.15</v>
      </c>
      <c r="D450" s="40">
        <v>234.46666666666667</v>
      </c>
      <c r="E450" s="40">
        <v>230.93333333333334</v>
      </c>
      <c r="F450" s="40">
        <v>227.71666666666667</v>
      </c>
      <c r="G450" s="40">
        <v>224.18333333333334</v>
      </c>
      <c r="H450" s="40">
        <v>237.68333333333334</v>
      </c>
      <c r="I450" s="40">
        <v>241.2166666666667</v>
      </c>
      <c r="J450" s="40">
        <v>244.43333333333334</v>
      </c>
      <c r="K450" s="31">
        <v>238</v>
      </c>
      <c r="L450" s="31">
        <v>231.25</v>
      </c>
      <c r="M450" s="31">
        <v>45.467419999999997</v>
      </c>
      <c r="N450" s="1"/>
      <c r="O450" s="1"/>
    </row>
    <row r="451" spans="1:15" ht="12.75" customHeight="1">
      <c r="A451" s="31">
        <v>441</v>
      </c>
      <c r="B451" s="31" t="s">
        <v>553</v>
      </c>
      <c r="C451" s="31">
        <v>1460.25</v>
      </c>
      <c r="D451" s="40">
        <v>1476.6666666666667</v>
      </c>
      <c r="E451" s="40">
        <v>1436.0833333333335</v>
      </c>
      <c r="F451" s="40">
        <v>1411.9166666666667</v>
      </c>
      <c r="G451" s="40">
        <v>1371.3333333333335</v>
      </c>
      <c r="H451" s="40">
        <v>1500.8333333333335</v>
      </c>
      <c r="I451" s="40">
        <v>1541.416666666667</v>
      </c>
      <c r="J451" s="40">
        <v>1565.5833333333335</v>
      </c>
      <c r="K451" s="31">
        <v>1517.25</v>
      </c>
      <c r="L451" s="31">
        <v>1452.5</v>
      </c>
      <c r="M451" s="31">
        <v>6.5280800000000001</v>
      </c>
      <c r="N451" s="1"/>
      <c r="O451" s="1"/>
    </row>
    <row r="452" spans="1:15" ht="12.75" customHeight="1">
      <c r="A452" s="31">
        <v>442</v>
      </c>
      <c r="B452" s="31" t="s">
        <v>203</v>
      </c>
      <c r="C452" s="31">
        <v>3647.15</v>
      </c>
      <c r="D452" s="40">
        <v>3633.7666666666664</v>
      </c>
      <c r="E452" s="40">
        <v>3614.833333333333</v>
      </c>
      <c r="F452" s="40">
        <v>3582.5166666666664</v>
      </c>
      <c r="G452" s="40">
        <v>3563.583333333333</v>
      </c>
      <c r="H452" s="40">
        <v>3666.083333333333</v>
      </c>
      <c r="I452" s="40">
        <v>3685.0166666666664</v>
      </c>
      <c r="J452" s="40">
        <v>3717.333333333333</v>
      </c>
      <c r="K452" s="31">
        <v>3652.7</v>
      </c>
      <c r="L452" s="31">
        <v>3601.45</v>
      </c>
      <c r="M452" s="31">
        <v>35.901069999999997</v>
      </c>
      <c r="N452" s="1"/>
      <c r="O452" s="1"/>
    </row>
    <row r="453" spans="1:15" ht="12.75" customHeight="1">
      <c r="A453" s="31">
        <v>443</v>
      </c>
      <c r="B453" s="31" t="s">
        <v>199</v>
      </c>
      <c r="C453" s="31">
        <v>843.95</v>
      </c>
      <c r="D453" s="40">
        <v>849.66666666666663</v>
      </c>
      <c r="E453" s="40">
        <v>836.33333333333326</v>
      </c>
      <c r="F453" s="40">
        <v>828.71666666666658</v>
      </c>
      <c r="G453" s="40">
        <v>815.38333333333321</v>
      </c>
      <c r="H453" s="40">
        <v>857.2833333333333</v>
      </c>
      <c r="I453" s="40">
        <v>870.61666666666656</v>
      </c>
      <c r="J453" s="40">
        <v>878.23333333333335</v>
      </c>
      <c r="K453" s="31">
        <v>863</v>
      </c>
      <c r="L453" s="31">
        <v>842.05</v>
      </c>
      <c r="M453" s="31">
        <v>19.14236</v>
      </c>
      <c r="N453" s="1"/>
      <c r="O453" s="1"/>
    </row>
    <row r="454" spans="1:15" ht="12.75" customHeight="1">
      <c r="A454" s="31">
        <v>444</v>
      </c>
      <c r="B454" s="31" t="s">
        <v>279</v>
      </c>
      <c r="C454" s="31">
        <v>6318.3</v>
      </c>
      <c r="D454" s="40">
        <v>6302.2000000000007</v>
      </c>
      <c r="E454" s="40">
        <v>6258.3000000000011</v>
      </c>
      <c r="F454" s="40">
        <v>6198.3</v>
      </c>
      <c r="G454" s="40">
        <v>6154.4000000000005</v>
      </c>
      <c r="H454" s="40">
        <v>6362.2000000000016</v>
      </c>
      <c r="I454" s="40">
        <v>6406.1000000000013</v>
      </c>
      <c r="J454" s="40">
        <v>6466.1000000000022</v>
      </c>
      <c r="K454" s="31">
        <v>6346.1</v>
      </c>
      <c r="L454" s="31">
        <v>6242.2</v>
      </c>
      <c r="M454" s="31">
        <v>2.1681699999999999</v>
      </c>
      <c r="N454" s="1"/>
      <c r="O454" s="1"/>
    </row>
    <row r="455" spans="1:15" ht="12.75" customHeight="1">
      <c r="A455" s="31">
        <v>445</v>
      </c>
      <c r="B455" s="31" t="s">
        <v>554</v>
      </c>
      <c r="C455" s="31">
        <v>1666.05</v>
      </c>
      <c r="D455" s="40">
        <v>1679</v>
      </c>
      <c r="E455" s="40">
        <v>1645.05</v>
      </c>
      <c r="F455" s="40">
        <v>1624.05</v>
      </c>
      <c r="G455" s="40">
        <v>1590.1</v>
      </c>
      <c r="H455" s="40">
        <v>1700</v>
      </c>
      <c r="I455" s="40">
        <v>1733.9499999999998</v>
      </c>
      <c r="J455" s="40">
        <v>1754.95</v>
      </c>
      <c r="K455" s="31">
        <v>1712.95</v>
      </c>
      <c r="L455" s="31">
        <v>1658</v>
      </c>
      <c r="M455" s="31">
        <v>1.8590800000000001</v>
      </c>
      <c r="N455" s="1"/>
      <c r="O455" s="1"/>
    </row>
    <row r="456" spans="1:15" ht="12.75" customHeight="1">
      <c r="A456" s="31">
        <v>446</v>
      </c>
      <c r="B456" s="31" t="s">
        <v>555</v>
      </c>
      <c r="C456" s="31">
        <v>269.75</v>
      </c>
      <c r="D456" s="40">
        <v>265.59999999999997</v>
      </c>
      <c r="E456" s="40">
        <v>256.79999999999995</v>
      </c>
      <c r="F456" s="40">
        <v>243.85</v>
      </c>
      <c r="G456" s="40">
        <v>235.04999999999998</v>
      </c>
      <c r="H456" s="40">
        <v>278.54999999999995</v>
      </c>
      <c r="I456" s="40">
        <v>287.35000000000002</v>
      </c>
      <c r="J456" s="40">
        <v>300.2999999999999</v>
      </c>
      <c r="K456" s="31">
        <v>274.39999999999998</v>
      </c>
      <c r="L456" s="31">
        <v>252.65</v>
      </c>
      <c r="M456" s="31">
        <v>115.69072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509.6</v>
      </c>
      <c r="D457" s="40">
        <v>512.73333333333323</v>
      </c>
      <c r="E457" s="40">
        <v>500.46666666666647</v>
      </c>
      <c r="F457" s="40">
        <v>491.33333333333326</v>
      </c>
      <c r="G457" s="40">
        <v>479.06666666666649</v>
      </c>
      <c r="H457" s="40">
        <v>521.86666666666645</v>
      </c>
      <c r="I457" s="40">
        <v>534.1333333333331</v>
      </c>
      <c r="J457" s="40">
        <v>543.26666666666642</v>
      </c>
      <c r="K457" s="31">
        <v>525</v>
      </c>
      <c r="L457" s="31">
        <v>503.6</v>
      </c>
      <c r="M457" s="31">
        <v>723.22622999999999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257.3</v>
      </c>
      <c r="D458" s="40">
        <v>248.41666666666671</v>
      </c>
      <c r="E458" s="40">
        <v>231.98333333333341</v>
      </c>
      <c r="F458" s="40">
        <v>206.66666666666669</v>
      </c>
      <c r="G458" s="40">
        <v>190.23333333333338</v>
      </c>
      <c r="H458" s="40">
        <v>273.73333333333346</v>
      </c>
      <c r="I458" s="40">
        <v>290.16666666666674</v>
      </c>
      <c r="J458" s="40">
        <v>315.48333333333346</v>
      </c>
      <c r="K458" s="31">
        <v>264.85000000000002</v>
      </c>
      <c r="L458" s="31">
        <v>223.1</v>
      </c>
      <c r="M458" s="31">
        <v>2735.9160999999999</v>
      </c>
      <c r="N458" s="1"/>
      <c r="O458" s="1"/>
    </row>
    <row r="459" spans="1:15" ht="12.75" customHeight="1">
      <c r="A459" s="31">
        <v>449</v>
      </c>
      <c r="B459" s="31" t="s">
        <v>202</v>
      </c>
      <c r="C459" s="31">
        <v>1411.05</v>
      </c>
      <c r="D459" s="40">
        <v>1408.9666666666665</v>
      </c>
      <c r="E459" s="40">
        <v>1393.1833333333329</v>
      </c>
      <c r="F459" s="40">
        <v>1375.3166666666664</v>
      </c>
      <c r="G459" s="40">
        <v>1359.5333333333328</v>
      </c>
      <c r="H459" s="40">
        <v>1426.833333333333</v>
      </c>
      <c r="I459" s="40">
        <v>1442.6166666666663</v>
      </c>
      <c r="J459" s="40">
        <v>1460.4833333333331</v>
      </c>
      <c r="K459" s="31">
        <v>1424.75</v>
      </c>
      <c r="L459" s="31">
        <v>1391.1</v>
      </c>
      <c r="M459" s="31">
        <v>109.2323</v>
      </c>
      <c r="N459" s="1"/>
      <c r="O459" s="1"/>
    </row>
    <row r="460" spans="1:15" ht="12.75" customHeight="1">
      <c r="A460" s="31">
        <v>450</v>
      </c>
      <c r="B460" s="31" t="s">
        <v>556</v>
      </c>
      <c r="C460" s="31">
        <v>4925.2</v>
      </c>
      <c r="D460" s="40">
        <v>4953.5166666666664</v>
      </c>
      <c r="E460" s="40">
        <v>4871.6833333333325</v>
      </c>
      <c r="F460" s="40">
        <v>4818.1666666666661</v>
      </c>
      <c r="G460" s="40">
        <v>4736.3333333333321</v>
      </c>
      <c r="H460" s="40">
        <v>5007.0333333333328</v>
      </c>
      <c r="I460" s="40">
        <v>5088.8666666666668</v>
      </c>
      <c r="J460" s="40">
        <v>5142.3833333333332</v>
      </c>
      <c r="K460" s="31">
        <v>5035.3500000000004</v>
      </c>
      <c r="L460" s="31">
        <v>4900</v>
      </c>
      <c r="M460" s="31">
        <v>0.18173</v>
      </c>
      <c r="N460" s="1"/>
      <c r="O460" s="1"/>
    </row>
    <row r="461" spans="1:15" ht="12.75" customHeight="1">
      <c r="A461" s="31">
        <v>451</v>
      </c>
      <c r="B461" s="31" t="s">
        <v>204</v>
      </c>
      <c r="C461" s="31">
        <v>1479.65</v>
      </c>
      <c r="D461" s="40">
        <v>1462.2</v>
      </c>
      <c r="E461" s="40">
        <v>1437.45</v>
      </c>
      <c r="F461" s="40">
        <v>1395.25</v>
      </c>
      <c r="G461" s="40">
        <v>1370.5</v>
      </c>
      <c r="H461" s="40">
        <v>1504.4</v>
      </c>
      <c r="I461" s="40">
        <v>1529.15</v>
      </c>
      <c r="J461" s="40">
        <v>1571.3500000000001</v>
      </c>
      <c r="K461" s="31">
        <v>1486.95</v>
      </c>
      <c r="L461" s="31">
        <v>1420</v>
      </c>
      <c r="M461" s="31">
        <v>35.796059999999997</v>
      </c>
      <c r="N461" s="1"/>
      <c r="O461" s="1"/>
    </row>
    <row r="462" spans="1:15" ht="12.75" customHeight="1">
      <c r="A462" s="31">
        <v>452</v>
      </c>
      <c r="B462" s="31" t="s">
        <v>557</v>
      </c>
      <c r="C462" s="31">
        <v>164.3</v>
      </c>
      <c r="D462" s="40">
        <v>164.68333333333334</v>
      </c>
      <c r="E462" s="40">
        <v>163.31666666666666</v>
      </c>
      <c r="F462" s="40">
        <v>162.33333333333331</v>
      </c>
      <c r="G462" s="40">
        <v>160.96666666666664</v>
      </c>
      <c r="H462" s="40">
        <v>165.66666666666669</v>
      </c>
      <c r="I462" s="40">
        <v>167.03333333333336</v>
      </c>
      <c r="J462" s="40">
        <v>168.01666666666671</v>
      </c>
      <c r="K462" s="31">
        <v>166.05</v>
      </c>
      <c r="L462" s="31">
        <v>163.69999999999999</v>
      </c>
      <c r="M462" s="31">
        <v>3.65679</v>
      </c>
      <c r="N462" s="1"/>
      <c r="O462" s="1"/>
    </row>
    <row r="463" spans="1:15" ht="12.75" customHeight="1">
      <c r="A463" s="31">
        <v>453</v>
      </c>
      <c r="B463" s="31" t="s">
        <v>185</v>
      </c>
      <c r="C463" s="31">
        <v>1022</v>
      </c>
      <c r="D463" s="40">
        <v>1015.0333333333333</v>
      </c>
      <c r="E463" s="40">
        <v>1004.5666666666666</v>
      </c>
      <c r="F463" s="40">
        <v>987.13333333333333</v>
      </c>
      <c r="G463" s="40">
        <v>976.66666666666663</v>
      </c>
      <c r="H463" s="40">
        <v>1032.4666666666667</v>
      </c>
      <c r="I463" s="40">
        <v>1042.9333333333334</v>
      </c>
      <c r="J463" s="40">
        <v>1060.3666666666666</v>
      </c>
      <c r="K463" s="31">
        <v>1025.5</v>
      </c>
      <c r="L463" s="31">
        <v>997.6</v>
      </c>
      <c r="M463" s="31">
        <v>4.9239899999999999</v>
      </c>
      <c r="N463" s="1"/>
      <c r="O463" s="1"/>
    </row>
    <row r="464" spans="1:15" ht="12.75" customHeight="1">
      <c r="A464" s="31">
        <v>454</v>
      </c>
      <c r="B464" s="31" t="s">
        <v>558</v>
      </c>
      <c r="C464" s="31">
        <v>1389</v>
      </c>
      <c r="D464" s="40">
        <v>1400.0166666666667</v>
      </c>
      <c r="E464" s="40">
        <v>1376.0333333333333</v>
      </c>
      <c r="F464" s="40">
        <v>1363.0666666666666</v>
      </c>
      <c r="G464" s="40">
        <v>1339.0833333333333</v>
      </c>
      <c r="H464" s="40">
        <v>1412.9833333333333</v>
      </c>
      <c r="I464" s="40">
        <v>1436.9666666666665</v>
      </c>
      <c r="J464" s="40">
        <v>1449.9333333333334</v>
      </c>
      <c r="K464" s="31">
        <v>1424</v>
      </c>
      <c r="L464" s="31">
        <v>1387.05</v>
      </c>
      <c r="M464" s="31">
        <v>0.20252000000000001</v>
      </c>
      <c r="N464" s="1"/>
      <c r="O464" s="1"/>
    </row>
    <row r="465" spans="1:15" ht="12.75" customHeight="1">
      <c r="A465" s="31">
        <v>455</v>
      </c>
      <c r="B465" s="31" t="s">
        <v>559</v>
      </c>
      <c r="C465" s="31">
        <v>1162.75</v>
      </c>
      <c r="D465" s="40">
        <v>1155.25</v>
      </c>
      <c r="E465" s="40">
        <v>1143.5</v>
      </c>
      <c r="F465" s="40">
        <v>1124.25</v>
      </c>
      <c r="G465" s="40">
        <v>1112.5</v>
      </c>
      <c r="H465" s="40">
        <v>1174.5</v>
      </c>
      <c r="I465" s="40">
        <v>1186.25</v>
      </c>
      <c r="J465" s="40">
        <v>1205.5</v>
      </c>
      <c r="K465" s="31">
        <v>1167</v>
      </c>
      <c r="L465" s="31">
        <v>1136</v>
      </c>
      <c r="M465" s="31">
        <v>0.85540000000000005</v>
      </c>
      <c r="N465" s="1"/>
      <c r="O465" s="1"/>
    </row>
    <row r="466" spans="1:15" ht="12.75" customHeight="1">
      <c r="A466" s="31">
        <v>456</v>
      </c>
      <c r="B466" s="31" t="s">
        <v>560</v>
      </c>
      <c r="C466" s="31">
        <v>1792.35</v>
      </c>
      <c r="D466" s="40">
        <v>1804.75</v>
      </c>
      <c r="E466" s="40">
        <v>1753.55</v>
      </c>
      <c r="F466" s="40">
        <v>1714.75</v>
      </c>
      <c r="G466" s="40">
        <v>1663.55</v>
      </c>
      <c r="H466" s="40">
        <v>1843.55</v>
      </c>
      <c r="I466" s="40">
        <v>1894.7499999999998</v>
      </c>
      <c r="J466" s="40">
        <v>1933.55</v>
      </c>
      <c r="K466" s="31">
        <v>1855.95</v>
      </c>
      <c r="L466" s="31">
        <v>1765.95</v>
      </c>
      <c r="M466" s="31">
        <v>0.35716999999999999</v>
      </c>
      <c r="N466" s="1"/>
      <c r="O466" s="1"/>
    </row>
    <row r="467" spans="1:15" ht="12.75" customHeight="1">
      <c r="A467" s="31">
        <v>457</v>
      </c>
      <c r="B467" s="31" t="s">
        <v>205</v>
      </c>
      <c r="C467" s="31">
        <v>2588.8000000000002</v>
      </c>
      <c r="D467" s="40">
        <v>2614.0666666666671</v>
      </c>
      <c r="E467" s="40">
        <v>2550.233333333334</v>
      </c>
      <c r="F467" s="40">
        <v>2511.666666666667</v>
      </c>
      <c r="G467" s="40">
        <v>2447.8333333333339</v>
      </c>
      <c r="H467" s="40">
        <v>2652.6333333333341</v>
      </c>
      <c r="I467" s="40">
        <v>2716.4666666666672</v>
      </c>
      <c r="J467" s="40">
        <v>2755.0333333333342</v>
      </c>
      <c r="K467" s="31">
        <v>2677.9</v>
      </c>
      <c r="L467" s="31">
        <v>2575.5</v>
      </c>
      <c r="M467" s="31">
        <v>25.727409999999999</v>
      </c>
      <c r="N467" s="1"/>
      <c r="O467" s="1"/>
    </row>
    <row r="468" spans="1:15" ht="12.75" customHeight="1">
      <c r="A468" s="31">
        <v>458</v>
      </c>
      <c r="B468" s="31" t="s">
        <v>206</v>
      </c>
      <c r="C468" s="31">
        <v>3111.75</v>
      </c>
      <c r="D468" s="40">
        <v>3111.2000000000003</v>
      </c>
      <c r="E468" s="40">
        <v>3082.4000000000005</v>
      </c>
      <c r="F468" s="40">
        <v>3053.05</v>
      </c>
      <c r="G468" s="40">
        <v>3024.2500000000005</v>
      </c>
      <c r="H468" s="40">
        <v>3140.5500000000006</v>
      </c>
      <c r="I468" s="40">
        <v>3169.3500000000008</v>
      </c>
      <c r="J468" s="40">
        <v>3198.7000000000007</v>
      </c>
      <c r="K468" s="31">
        <v>3140</v>
      </c>
      <c r="L468" s="31">
        <v>3081.85</v>
      </c>
      <c r="M468" s="31">
        <v>0.76368000000000003</v>
      </c>
      <c r="N468" s="1"/>
      <c r="O468" s="1"/>
    </row>
    <row r="469" spans="1:15" ht="12.75" customHeight="1">
      <c r="A469" s="31">
        <v>459</v>
      </c>
      <c r="B469" s="31" t="s">
        <v>207</v>
      </c>
      <c r="C469" s="31">
        <v>521.29999999999995</v>
      </c>
      <c r="D469" s="40">
        <v>521.68333333333328</v>
      </c>
      <c r="E469" s="40">
        <v>515.46666666666658</v>
      </c>
      <c r="F469" s="40">
        <v>509.63333333333333</v>
      </c>
      <c r="G469" s="40">
        <v>503.41666666666663</v>
      </c>
      <c r="H469" s="40">
        <v>527.51666666666654</v>
      </c>
      <c r="I469" s="40">
        <v>533.73333333333323</v>
      </c>
      <c r="J469" s="40">
        <v>539.56666666666649</v>
      </c>
      <c r="K469" s="31">
        <v>527.9</v>
      </c>
      <c r="L469" s="31">
        <v>515.85</v>
      </c>
      <c r="M469" s="31">
        <v>11.083170000000001</v>
      </c>
      <c r="N469" s="1"/>
      <c r="O469" s="1"/>
    </row>
    <row r="470" spans="1:15" ht="12.75" customHeight="1">
      <c r="A470" s="31">
        <v>460</v>
      </c>
      <c r="B470" s="31" t="s">
        <v>208</v>
      </c>
      <c r="C470" s="31">
        <v>1154.3</v>
      </c>
      <c r="D470" s="40">
        <v>1159.9833333333333</v>
      </c>
      <c r="E470" s="40">
        <v>1140.0166666666667</v>
      </c>
      <c r="F470" s="40">
        <v>1125.7333333333333</v>
      </c>
      <c r="G470" s="40">
        <v>1105.7666666666667</v>
      </c>
      <c r="H470" s="40">
        <v>1174.2666666666667</v>
      </c>
      <c r="I470" s="40">
        <v>1194.2333333333333</v>
      </c>
      <c r="J470" s="40">
        <v>1208.5166666666667</v>
      </c>
      <c r="K470" s="31">
        <v>1179.95</v>
      </c>
      <c r="L470" s="31">
        <v>1145.7</v>
      </c>
      <c r="M470" s="31">
        <v>5.7153499999999999</v>
      </c>
      <c r="N470" s="1"/>
      <c r="O470" s="1"/>
    </row>
    <row r="471" spans="1:15" ht="12.75" customHeight="1">
      <c r="A471" s="31">
        <v>461</v>
      </c>
      <c r="B471" s="31" t="s">
        <v>561</v>
      </c>
      <c r="C471" s="31">
        <v>40.35</v>
      </c>
      <c r="D471" s="40">
        <v>40</v>
      </c>
      <c r="E471" s="40">
        <v>39.65</v>
      </c>
      <c r="F471" s="40">
        <v>38.949999999999996</v>
      </c>
      <c r="G471" s="40">
        <v>38.599999999999994</v>
      </c>
      <c r="H471" s="40">
        <v>40.700000000000003</v>
      </c>
      <c r="I471" s="40">
        <v>41.05</v>
      </c>
      <c r="J471" s="40">
        <v>41.750000000000007</v>
      </c>
      <c r="K471" s="31">
        <v>40.35</v>
      </c>
      <c r="L471" s="31">
        <v>39.299999999999997</v>
      </c>
      <c r="M471" s="31">
        <v>209.51675</v>
      </c>
      <c r="N471" s="1"/>
      <c r="O471" s="1"/>
    </row>
    <row r="472" spans="1:15" ht="12.75" customHeight="1">
      <c r="A472" s="31">
        <v>462</v>
      </c>
      <c r="B472" s="31" t="s">
        <v>562</v>
      </c>
      <c r="C472" s="31">
        <v>165.1</v>
      </c>
      <c r="D472" s="40">
        <v>166.78333333333333</v>
      </c>
      <c r="E472" s="40">
        <v>160.11666666666667</v>
      </c>
      <c r="F472" s="40">
        <v>155.13333333333335</v>
      </c>
      <c r="G472" s="40">
        <v>148.4666666666667</v>
      </c>
      <c r="H472" s="40">
        <v>171.76666666666665</v>
      </c>
      <c r="I472" s="40">
        <v>178.43333333333334</v>
      </c>
      <c r="J472" s="40">
        <v>183.41666666666663</v>
      </c>
      <c r="K472" s="31">
        <v>173.45</v>
      </c>
      <c r="L472" s="31">
        <v>161.80000000000001</v>
      </c>
      <c r="M472" s="31">
        <v>3.91174</v>
      </c>
      <c r="N472" s="1"/>
      <c r="O472" s="1"/>
    </row>
    <row r="473" spans="1:15" ht="12.75" customHeight="1">
      <c r="A473" s="31">
        <v>463</v>
      </c>
      <c r="B473" s="31" t="s">
        <v>563</v>
      </c>
      <c r="C473" s="31">
        <v>1391.25</v>
      </c>
      <c r="D473" s="40">
        <v>1379.4166666666667</v>
      </c>
      <c r="E473" s="40">
        <v>1362.8333333333335</v>
      </c>
      <c r="F473" s="40">
        <v>1334.4166666666667</v>
      </c>
      <c r="G473" s="40">
        <v>1317.8333333333335</v>
      </c>
      <c r="H473" s="40">
        <v>1407.8333333333335</v>
      </c>
      <c r="I473" s="40">
        <v>1424.416666666667</v>
      </c>
      <c r="J473" s="40">
        <v>1452.8333333333335</v>
      </c>
      <c r="K473" s="31">
        <v>1396</v>
      </c>
      <c r="L473" s="31">
        <v>1351</v>
      </c>
      <c r="M473" s="31">
        <v>0.45347999999999999</v>
      </c>
      <c r="N473" s="1"/>
      <c r="O473" s="1"/>
    </row>
    <row r="474" spans="1:15" ht="12.75" customHeight="1">
      <c r="A474" s="31">
        <v>464</v>
      </c>
      <c r="B474" s="31" t="s">
        <v>564</v>
      </c>
      <c r="C474" s="31">
        <v>14.65</v>
      </c>
      <c r="D474" s="40">
        <v>14.600000000000001</v>
      </c>
      <c r="E474" s="40">
        <v>14.400000000000002</v>
      </c>
      <c r="F474" s="40">
        <v>14.15</v>
      </c>
      <c r="G474" s="40">
        <v>13.950000000000001</v>
      </c>
      <c r="H474" s="40">
        <v>14.850000000000003</v>
      </c>
      <c r="I474" s="40">
        <v>15.050000000000002</v>
      </c>
      <c r="J474" s="40">
        <v>15.300000000000004</v>
      </c>
      <c r="K474" s="31">
        <v>14.8</v>
      </c>
      <c r="L474" s="31">
        <v>14.35</v>
      </c>
      <c r="M474" s="31">
        <v>171.61006</v>
      </c>
      <c r="N474" s="1"/>
      <c r="O474" s="1"/>
    </row>
    <row r="475" spans="1:15" ht="12.75" customHeight="1">
      <c r="A475" s="31">
        <v>465</v>
      </c>
      <c r="B475" s="31" t="s">
        <v>565</v>
      </c>
      <c r="C475" s="31">
        <v>628.25</v>
      </c>
      <c r="D475" s="40">
        <v>636.15</v>
      </c>
      <c r="E475" s="40">
        <v>616.29999999999995</v>
      </c>
      <c r="F475" s="40">
        <v>604.35</v>
      </c>
      <c r="G475" s="40">
        <v>584.5</v>
      </c>
      <c r="H475" s="40">
        <v>648.09999999999991</v>
      </c>
      <c r="I475" s="40">
        <v>667.95</v>
      </c>
      <c r="J475" s="40">
        <v>679.89999999999986</v>
      </c>
      <c r="K475" s="31">
        <v>656</v>
      </c>
      <c r="L475" s="31">
        <v>624.20000000000005</v>
      </c>
      <c r="M475" s="31">
        <v>6.4560700000000004</v>
      </c>
      <c r="N475" s="1"/>
      <c r="O475" s="1"/>
    </row>
    <row r="476" spans="1:15" ht="12.75" customHeight="1">
      <c r="A476" s="31">
        <v>466</v>
      </c>
      <c r="B476" s="31" t="s">
        <v>212</v>
      </c>
      <c r="C476" s="31">
        <v>751.1</v>
      </c>
      <c r="D476" s="40">
        <v>752.76666666666677</v>
      </c>
      <c r="E476" s="40">
        <v>743.53333333333353</v>
      </c>
      <c r="F476" s="40">
        <v>735.96666666666681</v>
      </c>
      <c r="G476" s="40">
        <v>726.73333333333358</v>
      </c>
      <c r="H476" s="40">
        <v>760.33333333333348</v>
      </c>
      <c r="I476" s="40">
        <v>769.56666666666683</v>
      </c>
      <c r="J476" s="40">
        <v>777.13333333333344</v>
      </c>
      <c r="K476" s="31">
        <v>762</v>
      </c>
      <c r="L476" s="31">
        <v>745.2</v>
      </c>
      <c r="M476" s="31">
        <v>26.20289</v>
      </c>
      <c r="N476" s="1"/>
      <c r="O476" s="1"/>
    </row>
    <row r="477" spans="1:15" ht="12.75" customHeight="1">
      <c r="A477" s="31">
        <v>467</v>
      </c>
      <c r="B477" s="31" t="s">
        <v>566</v>
      </c>
      <c r="C477" s="31">
        <v>1104.95</v>
      </c>
      <c r="D477" s="40">
        <v>1109.3166666666666</v>
      </c>
      <c r="E477" s="40">
        <v>1095.6333333333332</v>
      </c>
      <c r="F477" s="40">
        <v>1086.3166666666666</v>
      </c>
      <c r="G477" s="40">
        <v>1072.6333333333332</v>
      </c>
      <c r="H477" s="40">
        <v>1118.6333333333332</v>
      </c>
      <c r="I477" s="40">
        <v>1132.3166666666666</v>
      </c>
      <c r="J477" s="40">
        <v>1141.6333333333332</v>
      </c>
      <c r="K477" s="31">
        <v>1123</v>
      </c>
      <c r="L477" s="31">
        <v>1100</v>
      </c>
      <c r="M477" s="31">
        <v>1.86368</v>
      </c>
      <c r="N477" s="1"/>
      <c r="O477" s="1"/>
    </row>
    <row r="478" spans="1:15" ht="12.75" customHeight="1">
      <c r="A478" s="31">
        <v>468</v>
      </c>
      <c r="B478" s="31" t="s">
        <v>567</v>
      </c>
      <c r="C478" s="31">
        <v>164.05</v>
      </c>
      <c r="D478" s="40">
        <v>163.68333333333334</v>
      </c>
      <c r="E478" s="40">
        <v>160.86666666666667</v>
      </c>
      <c r="F478" s="40">
        <v>157.68333333333334</v>
      </c>
      <c r="G478" s="40">
        <v>154.86666666666667</v>
      </c>
      <c r="H478" s="40">
        <v>166.86666666666667</v>
      </c>
      <c r="I478" s="40">
        <v>169.68333333333334</v>
      </c>
      <c r="J478" s="40">
        <v>172.86666666666667</v>
      </c>
      <c r="K478" s="31">
        <v>166.5</v>
      </c>
      <c r="L478" s="31">
        <v>160.5</v>
      </c>
      <c r="M478" s="31">
        <v>7.7838700000000003</v>
      </c>
      <c r="N478" s="1"/>
      <c r="O478" s="1"/>
    </row>
    <row r="479" spans="1:15" ht="12.75" customHeight="1">
      <c r="A479" s="31">
        <v>469</v>
      </c>
      <c r="B479" s="31" t="s">
        <v>568</v>
      </c>
      <c r="C479" s="31">
        <v>23.35</v>
      </c>
      <c r="D479" s="40">
        <v>23.25</v>
      </c>
      <c r="E479" s="40">
        <v>22.75</v>
      </c>
      <c r="F479" s="40">
        <v>22.15</v>
      </c>
      <c r="G479" s="40">
        <v>21.65</v>
      </c>
      <c r="H479" s="40">
        <v>23.85</v>
      </c>
      <c r="I479" s="40">
        <v>24.35</v>
      </c>
      <c r="J479" s="40">
        <v>24.950000000000003</v>
      </c>
      <c r="K479" s="31">
        <v>23.75</v>
      </c>
      <c r="L479" s="31">
        <v>22.65</v>
      </c>
      <c r="M479" s="31">
        <v>63.220019999999998</v>
      </c>
      <c r="N479" s="1"/>
      <c r="O479" s="1"/>
    </row>
    <row r="480" spans="1:15" ht="12.75" customHeight="1">
      <c r="A480" s="31">
        <v>470</v>
      </c>
      <c r="B480" s="31" t="s">
        <v>211</v>
      </c>
      <c r="C480" s="31">
        <v>7399.3</v>
      </c>
      <c r="D480" s="40">
        <v>7448.2333333333327</v>
      </c>
      <c r="E480" s="40">
        <v>7252.4666666666653</v>
      </c>
      <c r="F480" s="40">
        <v>7105.6333333333323</v>
      </c>
      <c r="G480" s="40">
        <v>6909.866666666665</v>
      </c>
      <c r="H480" s="40">
        <v>7595.0666666666657</v>
      </c>
      <c r="I480" s="40">
        <v>7790.8333333333339</v>
      </c>
      <c r="J480" s="40">
        <v>7937.6666666666661</v>
      </c>
      <c r="K480" s="31">
        <v>7644</v>
      </c>
      <c r="L480" s="31">
        <v>7301.4</v>
      </c>
      <c r="M480" s="31">
        <v>14.136419999999999</v>
      </c>
      <c r="N480" s="1"/>
      <c r="O480" s="1"/>
    </row>
    <row r="481" spans="1:15" ht="12.75" customHeight="1">
      <c r="A481" s="31">
        <v>471</v>
      </c>
      <c r="B481" s="31" t="s">
        <v>280</v>
      </c>
      <c r="C481" s="31">
        <v>48.9</v>
      </c>
      <c r="D481" s="40">
        <v>47.833333333333336</v>
      </c>
      <c r="E481" s="40">
        <v>46.266666666666673</v>
      </c>
      <c r="F481" s="40">
        <v>43.63333333333334</v>
      </c>
      <c r="G481" s="40">
        <v>42.066666666666677</v>
      </c>
      <c r="H481" s="40">
        <v>50.466666666666669</v>
      </c>
      <c r="I481" s="40">
        <v>52.033333333333331</v>
      </c>
      <c r="J481" s="40">
        <v>54.666666666666664</v>
      </c>
      <c r="K481" s="31">
        <v>49.4</v>
      </c>
      <c r="L481" s="31">
        <v>45.2</v>
      </c>
      <c r="M481" s="31">
        <v>650.67668000000003</v>
      </c>
      <c r="N481" s="1"/>
      <c r="O481" s="1"/>
    </row>
    <row r="482" spans="1:15" ht="12.75" customHeight="1">
      <c r="A482" s="31">
        <v>472</v>
      </c>
      <c r="B482" s="31" t="s">
        <v>210</v>
      </c>
      <c r="C482" s="31">
        <v>1676.7</v>
      </c>
      <c r="D482" s="40">
        <v>1695</v>
      </c>
      <c r="E482" s="40">
        <v>1648.75</v>
      </c>
      <c r="F482" s="40">
        <v>1620.8</v>
      </c>
      <c r="G482" s="40">
        <v>1574.55</v>
      </c>
      <c r="H482" s="40">
        <v>1722.95</v>
      </c>
      <c r="I482" s="40">
        <v>1769.2</v>
      </c>
      <c r="J482" s="40">
        <v>1797.15</v>
      </c>
      <c r="K482" s="31">
        <v>1741.25</v>
      </c>
      <c r="L482" s="31">
        <v>1667.05</v>
      </c>
      <c r="M482" s="31">
        <v>3.7823699999999998</v>
      </c>
      <c r="N482" s="1"/>
      <c r="O482" s="1"/>
    </row>
    <row r="483" spans="1:15" ht="12.75" customHeight="1">
      <c r="A483" s="31">
        <v>473</v>
      </c>
      <c r="B483" s="31" t="s">
        <v>156</v>
      </c>
      <c r="C483" s="31">
        <v>883.5</v>
      </c>
      <c r="D483" s="40">
        <v>888.93333333333339</v>
      </c>
      <c r="E483" s="40">
        <v>874.56666666666683</v>
      </c>
      <c r="F483" s="40">
        <v>865.63333333333344</v>
      </c>
      <c r="G483" s="40">
        <v>851.26666666666688</v>
      </c>
      <c r="H483" s="40">
        <v>897.86666666666679</v>
      </c>
      <c r="I483" s="40">
        <v>912.23333333333335</v>
      </c>
      <c r="J483" s="40">
        <v>921.16666666666674</v>
      </c>
      <c r="K483" s="31">
        <v>903.3</v>
      </c>
      <c r="L483" s="31">
        <v>880</v>
      </c>
      <c r="M483" s="31">
        <v>18.393999999999998</v>
      </c>
      <c r="N483" s="1"/>
      <c r="O483" s="1"/>
    </row>
    <row r="484" spans="1:15" ht="12.75" customHeight="1">
      <c r="A484" s="31">
        <v>474</v>
      </c>
      <c r="B484" s="31" t="s">
        <v>281</v>
      </c>
      <c r="C484" s="31">
        <v>261.8</v>
      </c>
      <c r="D484" s="40">
        <v>262.95</v>
      </c>
      <c r="E484" s="40">
        <v>259.95</v>
      </c>
      <c r="F484" s="40">
        <v>258.10000000000002</v>
      </c>
      <c r="G484" s="40">
        <v>255.10000000000002</v>
      </c>
      <c r="H484" s="40">
        <v>264.79999999999995</v>
      </c>
      <c r="I484" s="40">
        <v>267.79999999999995</v>
      </c>
      <c r="J484" s="40">
        <v>269.64999999999992</v>
      </c>
      <c r="K484" s="31">
        <v>265.95</v>
      </c>
      <c r="L484" s="31">
        <v>261.10000000000002</v>
      </c>
      <c r="M484" s="31">
        <v>3.3721800000000002</v>
      </c>
      <c r="N484" s="1"/>
      <c r="O484" s="1"/>
    </row>
    <row r="485" spans="1:15" ht="12.75" customHeight="1">
      <c r="A485" s="31">
        <v>475</v>
      </c>
      <c r="B485" s="31" t="s">
        <v>569</v>
      </c>
      <c r="C485" s="31">
        <v>4496.6000000000004</v>
      </c>
      <c r="D485" s="40">
        <v>4457.4000000000005</v>
      </c>
      <c r="E485" s="40">
        <v>4350.8000000000011</v>
      </c>
      <c r="F485" s="40">
        <v>4205.0000000000009</v>
      </c>
      <c r="G485" s="40">
        <v>4098.4000000000015</v>
      </c>
      <c r="H485" s="40">
        <v>4603.2000000000007</v>
      </c>
      <c r="I485" s="40">
        <v>4709.8000000000011</v>
      </c>
      <c r="J485" s="40">
        <v>4855.6000000000004</v>
      </c>
      <c r="K485" s="31">
        <v>4564</v>
      </c>
      <c r="L485" s="31">
        <v>4311.6000000000004</v>
      </c>
      <c r="M485" s="31">
        <v>0.50668999999999997</v>
      </c>
      <c r="N485" s="1"/>
      <c r="O485" s="1"/>
    </row>
    <row r="486" spans="1:15" ht="12.75" customHeight="1">
      <c r="A486" s="31">
        <v>476</v>
      </c>
      <c r="B486" s="31" t="s">
        <v>570</v>
      </c>
      <c r="C486" s="31">
        <v>572.5</v>
      </c>
      <c r="D486" s="40">
        <v>572.44999999999993</v>
      </c>
      <c r="E486" s="40">
        <v>564.04999999999984</v>
      </c>
      <c r="F486" s="40">
        <v>555.59999999999991</v>
      </c>
      <c r="G486" s="40">
        <v>547.19999999999982</v>
      </c>
      <c r="H486" s="40">
        <v>580.89999999999986</v>
      </c>
      <c r="I486" s="40">
        <v>589.29999999999995</v>
      </c>
      <c r="J486" s="40">
        <v>597.74999999999989</v>
      </c>
      <c r="K486" s="31">
        <v>580.85</v>
      </c>
      <c r="L486" s="31">
        <v>564</v>
      </c>
      <c r="M486" s="31">
        <v>3.3668499999999999</v>
      </c>
      <c r="N486" s="1"/>
      <c r="O486" s="1"/>
    </row>
    <row r="487" spans="1:15" ht="12.75" customHeight="1">
      <c r="A487" s="31">
        <v>477</v>
      </c>
      <c r="B487" s="31" t="s">
        <v>571</v>
      </c>
      <c r="C487" s="31">
        <v>3804.3</v>
      </c>
      <c r="D487" s="40">
        <v>3826</v>
      </c>
      <c r="E487" s="40">
        <v>3757</v>
      </c>
      <c r="F487" s="40">
        <v>3709.7</v>
      </c>
      <c r="G487" s="40">
        <v>3640.7</v>
      </c>
      <c r="H487" s="40">
        <v>3873.3</v>
      </c>
      <c r="I487" s="40">
        <v>3942.3</v>
      </c>
      <c r="J487" s="40">
        <v>3989.6000000000004</v>
      </c>
      <c r="K487" s="31">
        <v>3895</v>
      </c>
      <c r="L487" s="31">
        <v>3778.7</v>
      </c>
      <c r="M487" s="31">
        <v>0.28909000000000001</v>
      </c>
      <c r="N487" s="1"/>
      <c r="O487" s="1"/>
    </row>
    <row r="488" spans="1:15" ht="12.75" customHeight="1">
      <c r="A488" s="31">
        <v>478</v>
      </c>
      <c r="B488" s="31" t="s">
        <v>572</v>
      </c>
      <c r="C488" s="31">
        <v>727.05</v>
      </c>
      <c r="D488" s="40">
        <v>727.35</v>
      </c>
      <c r="E488" s="40">
        <v>716.7</v>
      </c>
      <c r="F488" s="40">
        <v>706.35</v>
      </c>
      <c r="G488" s="40">
        <v>695.7</v>
      </c>
      <c r="H488" s="40">
        <v>737.7</v>
      </c>
      <c r="I488" s="40">
        <v>748.34999999999991</v>
      </c>
      <c r="J488" s="40">
        <v>758.7</v>
      </c>
      <c r="K488" s="31">
        <v>738</v>
      </c>
      <c r="L488" s="31">
        <v>717</v>
      </c>
      <c r="M488" s="31">
        <v>1.30017</v>
      </c>
      <c r="N488" s="1"/>
      <c r="O488" s="1"/>
    </row>
    <row r="489" spans="1:15" ht="12.75" customHeight="1">
      <c r="A489" s="31">
        <v>479</v>
      </c>
      <c r="B489" s="31" t="s">
        <v>573</v>
      </c>
      <c r="C489" s="31">
        <v>43.5</v>
      </c>
      <c r="D489" s="40">
        <v>43.683333333333337</v>
      </c>
      <c r="E489" s="40">
        <v>43.066666666666677</v>
      </c>
      <c r="F489" s="40">
        <v>42.63333333333334</v>
      </c>
      <c r="G489" s="40">
        <v>42.01666666666668</v>
      </c>
      <c r="H489" s="40">
        <v>44.116666666666674</v>
      </c>
      <c r="I489" s="40">
        <v>44.733333333333334</v>
      </c>
      <c r="J489" s="40">
        <v>45.166666666666671</v>
      </c>
      <c r="K489" s="31">
        <v>44.3</v>
      </c>
      <c r="L489" s="31">
        <v>43.25</v>
      </c>
      <c r="M489" s="31">
        <v>56.082999999999998</v>
      </c>
      <c r="N489" s="1"/>
      <c r="O489" s="1"/>
    </row>
    <row r="490" spans="1:15" ht="12.75" customHeight="1">
      <c r="A490" s="31">
        <v>480</v>
      </c>
      <c r="B490" s="31" t="s">
        <v>574</v>
      </c>
      <c r="C490" s="31">
        <v>1594.35</v>
      </c>
      <c r="D490" s="40">
        <v>1589.7666666666667</v>
      </c>
      <c r="E490" s="40">
        <v>1546.7833333333333</v>
      </c>
      <c r="F490" s="40">
        <v>1499.2166666666667</v>
      </c>
      <c r="G490" s="40">
        <v>1456.2333333333333</v>
      </c>
      <c r="H490" s="40">
        <v>1637.3333333333333</v>
      </c>
      <c r="I490" s="40">
        <v>1680.3166666666664</v>
      </c>
      <c r="J490" s="40">
        <v>1727.8833333333332</v>
      </c>
      <c r="K490" s="31">
        <v>1632.75</v>
      </c>
      <c r="L490" s="31">
        <v>1542.2</v>
      </c>
      <c r="M490" s="31">
        <v>1.37537</v>
      </c>
      <c r="N490" s="1"/>
      <c r="O490" s="1"/>
    </row>
    <row r="491" spans="1:15" ht="12.75" customHeight="1">
      <c r="A491" s="31">
        <v>481</v>
      </c>
      <c r="B491" s="31" t="s">
        <v>575</v>
      </c>
      <c r="C491" s="31">
        <v>2033.95</v>
      </c>
      <c r="D491" s="40">
        <v>2045.5666666666666</v>
      </c>
      <c r="E491" s="40">
        <v>2010.1333333333332</v>
      </c>
      <c r="F491" s="40">
        <v>1986.3166666666666</v>
      </c>
      <c r="G491" s="40">
        <v>1950.8833333333332</v>
      </c>
      <c r="H491" s="40">
        <v>2069.3833333333332</v>
      </c>
      <c r="I491" s="40">
        <v>2104.8166666666666</v>
      </c>
      <c r="J491" s="40">
        <v>2128.6333333333332</v>
      </c>
      <c r="K491" s="31">
        <v>2081</v>
      </c>
      <c r="L491" s="31">
        <v>2021.75</v>
      </c>
      <c r="M491" s="31">
        <v>0.63887000000000005</v>
      </c>
      <c r="N491" s="1"/>
      <c r="O491" s="1"/>
    </row>
    <row r="492" spans="1:15" ht="12.75" customHeight="1">
      <c r="A492" s="31">
        <v>482</v>
      </c>
      <c r="B492" s="31" t="s">
        <v>576</v>
      </c>
      <c r="C492" s="31">
        <v>307.8</v>
      </c>
      <c r="D492" s="40">
        <v>309.01666666666665</v>
      </c>
      <c r="E492" s="40">
        <v>304.0333333333333</v>
      </c>
      <c r="F492" s="40">
        <v>300.26666666666665</v>
      </c>
      <c r="G492" s="40">
        <v>295.2833333333333</v>
      </c>
      <c r="H492" s="40">
        <v>312.7833333333333</v>
      </c>
      <c r="I492" s="40">
        <v>317.76666666666665</v>
      </c>
      <c r="J492" s="40">
        <v>321.5333333333333</v>
      </c>
      <c r="K492" s="31">
        <v>314</v>
      </c>
      <c r="L492" s="31">
        <v>305.25</v>
      </c>
      <c r="M492" s="31">
        <v>4.1373100000000003</v>
      </c>
      <c r="N492" s="1"/>
      <c r="O492" s="1"/>
    </row>
    <row r="493" spans="1:15" ht="12.75" customHeight="1">
      <c r="A493" s="31">
        <v>483</v>
      </c>
      <c r="B493" s="31" t="s">
        <v>282</v>
      </c>
      <c r="C493" s="31">
        <v>900.3</v>
      </c>
      <c r="D493" s="40">
        <v>905.36666666666667</v>
      </c>
      <c r="E493" s="40">
        <v>890.93333333333339</v>
      </c>
      <c r="F493" s="40">
        <v>881.56666666666672</v>
      </c>
      <c r="G493" s="40">
        <v>867.13333333333344</v>
      </c>
      <c r="H493" s="40">
        <v>914.73333333333335</v>
      </c>
      <c r="I493" s="40">
        <v>929.16666666666652</v>
      </c>
      <c r="J493" s="40">
        <v>938.5333333333333</v>
      </c>
      <c r="K493" s="31">
        <v>919.8</v>
      </c>
      <c r="L493" s="31">
        <v>896</v>
      </c>
      <c r="M493" s="31">
        <v>3.8311600000000001</v>
      </c>
      <c r="N493" s="1"/>
      <c r="O493" s="1"/>
    </row>
    <row r="494" spans="1:15" ht="12.75" customHeight="1">
      <c r="A494" s="31">
        <v>484</v>
      </c>
      <c r="B494" s="31" t="s">
        <v>213</v>
      </c>
      <c r="C494" s="31">
        <v>374.75</v>
      </c>
      <c r="D494" s="40">
        <v>366.11666666666662</v>
      </c>
      <c r="E494" s="40">
        <v>353.88333333333321</v>
      </c>
      <c r="F494" s="40">
        <v>333.01666666666659</v>
      </c>
      <c r="G494" s="40">
        <v>320.78333333333319</v>
      </c>
      <c r="H494" s="40">
        <v>386.98333333333323</v>
      </c>
      <c r="I494" s="40">
        <v>399.2166666666667</v>
      </c>
      <c r="J494" s="40">
        <v>420.08333333333326</v>
      </c>
      <c r="K494" s="31">
        <v>378.35</v>
      </c>
      <c r="L494" s="31">
        <v>345.25</v>
      </c>
      <c r="M494" s="31">
        <v>488.02954</v>
      </c>
      <c r="N494" s="1"/>
      <c r="O494" s="1"/>
    </row>
    <row r="495" spans="1:15" ht="12.75" customHeight="1">
      <c r="A495" s="31">
        <v>485</v>
      </c>
      <c r="B495" s="31" t="s">
        <v>577</v>
      </c>
      <c r="C495" s="31">
        <v>3105.45</v>
      </c>
      <c r="D495" s="40">
        <v>3134.9500000000003</v>
      </c>
      <c r="E495" s="40">
        <v>3061.5000000000005</v>
      </c>
      <c r="F495" s="40">
        <v>3017.55</v>
      </c>
      <c r="G495" s="40">
        <v>2944.1000000000004</v>
      </c>
      <c r="H495" s="40">
        <v>3178.9000000000005</v>
      </c>
      <c r="I495" s="40">
        <v>3252.3500000000004</v>
      </c>
      <c r="J495" s="40">
        <v>3296.3000000000006</v>
      </c>
      <c r="K495" s="31">
        <v>3208.4</v>
      </c>
      <c r="L495" s="31">
        <v>3091</v>
      </c>
      <c r="M495" s="31">
        <v>0.97614999999999996</v>
      </c>
      <c r="N495" s="1"/>
      <c r="O495" s="1"/>
    </row>
    <row r="496" spans="1:15" ht="12.75" customHeight="1">
      <c r="A496" s="31">
        <v>486</v>
      </c>
      <c r="B496" s="31" t="s">
        <v>578</v>
      </c>
      <c r="C496" s="31">
        <v>2074.5</v>
      </c>
      <c r="D496" s="40">
        <v>2076.5166666666664</v>
      </c>
      <c r="E496" s="40">
        <v>2047.083333333333</v>
      </c>
      <c r="F496" s="40">
        <v>2019.6666666666665</v>
      </c>
      <c r="G496" s="40">
        <v>1990.2333333333331</v>
      </c>
      <c r="H496" s="40">
        <v>2103.9333333333329</v>
      </c>
      <c r="I496" s="40">
        <v>2133.3666666666663</v>
      </c>
      <c r="J496" s="40">
        <v>2160.7833333333328</v>
      </c>
      <c r="K496" s="31">
        <v>2105.9499999999998</v>
      </c>
      <c r="L496" s="31">
        <v>2049.1</v>
      </c>
      <c r="M496" s="31">
        <v>0.77175000000000005</v>
      </c>
      <c r="N496" s="1"/>
      <c r="O496" s="1"/>
    </row>
    <row r="497" spans="1:15" ht="12.75" customHeight="1">
      <c r="A497" s="31">
        <v>487</v>
      </c>
      <c r="B497" s="31" t="s">
        <v>129</v>
      </c>
      <c r="C497" s="31">
        <v>10.6</v>
      </c>
      <c r="D497" s="40">
        <v>10.65</v>
      </c>
      <c r="E497" s="40">
        <v>10.450000000000001</v>
      </c>
      <c r="F497" s="40">
        <v>10.3</v>
      </c>
      <c r="G497" s="40">
        <v>10.100000000000001</v>
      </c>
      <c r="H497" s="40">
        <v>10.8</v>
      </c>
      <c r="I497" s="40">
        <v>11</v>
      </c>
      <c r="J497" s="40">
        <v>11.15</v>
      </c>
      <c r="K497" s="31">
        <v>10.85</v>
      </c>
      <c r="L497" s="31">
        <v>10.5</v>
      </c>
      <c r="M497" s="31">
        <v>1371.7281399999999</v>
      </c>
      <c r="N497" s="1"/>
      <c r="O497" s="1"/>
    </row>
    <row r="498" spans="1:15" ht="12.75" customHeight="1">
      <c r="A498" s="31">
        <v>488</v>
      </c>
      <c r="B498" s="31" t="s">
        <v>214</v>
      </c>
      <c r="C498" s="31">
        <v>1337.7</v>
      </c>
      <c r="D498" s="40">
        <v>1334.1166666666666</v>
      </c>
      <c r="E498" s="40">
        <v>1321.2333333333331</v>
      </c>
      <c r="F498" s="40">
        <v>1304.7666666666667</v>
      </c>
      <c r="G498" s="40">
        <v>1291.8833333333332</v>
      </c>
      <c r="H498" s="40">
        <v>1350.583333333333</v>
      </c>
      <c r="I498" s="40">
        <v>1363.4666666666667</v>
      </c>
      <c r="J498" s="40">
        <v>1379.9333333333329</v>
      </c>
      <c r="K498" s="31">
        <v>1347</v>
      </c>
      <c r="L498" s="31">
        <v>1317.65</v>
      </c>
      <c r="M498" s="31">
        <v>10.40171</v>
      </c>
      <c r="N498" s="1"/>
      <c r="O498" s="1"/>
    </row>
    <row r="499" spans="1:15" ht="12.75" customHeight="1">
      <c r="A499" s="31">
        <v>489</v>
      </c>
      <c r="B499" s="31" t="s">
        <v>579</v>
      </c>
      <c r="C499" s="31">
        <v>7648.05</v>
      </c>
      <c r="D499" s="40">
        <v>7778.0666666666666</v>
      </c>
      <c r="E499" s="40">
        <v>7359.9833333333336</v>
      </c>
      <c r="F499" s="40">
        <v>7071.916666666667</v>
      </c>
      <c r="G499" s="40">
        <v>6653.8333333333339</v>
      </c>
      <c r="H499" s="40">
        <v>8066.1333333333332</v>
      </c>
      <c r="I499" s="40">
        <v>8484.2166666666672</v>
      </c>
      <c r="J499" s="40">
        <v>8772.2833333333328</v>
      </c>
      <c r="K499" s="31">
        <v>8196.15</v>
      </c>
      <c r="L499" s="31">
        <v>7490</v>
      </c>
      <c r="M499" s="31">
        <v>0.54879999999999995</v>
      </c>
      <c r="N499" s="1"/>
      <c r="O499" s="1"/>
    </row>
    <row r="500" spans="1:15" ht="12.75" customHeight="1">
      <c r="A500" s="31">
        <v>490</v>
      </c>
      <c r="B500" s="31" t="s">
        <v>580</v>
      </c>
      <c r="C500" s="31">
        <v>149.35</v>
      </c>
      <c r="D500" s="40">
        <v>150.4</v>
      </c>
      <c r="E500" s="40">
        <v>147.15</v>
      </c>
      <c r="F500" s="40">
        <v>144.94999999999999</v>
      </c>
      <c r="G500" s="40">
        <v>141.69999999999999</v>
      </c>
      <c r="H500" s="40">
        <v>152.60000000000002</v>
      </c>
      <c r="I500" s="40">
        <v>155.85000000000002</v>
      </c>
      <c r="J500" s="40">
        <v>158.05000000000004</v>
      </c>
      <c r="K500" s="31">
        <v>153.65</v>
      </c>
      <c r="L500" s="31">
        <v>148.19999999999999</v>
      </c>
      <c r="M500" s="31">
        <v>21.671869999999998</v>
      </c>
      <c r="N500" s="1"/>
      <c r="O500" s="1"/>
    </row>
    <row r="501" spans="1:15" ht="12.75" customHeight="1">
      <c r="A501" s="31">
        <v>491</v>
      </c>
      <c r="B501" s="31" t="s">
        <v>581</v>
      </c>
      <c r="C501" s="31">
        <v>160</v>
      </c>
      <c r="D501" s="40">
        <v>159.71666666666667</v>
      </c>
      <c r="E501" s="40">
        <v>157.28333333333333</v>
      </c>
      <c r="F501" s="40">
        <v>154.56666666666666</v>
      </c>
      <c r="G501" s="40">
        <v>152.13333333333333</v>
      </c>
      <c r="H501" s="40">
        <v>162.43333333333334</v>
      </c>
      <c r="I501" s="40">
        <v>164.86666666666667</v>
      </c>
      <c r="J501" s="40">
        <v>167.58333333333334</v>
      </c>
      <c r="K501" s="31">
        <v>162.15</v>
      </c>
      <c r="L501" s="31">
        <v>157</v>
      </c>
      <c r="M501" s="31">
        <v>19.11938</v>
      </c>
      <c r="N501" s="1"/>
      <c r="O501" s="1"/>
    </row>
    <row r="502" spans="1:15" ht="12.75" customHeight="1">
      <c r="A502" s="31">
        <v>492</v>
      </c>
      <c r="B502" s="31" t="s">
        <v>582</v>
      </c>
      <c r="C502" s="31">
        <v>590.75</v>
      </c>
      <c r="D502" s="40">
        <v>591.61666666666667</v>
      </c>
      <c r="E502" s="40">
        <v>573.23333333333335</v>
      </c>
      <c r="F502" s="40">
        <v>555.7166666666667</v>
      </c>
      <c r="G502" s="40">
        <v>537.33333333333337</v>
      </c>
      <c r="H502" s="40">
        <v>609.13333333333333</v>
      </c>
      <c r="I502" s="40">
        <v>627.51666666666677</v>
      </c>
      <c r="J502" s="40">
        <v>645.0333333333333</v>
      </c>
      <c r="K502" s="31">
        <v>610</v>
      </c>
      <c r="L502" s="31">
        <v>574.1</v>
      </c>
      <c r="M502" s="31">
        <v>2.3705500000000002</v>
      </c>
      <c r="N502" s="1"/>
      <c r="O502" s="1"/>
    </row>
    <row r="503" spans="1:15" ht="12.75" customHeight="1">
      <c r="A503" s="31">
        <v>493</v>
      </c>
      <c r="B503" s="31" t="s">
        <v>283</v>
      </c>
      <c r="C503" s="31">
        <v>2436.1</v>
      </c>
      <c r="D503" s="40">
        <v>2440.4333333333329</v>
      </c>
      <c r="E503" s="40">
        <v>2410.6666666666661</v>
      </c>
      <c r="F503" s="40">
        <v>2385.2333333333331</v>
      </c>
      <c r="G503" s="40">
        <v>2355.4666666666662</v>
      </c>
      <c r="H503" s="40">
        <v>2465.8666666666659</v>
      </c>
      <c r="I503" s="40">
        <v>2495.6333333333332</v>
      </c>
      <c r="J503" s="40">
        <v>2521.0666666666657</v>
      </c>
      <c r="K503" s="31">
        <v>2470.1999999999998</v>
      </c>
      <c r="L503" s="31">
        <v>2415</v>
      </c>
      <c r="M503" s="31">
        <v>0.88727999999999996</v>
      </c>
      <c r="N503" s="1"/>
      <c r="O503" s="1"/>
    </row>
    <row r="504" spans="1:15" ht="12.75" customHeight="1">
      <c r="A504" s="31">
        <v>494</v>
      </c>
      <c r="B504" s="31" t="s">
        <v>215</v>
      </c>
      <c r="C504" s="31">
        <v>709.75</v>
      </c>
      <c r="D504" s="40">
        <v>710.98333333333323</v>
      </c>
      <c r="E504" s="40">
        <v>701.16666666666652</v>
      </c>
      <c r="F504" s="40">
        <v>692.58333333333326</v>
      </c>
      <c r="G504" s="40">
        <v>682.76666666666654</v>
      </c>
      <c r="H504" s="40">
        <v>719.56666666666649</v>
      </c>
      <c r="I504" s="40">
        <v>729.38333333333333</v>
      </c>
      <c r="J504" s="40">
        <v>737.96666666666647</v>
      </c>
      <c r="K504" s="31">
        <v>720.8</v>
      </c>
      <c r="L504" s="31">
        <v>702.4</v>
      </c>
      <c r="M504" s="31">
        <v>105.99446</v>
      </c>
      <c r="N504" s="1"/>
      <c r="O504" s="1"/>
    </row>
    <row r="505" spans="1:15" ht="12.75" customHeight="1">
      <c r="A505" s="31">
        <v>495</v>
      </c>
      <c r="B505" s="31" t="s">
        <v>583</v>
      </c>
      <c r="C505" s="31">
        <v>482.65</v>
      </c>
      <c r="D505" s="40">
        <v>486.18333333333334</v>
      </c>
      <c r="E505" s="40">
        <v>477.66666666666669</v>
      </c>
      <c r="F505" s="40">
        <v>472.68333333333334</v>
      </c>
      <c r="G505" s="40">
        <v>464.16666666666669</v>
      </c>
      <c r="H505" s="40">
        <v>491.16666666666669</v>
      </c>
      <c r="I505" s="40">
        <v>499.68333333333334</v>
      </c>
      <c r="J505" s="40">
        <v>504.66666666666669</v>
      </c>
      <c r="K505" s="31">
        <v>494.7</v>
      </c>
      <c r="L505" s="31">
        <v>481.2</v>
      </c>
      <c r="M505" s="31">
        <v>4.1171800000000003</v>
      </c>
      <c r="N505" s="1"/>
      <c r="O505" s="1"/>
    </row>
    <row r="506" spans="1:15" ht="12.75" customHeight="1">
      <c r="A506" s="31">
        <v>496</v>
      </c>
      <c r="B506" s="31" t="s">
        <v>284</v>
      </c>
      <c r="C506" s="31">
        <v>13.95</v>
      </c>
      <c r="D506" s="40">
        <v>13.883333333333333</v>
      </c>
      <c r="E506" s="40">
        <v>13.416666666666666</v>
      </c>
      <c r="F506" s="40">
        <v>12.883333333333333</v>
      </c>
      <c r="G506" s="40">
        <v>12.416666666666666</v>
      </c>
      <c r="H506" s="40">
        <v>14.416666666666666</v>
      </c>
      <c r="I506" s="40">
        <v>14.883333333333335</v>
      </c>
      <c r="J506" s="40">
        <v>15.416666666666666</v>
      </c>
      <c r="K506" s="31">
        <v>14.35</v>
      </c>
      <c r="L506" s="31">
        <v>13.35</v>
      </c>
      <c r="M506" s="31">
        <v>3273.0650799999999</v>
      </c>
      <c r="N506" s="1"/>
      <c r="O506" s="1"/>
    </row>
    <row r="507" spans="1:15" ht="12.75" customHeight="1">
      <c r="A507" s="31">
        <v>497</v>
      </c>
      <c r="B507" s="31" t="s">
        <v>216</v>
      </c>
      <c r="C507" s="31">
        <v>310.85000000000002</v>
      </c>
      <c r="D507" s="40">
        <v>314.3</v>
      </c>
      <c r="E507" s="40">
        <v>305.60000000000002</v>
      </c>
      <c r="F507" s="40">
        <v>300.35000000000002</v>
      </c>
      <c r="G507" s="40">
        <v>291.65000000000003</v>
      </c>
      <c r="H507" s="40">
        <v>319.55</v>
      </c>
      <c r="I507" s="40">
        <v>328.24999999999994</v>
      </c>
      <c r="J507" s="40">
        <v>333.5</v>
      </c>
      <c r="K507" s="31">
        <v>323</v>
      </c>
      <c r="L507" s="31">
        <v>309.05</v>
      </c>
      <c r="M507" s="31">
        <v>209.38494</v>
      </c>
      <c r="N507" s="1"/>
      <c r="O507" s="1"/>
    </row>
    <row r="508" spans="1:15" ht="12.75" customHeight="1">
      <c r="A508" s="31">
        <v>498</v>
      </c>
      <c r="B508" s="31" t="s">
        <v>584</v>
      </c>
      <c r="C508" s="31">
        <v>502.55</v>
      </c>
      <c r="D508" s="40">
        <v>499.11666666666662</v>
      </c>
      <c r="E508" s="40">
        <v>481.23333333333323</v>
      </c>
      <c r="F508" s="40">
        <v>459.91666666666663</v>
      </c>
      <c r="G508" s="40">
        <v>442.03333333333325</v>
      </c>
      <c r="H508" s="40">
        <v>520.43333333333317</v>
      </c>
      <c r="I508" s="40">
        <v>538.31666666666661</v>
      </c>
      <c r="J508" s="40">
        <v>559.63333333333321</v>
      </c>
      <c r="K508" s="31">
        <v>517</v>
      </c>
      <c r="L508" s="31">
        <v>477.8</v>
      </c>
      <c r="M508" s="31">
        <v>9.1068200000000008</v>
      </c>
      <c r="N508" s="1"/>
      <c r="O508" s="1"/>
    </row>
    <row r="509" spans="1:15" ht="12.75" customHeight="1">
      <c r="A509" s="31">
        <v>499</v>
      </c>
      <c r="B509" s="31" t="s">
        <v>585</v>
      </c>
      <c r="C509" s="31">
        <v>2304.3000000000002</v>
      </c>
      <c r="D509" s="40">
        <v>2305.65</v>
      </c>
      <c r="E509" s="40">
        <v>2279.65</v>
      </c>
      <c r="F509" s="40">
        <v>2255</v>
      </c>
      <c r="G509" s="40">
        <v>2229</v>
      </c>
      <c r="H509" s="40">
        <v>2330.3000000000002</v>
      </c>
      <c r="I509" s="40">
        <v>2356.3000000000002</v>
      </c>
      <c r="J509" s="40">
        <v>2380.9500000000003</v>
      </c>
      <c r="K509" s="31">
        <v>2331.65</v>
      </c>
      <c r="L509" s="31">
        <v>2281</v>
      </c>
      <c r="M509" s="31">
        <v>0.64839000000000002</v>
      </c>
      <c r="N509" s="1"/>
      <c r="O509" s="1"/>
    </row>
    <row r="510" spans="1:15" ht="12.75" customHeight="1">
      <c r="A510" s="31">
        <v>500</v>
      </c>
      <c r="B510" s="31" t="s">
        <v>586</v>
      </c>
      <c r="C510" s="31">
        <v>2274.65</v>
      </c>
      <c r="D510" s="40">
        <v>2301.5499999999997</v>
      </c>
      <c r="E510" s="40">
        <v>2234.0999999999995</v>
      </c>
      <c r="F510" s="40">
        <v>2193.5499999999997</v>
      </c>
      <c r="G510" s="40">
        <v>2126.0999999999995</v>
      </c>
      <c r="H510" s="40">
        <v>2342.0999999999995</v>
      </c>
      <c r="I510" s="40">
        <v>2409.5499999999993</v>
      </c>
      <c r="J510" s="40">
        <v>2450.0999999999995</v>
      </c>
      <c r="K510" s="31">
        <v>2369</v>
      </c>
      <c r="L510" s="31">
        <v>2261</v>
      </c>
      <c r="M510" s="31">
        <v>0.50653000000000004</v>
      </c>
      <c r="N510" s="1"/>
      <c r="O510" s="1"/>
    </row>
    <row r="511" spans="1:15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A512" s="7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6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6" t="s">
        <v>587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218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220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9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226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227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228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229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230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231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70"/>
      <c r="B5" s="471"/>
      <c r="C5" s="470"/>
      <c r="D5" s="47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72" t="s">
        <v>589</v>
      </c>
      <c r="C7" s="471"/>
      <c r="D7" s="7">
        <f>Main!B10</f>
        <v>44488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44487</v>
      </c>
      <c r="B10" s="32">
        <v>540615</v>
      </c>
      <c r="C10" s="31" t="s">
        <v>987</v>
      </c>
      <c r="D10" s="31" t="s">
        <v>988</v>
      </c>
      <c r="E10" s="31" t="s">
        <v>598</v>
      </c>
      <c r="F10" s="90">
        <v>83000</v>
      </c>
      <c r="G10" s="32">
        <v>14.96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44487</v>
      </c>
      <c r="B11" s="32">
        <v>540718</v>
      </c>
      <c r="C11" s="31" t="s">
        <v>1030</v>
      </c>
      <c r="D11" s="31" t="s">
        <v>1031</v>
      </c>
      <c r="E11" s="31" t="s">
        <v>599</v>
      </c>
      <c r="F11" s="90">
        <v>48000</v>
      </c>
      <c r="G11" s="32">
        <v>25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44487</v>
      </c>
      <c r="B12" s="32">
        <v>540718</v>
      </c>
      <c r="C12" s="31" t="s">
        <v>1030</v>
      </c>
      <c r="D12" s="31" t="s">
        <v>1032</v>
      </c>
      <c r="E12" s="31" t="s">
        <v>599</v>
      </c>
      <c r="F12" s="90">
        <v>24000</v>
      </c>
      <c r="G12" s="32">
        <v>24.65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44487</v>
      </c>
      <c r="B13" s="32">
        <v>540718</v>
      </c>
      <c r="C13" s="31" t="s">
        <v>1030</v>
      </c>
      <c r="D13" s="31" t="s">
        <v>1033</v>
      </c>
      <c r="E13" s="31" t="s">
        <v>598</v>
      </c>
      <c r="F13" s="90">
        <v>24000</v>
      </c>
      <c r="G13" s="32">
        <v>24.65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44487</v>
      </c>
      <c r="B14" s="32">
        <v>540718</v>
      </c>
      <c r="C14" s="31" t="s">
        <v>1030</v>
      </c>
      <c r="D14" s="31" t="s">
        <v>1034</v>
      </c>
      <c r="E14" s="31" t="s">
        <v>598</v>
      </c>
      <c r="F14" s="90">
        <v>66000</v>
      </c>
      <c r="G14" s="32">
        <v>25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44487</v>
      </c>
      <c r="B15" s="32">
        <v>538566</v>
      </c>
      <c r="C15" s="31" t="s">
        <v>1035</v>
      </c>
      <c r="D15" s="31" t="s">
        <v>1036</v>
      </c>
      <c r="E15" s="31" t="s">
        <v>599</v>
      </c>
      <c r="F15" s="90">
        <v>576187</v>
      </c>
      <c r="G15" s="32">
        <v>765.35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44487</v>
      </c>
      <c r="B16" s="32">
        <v>538566</v>
      </c>
      <c r="C16" s="31" t="s">
        <v>1035</v>
      </c>
      <c r="D16" s="31" t="s">
        <v>1037</v>
      </c>
      <c r="E16" s="31" t="s">
        <v>598</v>
      </c>
      <c r="F16" s="90">
        <v>578006</v>
      </c>
      <c r="G16" s="32">
        <v>765.38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44487</v>
      </c>
      <c r="B17" s="32">
        <v>531752</v>
      </c>
      <c r="C17" s="31" t="s">
        <v>1038</v>
      </c>
      <c r="D17" s="31" t="s">
        <v>1039</v>
      </c>
      <c r="E17" s="31" t="s">
        <v>598</v>
      </c>
      <c r="F17" s="90">
        <v>500000</v>
      </c>
      <c r="G17" s="32">
        <v>0.74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44487</v>
      </c>
      <c r="B18" s="32">
        <v>531752</v>
      </c>
      <c r="C18" s="31" t="s">
        <v>1038</v>
      </c>
      <c r="D18" s="31" t="s">
        <v>1039</v>
      </c>
      <c r="E18" s="31" t="s">
        <v>599</v>
      </c>
      <c r="F18" s="90">
        <v>3543749</v>
      </c>
      <c r="G18" s="32">
        <v>0.74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44487</v>
      </c>
      <c r="B19" s="32">
        <v>522251</v>
      </c>
      <c r="C19" s="31" t="s">
        <v>1040</v>
      </c>
      <c r="D19" s="31" t="s">
        <v>1041</v>
      </c>
      <c r="E19" s="31" t="s">
        <v>598</v>
      </c>
      <c r="F19" s="90">
        <v>45246</v>
      </c>
      <c r="G19" s="32">
        <v>94.63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44487</v>
      </c>
      <c r="B20" s="32">
        <v>539986</v>
      </c>
      <c r="C20" s="31" t="s">
        <v>1042</v>
      </c>
      <c r="D20" s="31" t="s">
        <v>1043</v>
      </c>
      <c r="E20" s="31" t="s">
        <v>599</v>
      </c>
      <c r="F20" s="90">
        <v>76000</v>
      </c>
      <c r="G20" s="32">
        <v>145.01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44487</v>
      </c>
      <c r="B21" s="32">
        <v>532329</v>
      </c>
      <c r="C21" s="31" t="s">
        <v>1044</v>
      </c>
      <c r="D21" s="31" t="s">
        <v>1045</v>
      </c>
      <c r="E21" s="31" t="s">
        <v>599</v>
      </c>
      <c r="F21" s="90">
        <v>21581</v>
      </c>
      <c r="G21" s="32">
        <v>251.15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44487</v>
      </c>
      <c r="B22" s="32">
        <v>532329</v>
      </c>
      <c r="C22" s="31" t="s">
        <v>1044</v>
      </c>
      <c r="D22" s="31" t="s">
        <v>1046</v>
      </c>
      <c r="E22" s="31" t="s">
        <v>598</v>
      </c>
      <c r="F22" s="90">
        <v>24394</v>
      </c>
      <c r="G22" s="32">
        <v>251.15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44487</v>
      </c>
      <c r="B23" s="32">
        <v>543312</v>
      </c>
      <c r="C23" s="31" t="s">
        <v>1047</v>
      </c>
      <c r="D23" s="31" t="s">
        <v>1048</v>
      </c>
      <c r="E23" s="31" t="s">
        <v>598</v>
      </c>
      <c r="F23" s="90">
        <v>12000</v>
      </c>
      <c r="G23" s="32">
        <v>17.350000000000001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44487</v>
      </c>
      <c r="B24" s="32">
        <v>543312</v>
      </c>
      <c r="C24" s="31" t="s">
        <v>1047</v>
      </c>
      <c r="D24" s="31" t="s">
        <v>1048</v>
      </c>
      <c r="E24" s="31" t="s">
        <v>599</v>
      </c>
      <c r="F24" s="90">
        <v>12000</v>
      </c>
      <c r="G24" s="32">
        <v>17.5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44487</v>
      </c>
      <c r="B25" s="32">
        <v>526025</v>
      </c>
      <c r="C25" s="31" t="s">
        <v>1049</v>
      </c>
      <c r="D25" s="31" t="s">
        <v>1050</v>
      </c>
      <c r="E25" s="31" t="s">
        <v>599</v>
      </c>
      <c r="F25" s="90">
        <v>494833</v>
      </c>
      <c r="G25" s="32">
        <v>94.15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44487</v>
      </c>
      <c r="B26" s="32">
        <v>541627</v>
      </c>
      <c r="C26" s="31" t="s">
        <v>1051</v>
      </c>
      <c r="D26" s="31" t="s">
        <v>1052</v>
      </c>
      <c r="E26" s="31" t="s">
        <v>599</v>
      </c>
      <c r="F26" s="90">
        <v>32719</v>
      </c>
      <c r="G26" s="32">
        <v>4.1500000000000004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44487</v>
      </c>
      <c r="B27" s="32">
        <v>500184</v>
      </c>
      <c r="C27" s="31" t="s">
        <v>400</v>
      </c>
      <c r="D27" s="31" t="s">
        <v>1053</v>
      </c>
      <c r="E27" s="31" t="s">
        <v>599</v>
      </c>
      <c r="F27" s="90">
        <v>5000000</v>
      </c>
      <c r="G27" s="32">
        <v>51.01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44487</v>
      </c>
      <c r="B28" s="32">
        <v>536868</v>
      </c>
      <c r="C28" s="31" t="s">
        <v>989</v>
      </c>
      <c r="D28" s="31" t="s">
        <v>990</v>
      </c>
      <c r="E28" s="31" t="s">
        <v>599</v>
      </c>
      <c r="F28" s="90">
        <v>868961</v>
      </c>
      <c r="G28" s="32">
        <v>58.61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44487</v>
      </c>
      <c r="B29" s="32">
        <v>538765</v>
      </c>
      <c r="C29" s="31" t="s">
        <v>1054</v>
      </c>
      <c r="D29" s="31" t="s">
        <v>1055</v>
      </c>
      <c r="E29" s="31" t="s">
        <v>599</v>
      </c>
      <c r="F29" s="90">
        <v>70000</v>
      </c>
      <c r="G29" s="32">
        <v>3.08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44487</v>
      </c>
      <c r="B30" s="32">
        <v>539910</v>
      </c>
      <c r="C30" s="31" t="s">
        <v>991</v>
      </c>
      <c r="D30" s="31" t="s">
        <v>993</v>
      </c>
      <c r="E30" s="31" t="s">
        <v>598</v>
      </c>
      <c r="F30" s="90">
        <v>150000</v>
      </c>
      <c r="G30" s="32">
        <v>3.04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44487</v>
      </c>
      <c r="B31" s="32">
        <v>539910</v>
      </c>
      <c r="C31" s="31" t="s">
        <v>991</v>
      </c>
      <c r="D31" s="31" t="s">
        <v>992</v>
      </c>
      <c r="E31" s="31" t="s">
        <v>599</v>
      </c>
      <c r="F31" s="90">
        <v>183349</v>
      </c>
      <c r="G31" s="32">
        <v>3.04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44487</v>
      </c>
      <c r="B32" s="32">
        <v>531328</v>
      </c>
      <c r="C32" s="31" t="s">
        <v>1008</v>
      </c>
      <c r="D32" s="31" t="s">
        <v>1009</v>
      </c>
      <c r="E32" s="31" t="s">
        <v>599</v>
      </c>
      <c r="F32" s="90">
        <v>174000</v>
      </c>
      <c r="G32" s="32">
        <v>6.9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44487</v>
      </c>
      <c r="B33" s="32">
        <v>531328</v>
      </c>
      <c r="C33" s="31" t="s">
        <v>1008</v>
      </c>
      <c r="D33" s="31" t="s">
        <v>1056</v>
      </c>
      <c r="E33" s="31" t="s">
        <v>598</v>
      </c>
      <c r="F33" s="90">
        <v>173449</v>
      </c>
      <c r="G33" s="32">
        <v>6.9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44487</v>
      </c>
      <c r="B34" s="32">
        <v>505523</v>
      </c>
      <c r="C34" s="31" t="s">
        <v>977</v>
      </c>
      <c r="D34" s="31" t="s">
        <v>1010</v>
      </c>
      <c r="E34" s="31" t="s">
        <v>599</v>
      </c>
      <c r="F34" s="90">
        <v>956735</v>
      </c>
      <c r="G34" s="32">
        <v>0.44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44487</v>
      </c>
      <c r="B35" s="32">
        <v>540396</v>
      </c>
      <c r="C35" s="31" t="s">
        <v>1057</v>
      </c>
      <c r="D35" s="31" t="s">
        <v>1058</v>
      </c>
      <c r="E35" s="31" t="s">
        <v>598</v>
      </c>
      <c r="F35" s="90">
        <v>200000</v>
      </c>
      <c r="G35" s="32">
        <v>30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44487</v>
      </c>
      <c r="B36" s="32">
        <v>540396</v>
      </c>
      <c r="C36" s="31" t="s">
        <v>1057</v>
      </c>
      <c r="D36" s="31" t="s">
        <v>1059</v>
      </c>
      <c r="E36" s="31" t="s">
        <v>598</v>
      </c>
      <c r="F36" s="90">
        <v>200000</v>
      </c>
      <c r="G36" s="32">
        <v>30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44487</v>
      </c>
      <c r="B37" s="32">
        <v>540396</v>
      </c>
      <c r="C37" s="31" t="s">
        <v>1057</v>
      </c>
      <c r="D37" s="31" t="s">
        <v>1060</v>
      </c>
      <c r="E37" s="31" t="s">
        <v>599</v>
      </c>
      <c r="F37" s="90">
        <v>400000</v>
      </c>
      <c r="G37" s="32">
        <v>30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44487</v>
      </c>
      <c r="B38" s="32">
        <v>539767</v>
      </c>
      <c r="C38" s="31" t="s">
        <v>857</v>
      </c>
      <c r="D38" s="31" t="s">
        <v>1011</v>
      </c>
      <c r="E38" s="31" t="s">
        <v>599</v>
      </c>
      <c r="F38" s="90">
        <v>20137</v>
      </c>
      <c r="G38" s="32">
        <v>14.36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44487</v>
      </c>
      <c r="B39" s="32">
        <v>540809</v>
      </c>
      <c r="C39" s="31" t="s">
        <v>1061</v>
      </c>
      <c r="D39" s="31" t="s">
        <v>1062</v>
      </c>
      <c r="E39" s="31" t="s">
        <v>598</v>
      </c>
      <c r="F39" s="90">
        <v>56000</v>
      </c>
      <c r="G39" s="32">
        <v>5.35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44487</v>
      </c>
      <c r="B40" s="32">
        <v>540809</v>
      </c>
      <c r="C40" s="31" t="s">
        <v>1061</v>
      </c>
      <c r="D40" s="31" t="s">
        <v>1063</v>
      </c>
      <c r="E40" s="31" t="s">
        <v>599</v>
      </c>
      <c r="F40" s="90">
        <v>64000</v>
      </c>
      <c r="G40" s="32">
        <v>5.3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44487</v>
      </c>
      <c r="B41" s="32">
        <v>543207</v>
      </c>
      <c r="C41" s="31" t="s">
        <v>994</v>
      </c>
      <c r="D41" s="31" t="s">
        <v>995</v>
      </c>
      <c r="E41" s="31" t="s">
        <v>598</v>
      </c>
      <c r="F41" s="90">
        <v>148806</v>
      </c>
      <c r="G41" s="32">
        <v>33.42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44487</v>
      </c>
      <c r="B42" s="32">
        <v>543207</v>
      </c>
      <c r="C42" s="31" t="s">
        <v>994</v>
      </c>
      <c r="D42" s="31" t="s">
        <v>995</v>
      </c>
      <c r="E42" s="31" t="s">
        <v>599</v>
      </c>
      <c r="F42" s="90">
        <v>140162</v>
      </c>
      <c r="G42" s="32">
        <v>33.71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44487</v>
      </c>
      <c r="B43" s="32">
        <v>543207</v>
      </c>
      <c r="C43" s="31" t="s">
        <v>994</v>
      </c>
      <c r="D43" s="31" t="s">
        <v>1012</v>
      </c>
      <c r="E43" s="31" t="s">
        <v>598</v>
      </c>
      <c r="F43" s="90">
        <v>17000</v>
      </c>
      <c r="G43" s="32">
        <v>33.799999999999997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44487</v>
      </c>
      <c r="B44" s="32">
        <v>543207</v>
      </c>
      <c r="C44" s="31" t="s">
        <v>994</v>
      </c>
      <c r="D44" s="31" t="s">
        <v>1012</v>
      </c>
      <c r="E44" s="31" t="s">
        <v>599</v>
      </c>
      <c r="F44" s="90">
        <v>92254</v>
      </c>
      <c r="G44" s="32">
        <v>33.840000000000003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44487</v>
      </c>
      <c r="B45" s="32">
        <v>530557</v>
      </c>
      <c r="C45" s="31" t="s">
        <v>1013</v>
      </c>
      <c r="D45" s="31" t="s">
        <v>1014</v>
      </c>
      <c r="E45" s="31" t="s">
        <v>598</v>
      </c>
      <c r="F45" s="90">
        <v>2100000</v>
      </c>
      <c r="G45" s="32">
        <v>2.97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44487</v>
      </c>
      <c r="B46" s="32">
        <v>530557</v>
      </c>
      <c r="C46" s="31" t="s">
        <v>1013</v>
      </c>
      <c r="D46" s="31" t="s">
        <v>895</v>
      </c>
      <c r="E46" s="31" t="s">
        <v>598</v>
      </c>
      <c r="F46" s="90">
        <v>1000000</v>
      </c>
      <c r="G46" s="32">
        <v>2.97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44487</v>
      </c>
      <c r="B47" s="32">
        <v>530557</v>
      </c>
      <c r="C47" s="31" t="s">
        <v>1013</v>
      </c>
      <c r="D47" s="31" t="s">
        <v>1064</v>
      </c>
      <c r="E47" s="31" t="s">
        <v>599</v>
      </c>
      <c r="F47" s="90">
        <v>3000000</v>
      </c>
      <c r="G47" s="32">
        <v>2.97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44487</v>
      </c>
      <c r="B48" s="32">
        <v>530557</v>
      </c>
      <c r="C48" s="31" t="s">
        <v>1013</v>
      </c>
      <c r="D48" s="31" t="s">
        <v>1065</v>
      </c>
      <c r="E48" s="31" t="s">
        <v>599</v>
      </c>
      <c r="F48" s="90">
        <v>750000</v>
      </c>
      <c r="G48" s="32">
        <v>2.97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44487</v>
      </c>
      <c r="B49" s="32">
        <v>538537</v>
      </c>
      <c r="C49" s="31" t="s">
        <v>1066</v>
      </c>
      <c r="D49" s="31" t="s">
        <v>1067</v>
      </c>
      <c r="E49" s="31" t="s">
        <v>598</v>
      </c>
      <c r="F49" s="90">
        <v>220000</v>
      </c>
      <c r="G49" s="32">
        <v>1.31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44487</v>
      </c>
      <c r="B50" s="32">
        <v>538537</v>
      </c>
      <c r="C50" s="31" t="s">
        <v>1066</v>
      </c>
      <c r="D50" s="31" t="s">
        <v>1068</v>
      </c>
      <c r="E50" s="31" t="s">
        <v>599</v>
      </c>
      <c r="F50" s="90">
        <v>160005</v>
      </c>
      <c r="G50" s="32">
        <v>1.31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44487</v>
      </c>
      <c r="B51" s="32">
        <v>538537</v>
      </c>
      <c r="C51" s="31" t="s">
        <v>1066</v>
      </c>
      <c r="D51" s="31" t="s">
        <v>1069</v>
      </c>
      <c r="E51" s="31" t="s">
        <v>599</v>
      </c>
      <c r="F51" s="90">
        <v>100000</v>
      </c>
      <c r="G51" s="32">
        <v>1.31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44487</v>
      </c>
      <c r="B52" s="32">
        <v>538537</v>
      </c>
      <c r="C52" s="31" t="s">
        <v>1066</v>
      </c>
      <c r="D52" s="31" t="s">
        <v>1070</v>
      </c>
      <c r="E52" s="31" t="s">
        <v>599</v>
      </c>
      <c r="F52" s="90">
        <v>111863</v>
      </c>
      <c r="G52" s="32">
        <v>1.31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44487</v>
      </c>
      <c r="B53" s="32">
        <v>538860</v>
      </c>
      <c r="C53" s="31" t="s">
        <v>1015</v>
      </c>
      <c r="D53" s="31" t="s">
        <v>1016</v>
      </c>
      <c r="E53" s="31" t="s">
        <v>599</v>
      </c>
      <c r="F53" s="90">
        <v>1625188</v>
      </c>
      <c r="G53" s="32">
        <v>0.35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44487</v>
      </c>
      <c r="B54" s="32">
        <v>538860</v>
      </c>
      <c r="C54" s="31" t="s">
        <v>1015</v>
      </c>
      <c r="D54" s="31" t="s">
        <v>1017</v>
      </c>
      <c r="E54" s="31" t="s">
        <v>599</v>
      </c>
      <c r="F54" s="90">
        <v>450000</v>
      </c>
      <c r="G54" s="32">
        <v>0.36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44487</v>
      </c>
      <c r="B55" s="32">
        <v>538860</v>
      </c>
      <c r="C55" s="31" t="s">
        <v>1015</v>
      </c>
      <c r="D55" s="31" t="s">
        <v>1071</v>
      </c>
      <c r="E55" s="31" t="s">
        <v>598</v>
      </c>
      <c r="F55" s="90">
        <v>1500000</v>
      </c>
      <c r="G55" s="32">
        <v>0.35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44487</v>
      </c>
      <c r="B56" s="32">
        <v>543376</v>
      </c>
      <c r="C56" s="31" t="s">
        <v>1072</v>
      </c>
      <c r="D56" s="31" t="s">
        <v>1073</v>
      </c>
      <c r="E56" s="31" t="s">
        <v>598</v>
      </c>
      <c r="F56" s="90">
        <v>22000</v>
      </c>
      <c r="G56" s="32">
        <v>62.85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44487</v>
      </c>
      <c r="B57" s="32">
        <v>543376</v>
      </c>
      <c r="C57" s="31" t="s">
        <v>1072</v>
      </c>
      <c r="D57" s="31" t="s">
        <v>1074</v>
      </c>
      <c r="E57" s="31" t="s">
        <v>599</v>
      </c>
      <c r="F57" s="90">
        <v>22000</v>
      </c>
      <c r="G57" s="32">
        <v>62.59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44487</v>
      </c>
      <c r="B58" s="32">
        <v>523756</v>
      </c>
      <c r="C58" s="31" t="s">
        <v>1075</v>
      </c>
      <c r="D58" s="31" t="s">
        <v>1076</v>
      </c>
      <c r="E58" s="31" t="s">
        <v>598</v>
      </c>
      <c r="F58" s="90">
        <v>2630000</v>
      </c>
      <c r="G58" s="32">
        <v>5.56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44487</v>
      </c>
      <c r="B59" s="32">
        <v>523756</v>
      </c>
      <c r="C59" s="31" t="s">
        <v>1075</v>
      </c>
      <c r="D59" s="31" t="s">
        <v>1046</v>
      </c>
      <c r="E59" s="31" t="s">
        <v>598</v>
      </c>
      <c r="F59" s="90">
        <v>329068</v>
      </c>
      <c r="G59" s="32">
        <v>5.56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44487</v>
      </c>
      <c r="B60" s="32">
        <v>523756</v>
      </c>
      <c r="C60" s="31" t="s">
        <v>1075</v>
      </c>
      <c r="D60" s="31" t="s">
        <v>1046</v>
      </c>
      <c r="E60" s="31" t="s">
        <v>599</v>
      </c>
      <c r="F60" s="90">
        <v>3509235</v>
      </c>
      <c r="G60" s="32">
        <v>5.55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44487</v>
      </c>
      <c r="B61" s="32">
        <v>539406</v>
      </c>
      <c r="C61" s="31" t="s">
        <v>1077</v>
      </c>
      <c r="D61" s="31" t="s">
        <v>1078</v>
      </c>
      <c r="E61" s="31" t="s">
        <v>599</v>
      </c>
      <c r="F61" s="90">
        <v>40000</v>
      </c>
      <c r="G61" s="32">
        <v>35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44487</v>
      </c>
      <c r="B62" s="32">
        <v>539406</v>
      </c>
      <c r="C62" s="20" t="s">
        <v>1077</v>
      </c>
      <c r="D62" s="20" t="s">
        <v>1079</v>
      </c>
      <c r="E62" s="31" t="s">
        <v>598</v>
      </c>
      <c r="F62" s="90">
        <v>100000</v>
      </c>
      <c r="G62" s="32">
        <v>35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44487</v>
      </c>
      <c r="B63" s="32">
        <v>539406</v>
      </c>
      <c r="C63" s="31" t="s">
        <v>1077</v>
      </c>
      <c r="D63" s="31" t="s">
        <v>1080</v>
      </c>
      <c r="E63" s="31" t="s">
        <v>599</v>
      </c>
      <c r="F63" s="90">
        <v>22500</v>
      </c>
      <c r="G63" s="32">
        <v>35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44487</v>
      </c>
      <c r="B64" s="32">
        <v>539406</v>
      </c>
      <c r="C64" s="31" t="s">
        <v>1077</v>
      </c>
      <c r="D64" s="31" t="s">
        <v>1081</v>
      </c>
      <c r="E64" s="31" t="s">
        <v>599</v>
      </c>
      <c r="F64" s="90">
        <v>35900</v>
      </c>
      <c r="G64" s="32">
        <v>35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44487</v>
      </c>
      <c r="B65" s="32">
        <v>543310</v>
      </c>
      <c r="C65" s="31" t="s">
        <v>1082</v>
      </c>
      <c r="D65" s="31" t="s">
        <v>1083</v>
      </c>
      <c r="E65" s="31" t="s">
        <v>599</v>
      </c>
      <c r="F65" s="90">
        <v>10000</v>
      </c>
      <c r="G65" s="32">
        <v>61.05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44487</v>
      </c>
      <c r="B66" s="32">
        <v>543310</v>
      </c>
      <c r="C66" s="31" t="s">
        <v>1082</v>
      </c>
      <c r="D66" s="31" t="s">
        <v>1084</v>
      </c>
      <c r="E66" s="31" t="s">
        <v>598</v>
      </c>
      <c r="F66" s="90">
        <v>14000</v>
      </c>
      <c r="G66" s="32">
        <v>61.04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44487</v>
      </c>
      <c r="B67" s="32">
        <v>538610</v>
      </c>
      <c r="C67" s="31" t="s">
        <v>1018</v>
      </c>
      <c r="D67" s="31" t="s">
        <v>1019</v>
      </c>
      <c r="E67" s="31" t="s">
        <v>599</v>
      </c>
      <c r="F67" s="90">
        <v>16501</v>
      </c>
      <c r="G67" s="32">
        <v>66.45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44487</v>
      </c>
      <c r="B68" s="32" t="s">
        <v>1020</v>
      </c>
      <c r="C68" s="31" t="s">
        <v>1021</v>
      </c>
      <c r="D68" s="31" t="s">
        <v>980</v>
      </c>
      <c r="E68" s="31" t="s">
        <v>598</v>
      </c>
      <c r="F68" s="90">
        <v>92330</v>
      </c>
      <c r="G68" s="32">
        <v>632.21</v>
      </c>
      <c r="H68" s="32" t="s">
        <v>896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44487</v>
      </c>
      <c r="B69" s="32" t="s">
        <v>1020</v>
      </c>
      <c r="C69" s="31" t="s">
        <v>1021</v>
      </c>
      <c r="D69" s="31" t="s">
        <v>952</v>
      </c>
      <c r="E69" s="31" t="s">
        <v>598</v>
      </c>
      <c r="F69" s="90">
        <v>60440</v>
      </c>
      <c r="G69" s="32">
        <v>634.39</v>
      </c>
      <c r="H69" s="32" t="s">
        <v>896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44487</v>
      </c>
      <c r="B70" s="32" t="s">
        <v>978</v>
      </c>
      <c r="C70" s="31" t="s">
        <v>979</v>
      </c>
      <c r="D70" s="31" t="s">
        <v>980</v>
      </c>
      <c r="E70" s="31" t="s">
        <v>598</v>
      </c>
      <c r="F70" s="90">
        <v>57682</v>
      </c>
      <c r="G70" s="32">
        <v>437.84</v>
      </c>
      <c r="H70" s="32" t="s">
        <v>896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44487</v>
      </c>
      <c r="B71" s="32" t="s">
        <v>1085</v>
      </c>
      <c r="C71" s="31" t="s">
        <v>1086</v>
      </c>
      <c r="D71" s="31" t="s">
        <v>952</v>
      </c>
      <c r="E71" s="31" t="s">
        <v>598</v>
      </c>
      <c r="F71" s="90">
        <v>176122</v>
      </c>
      <c r="G71" s="32">
        <v>355.38</v>
      </c>
      <c r="H71" s="32" t="s">
        <v>896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44487</v>
      </c>
      <c r="B72" s="32" t="s">
        <v>1087</v>
      </c>
      <c r="C72" s="31" t="s">
        <v>1088</v>
      </c>
      <c r="D72" s="31" t="s">
        <v>1089</v>
      </c>
      <c r="E72" s="31" t="s">
        <v>598</v>
      </c>
      <c r="F72" s="90">
        <v>12000</v>
      </c>
      <c r="G72" s="32">
        <v>119.4</v>
      </c>
      <c r="H72" s="32" t="s">
        <v>896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44487</v>
      </c>
      <c r="B73" s="32" t="s">
        <v>1090</v>
      </c>
      <c r="C73" s="31" t="s">
        <v>1091</v>
      </c>
      <c r="D73" s="31" t="s">
        <v>1092</v>
      </c>
      <c r="E73" s="31" t="s">
        <v>598</v>
      </c>
      <c r="F73" s="90">
        <v>150000</v>
      </c>
      <c r="G73" s="32">
        <v>17.850000000000001</v>
      </c>
      <c r="H73" s="32" t="s">
        <v>896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44487</v>
      </c>
      <c r="B74" s="32" t="s">
        <v>1022</v>
      </c>
      <c r="C74" s="31" t="s">
        <v>1023</v>
      </c>
      <c r="D74" s="31" t="s">
        <v>1093</v>
      </c>
      <c r="E74" s="31" t="s">
        <v>598</v>
      </c>
      <c r="F74" s="90">
        <v>66000</v>
      </c>
      <c r="G74" s="32">
        <v>70.709999999999994</v>
      </c>
      <c r="H74" s="32" t="s">
        <v>896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44487</v>
      </c>
      <c r="B75" s="32" t="s">
        <v>1094</v>
      </c>
      <c r="C75" s="31" t="s">
        <v>1095</v>
      </c>
      <c r="D75" s="31" t="s">
        <v>1092</v>
      </c>
      <c r="E75" s="31" t="s">
        <v>598</v>
      </c>
      <c r="F75" s="90">
        <v>228000</v>
      </c>
      <c r="G75" s="32">
        <v>51.14</v>
      </c>
      <c r="H75" s="32" t="s">
        <v>896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44487</v>
      </c>
      <c r="B76" s="32" t="s">
        <v>1096</v>
      </c>
      <c r="C76" s="31" t="s">
        <v>1097</v>
      </c>
      <c r="D76" s="31" t="s">
        <v>996</v>
      </c>
      <c r="E76" s="31" t="s">
        <v>598</v>
      </c>
      <c r="F76" s="90">
        <v>337619</v>
      </c>
      <c r="G76" s="32">
        <v>165.37</v>
      </c>
      <c r="H76" s="32" t="s">
        <v>896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44487</v>
      </c>
      <c r="B77" s="32" t="s">
        <v>1098</v>
      </c>
      <c r="C77" s="31" t="s">
        <v>1099</v>
      </c>
      <c r="D77" s="31" t="s">
        <v>1100</v>
      </c>
      <c r="E77" s="31" t="s">
        <v>598</v>
      </c>
      <c r="F77" s="90">
        <v>125000</v>
      </c>
      <c r="G77" s="32">
        <v>51.4</v>
      </c>
      <c r="H77" s="32" t="s">
        <v>896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44487</v>
      </c>
      <c r="B78" s="32" t="s">
        <v>1098</v>
      </c>
      <c r="C78" s="31" t="s">
        <v>1099</v>
      </c>
      <c r="D78" s="31" t="s">
        <v>895</v>
      </c>
      <c r="E78" s="31" t="s">
        <v>598</v>
      </c>
      <c r="F78" s="90">
        <v>107857</v>
      </c>
      <c r="G78" s="32">
        <v>50.93</v>
      </c>
      <c r="H78" s="32" t="s">
        <v>896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44487</v>
      </c>
      <c r="B79" s="32" t="s">
        <v>1101</v>
      </c>
      <c r="C79" s="31" t="s">
        <v>1102</v>
      </c>
      <c r="D79" s="31" t="s">
        <v>1103</v>
      </c>
      <c r="E79" s="31" t="s">
        <v>598</v>
      </c>
      <c r="F79" s="90">
        <v>153223</v>
      </c>
      <c r="G79" s="32">
        <v>68.92</v>
      </c>
      <c r="H79" s="32" t="s">
        <v>896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44487</v>
      </c>
      <c r="B80" s="32" t="s">
        <v>1024</v>
      </c>
      <c r="C80" s="31" t="s">
        <v>1025</v>
      </c>
      <c r="D80" s="31" t="s">
        <v>952</v>
      </c>
      <c r="E80" s="31" t="s">
        <v>598</v>
      </c>
      <c r="F80" s="90">
        <v>379885</v>
      </c>
      <c r="G80" s="32">
        <v>502.17</v>
      </c>
      <c r="H80" s="32" t="s">
        <v>896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44487</v>
      </c>
      <c r="B81" s="32" t="s">
        <v>1024</v>
      </c>
      <c r="C81" s="31" t="s">
        <v>1025</v>
      </c>
      <c r="D81" s="31" t="s">
        <v>950</v>
      </c>
      <c r="E81" s="31" t="s">
        <v>598</v>
      </c>
      <c r="F81" s="90">
        <v>460352</v>
      </c>
      <c r="G81" s="32">
        <v>502.5</v>
      </c>
      <c r="H81" s="32" t="s">
        <v>896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44487</v>
      </c>
      <c r="B82" s="32" t="s">
        <v>166</v>
      </c>
      <c r="C82" s="31" t="s">
        <v>1104</v>
      </c>
      <c r="D82" s="31" t="s">
        <v>952</v>
      </c>
      <c r="E82" s="31" t="s">
        <v>598</v>
      </c>
      <c r="F82" s="90">
        <v>11455444</v>
      </c>
      <c r="G82" s="32">
        <v>119.85</v>
      </c>
      <c r="H82" s="32" t="s">
        <v>896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44487</v>
      </c>
      <c r="B83" s="32" t="s">
        <v>166</v>
      </c>
      <c r="C83" s="31" t="s">
        <v>1104</v>
      </c>
      <c r="D83" s="31" t="s">
        <v>1105</v>
      </c>
      <c r="E83" s="31" t="s">
        <v>598</v>
      </c>
      <c r="F83" s="90">
        <v>14846114</v>
      </c>
      <c r="G83" s="32">
        <v>119.9</v>
      </c>
      <c r="H83" s="32" t="s">
        <v>896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44487</v>
      </c>
      <c r="B84" s="32" t="s">
        <v>1106</v>
      </c>
      <c r="C84" s="31" t="s">
        <v>1107</v>
      </c>
      <c r="D84" s="31" t="s">
        <v>1108</v>
      </c>
      <c r="E84" s="31" t="s">
        <v>598</v>
      </c>
      <c r="F84" s="90">
        <v>191192</v>
      </c>
      <c r="G84" s="32">
        <v>25.91</v>
      </c>
      <c r="H84" s="32" t="s">
        <v>896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44487</v>
      </c>
      <c r="B85" s="32" t="s">
        <v>1109</v>
      </c>
      <c r="C85" s="31" t="s">
        <v>1110</v>
      </c>
      <c r="D85" s="31" t="s">
        <v>1111</v>
      </c>
      <c r="E85" s="31" t="s">
        <v>598</v>
      </c>
      <c r="F85" s="90">
        <v>1050</v>
      </c>
      <c r="G85" s="32">
        <v>354.95</v>
      </c>
      <c r="H85" s="32" t="s">
        <v>896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44487</v>
      </c>
      <c r="B86" s="32" t="s">
        <v>1112</v>
      </c>
      <c r="C86" s="31" t="s">
        <v>1113</v>
      </c>
      <c r="D86" s="31" t="s">
        <v>1114</v>
      </c>
      <c r="E86" s="31" t="s">
        <v>598</v>
      </c>
      <c r="F86" s="90">
        <v>94877</v>
      </c>
      <c r="G86" s="32">
        <v>35.31</v>
      </c>
      <c r="H86" s="32" t="s">
        <v>896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44487</v>
      </c>
      <c r="B87" s="32" t="s">
        <v>1115</v>
      </c>
      <c r="C87" s="31" t="s">
        <v>1116</v>
      </c>
      <c r="D87" s="31" t="s">
        <v>895</v>
      </c>
      <c r="E87" s="31" t="s">
        <v>598</v>
      </c>
      <c r="F87" s="90">
        <v>9813629</v>
      </c>
      <c r="G87" s="32">
        <v>2.0499999999999998</v>
      </c>
      <c r="H87" s="32" t="s">
        <v>896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44487</v>
      </c>
      <c r="B88" s="32" t="s">
        <v>961</v>
      </c>
      <c r="C88" s="31" t="s">
        <v>962</v>
      </c>
      <c r="D88" s="31" t="s">
        <v>1117</v>
      </c>
      <c r="E88" s="31" t="s">
        <v>598</v>
      </c>
      <c r="F88" s="90">
        <v>300000</v>
      </c>
      <c r="G88" s="32">
        <v>20.88</v>
      </c>
      <c r="H88" s="32" t="s">
        <v>896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44487</v>
      </c>
      <c r="B89" s="32" t="s">
        <v>1118</v>
      </c>
      <c r="C89" s="31" t="s">
        <v>1119</v>
      </c>
      <c r="D89" s="31" t="s">
        <v>1120</v>
      </c>
      <c r="E89" s="31" t="s">
        <v>598</v>
      </c>
      <c r="F89" s="90">
        <v>22000</v>
      </c>
      <c r="G89" s="32">
        <v>89.3</v>
      </c>
      <c r="H89" s="32" t="s">
        <v>896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44487</v>
      </c>
      <c r="B90" s="32" t="s">
        <v>1121</v>
      </c>
      <c r="C90" s="31" t="s">
        <v>1122</v>
      </c>
      <c r="D90" s="31" t="s">
        <v>1123</v>
      </c>
      <c r="E90" s="31" t="s">
        <v>598</v>
      </c>
      <c r="F90" s="90">
        <v>110000</v>
      </c>
      <c r="G90" s="32">
        <v>703.74</v>
      </c>
      <c r="H90" s="32" t="s">
        <v>896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44487</v>
      </c>
      <c r="B91" s="32" t="s">
        <v>1121</v>
      </c>
      <c r="C91" s="31" t="s">
        <v>1122</v>
      </c>
      <c r="D91" s="31" t="s">
        <v>1124</v>
      </c>
      <c r="E91" s="31" t="s">
        <v>598</v>
      </c>
      <c r="F91" s="90">
        <v>100000</v>
      </c>
      <c r="G91" s="32">
        <v>645.22</v>
      </c>
      <c r="H91" s="32" t="s">
        <v>896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44487</v>
      </c>
      <c r="B92" s="32" t="s">
        <v>1075</v>
      </c>
      <c r="C92" s="31" t="s">
        <v>1125</v>
      </c>
      <c r="D92" s="31" t="s">
        <v>1046</v>
      </c>
      <c r="E92" s="31" t="s">
        <v>598</v>
      </c>
      <c r="F92" s="90">
        <v>5000035</v>
      </c>
      <c r="G92" s="32">
        <v>5.6</v>
      </c>
      <c r="H92" s="32" t="s">
        <v>896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44487</v>
      </c>
      <c r="B93" s="32" t="s">
        <v>201</v>
      </c>
      <c r="C93" s="31" t="s">
        <v>1126</v>
      </c>
      <c r="D93" s="31" t="s">
        <v>1105</v>
      </c>
      <c r="E93" s="31" t="s">
        <v>598</v>
      </c>
      <c r="F93" s="90">
        <v>32958713</v>
      </c>
      <c r="G93" s="32">
        <v>251.54</v>
      </c>
      <c r="H93" s="32" t="s">
        <v>896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44487</v>
      </c>
      <c r="B94" s="32" t="s">
        <v>1020</v>
      </c>
      <c r="C94" s="31" t="s">
        <v>1021</v>
      </c>
      <c r="D94" s="31" t="s">
        <v>980</v>
      </c>
      <c r="E94" s="31" t="s">
        <v>599</v>
      </c>
      <c r="F94" s="90">
        <v>92330</v>
      </c>
      <c r="G94" s="32">
        <v>633.80999999999995</v>
      </c>
      <c r="H94" s="32" t="s">
        <v>896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44487</v>
      </c>
      <c r="B95" s="32" t="s">
        <v>1020</v>
      </c>
      <c r="C95" s="31" t="s">
        <v>1021</v>
      </c>
      <c r="D95" s="31" t="s">
        <v>952</v>
      </c>
      <c r="E95" s="31" t="s">
        <v>599</v>
      </c>
      <c r="F95" s="90">
        <v>61051</v>
      </c>
      <c r="G95" s="32">
        <v>631.6</v>
      </c>
      <c r="H95" s="32" t="s">
        <v>896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44487</v>
      </c>
      <c r="B96" s="32" t="s">
        <v>978</v>
      </c>
      <c r="C96" s="31" t="s">
        <v>979</v>
      </c>
      <c r="D96" s="31" t="s">
        <v>980</v>
      </c>
      <c r="E96" s="31" t="s">
        <v>599</v>
      </c>
      <c r="F96" s="90">
        <v>57682</v>
      </c>
      <c r="G96" s="32">
        <v>439.56</v>
      </c>
      <c r="H96" s="32" t="s">
        <v>896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44487</v>
      </c>
      <c r="B97" s="32" t="s">
        <v>1085</v>
      </c>
      <c r="C97" s="31" t="s">
        <v>1086</v>
      </c>
      <c r="D97" s="31" t="s">
        <v>952</v>
      </c>
      <c r="E97" s="31" t="s">
        <v>599</v>
      </c>
      <c r="F97" s="90">
        <v>168331</v>
      </c>
      <c r="G97" s="32">
        <v>355.88</v>
      </c>
      <c r="H97" s="32" t="s">
        <v>896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44487</v>
      </c>
      <c r="B98" s="32" t="s">
        <v>1127</v>
      </c>
      <c r="C98" s="31" t="s">
        <v>1128</v>
      </c>
      <c r="D98" s="31" t="s">
        <v>1129</v>
      </c>
      <c r="E98" s="31" t="s">
        <v>599</v>
      </c>
      <c r="F98" s="90">
        <v>11500000</v>
      </c>
      <c r="G98" s="32">
        <v>14.2</v>
      </c>
      <c r="H98" s="32" t="s">
        <v>896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44487</v>
      </c>
      <c r="B99" s="32" t="s">
        <v>1130</v>
      </c>
      <c r="C99" s="31" t="s">
        <v>1131</v>
      </c>
      <c r="D99" s="31" t="s">
        <v>1132</v>
      </c>
      <c r="E99" s="31" t="s">
        <v>599</v>
      </c>
      <c r="F99" s="90">
        <v>34000</v>
      </c>
      <c r="G99" s="32">
        <v>388.2</v>
      </c>
      <c r="H99" s="32" t="s">
        <v>896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44487</v>
      </c>
      <c r="B100" s="32" t="s">
        <v>1087</v>
      </c>
      <c r="C100" s="31" t="s">
        <v>1088</v>
      </c>
      <c r="D100" s="31" t="s">
        <v>1133</v>
      </c>
      <c r="E100" s="31" t="s">
        <v>599</v>
      </c>
      <c r="F100" s="90">
        <v>9600</v>
      </c>
      <c r="G100" s="32">
        <v>119.4</v>
      </c>
      <c r="H100" s="32" t="s">
        <v>896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44487</v>
      </c>
      <c r="B101" s="32" t="s">
        <v>1090</v>
      </c>
      <c r="C101" s="31" t="s">
        <v>1091</v>
      </c>
      <c r="D101" s="31" t="s">
        <v>1134</v>
      </c>
      <c r="E101" s="31" t="s">
        <v>599</v>
      </c>
      <c r="F101" s="90">
        <v>90000</v>
      </c>
      <c r="G101" s="32">
        <v>17.850000000000001</v>
      </c>
      <c r="H101" s="32" t="s">
        <v>896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44487</v>
      </c>
      <c r="B102" s="32" t="s">
        <v>1090</v>
      </c>
      <c r="C102" s="31" t="s">
        <v>1091</v>
      </c>
      <c r="D102" s="31" t="s">
        <v>1135</v>
      </c>
      <c r="E102" s="31" t="s">
        <v>599</v>
      </c>
      <c r="F102" s="90">
        <v>48000</v>
      </c>
      <c r="G102" s="32">
        <v>17.850000000000001</v>
      </c>
      <c r="H102" s="32" t="s">
        <v>896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44487</v>
      </c>
      <c r="B103" s="32" t="s">
        <v>1094</v>
      </c>
      <c r="C103" s="31" t="s">
        <v>1095</v>
      </c>
      <c r="D103" s="31" t="s">
        <v>1136</v>
      </c>
      <c r="E103" s="31" t="s">
        <v>599</v>
      </c>
      <c r="F103" s="90">
        <v>146000</v>
      </c>
      <c r="G103" s="32">
        <v>51.37</v>
      </c>
      <c r="H103" s="32" t="s">
        <v>896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44487</v>
      </c>
      <c r="B104" s="32" t="s">
        <v>1096</v>
      </c>
      <c r="C104" s="31" t="s">
        <v>1097</v>
      </c>
      <c r="D104" s="31" t="s">
        <v>996</v>
      </c>
      <c r="E104" s="31" t="s">
        <v>599</v>
      </c>
      <c r="F104" s="90">
        <v>337619</v>
      </c>
      <c r="G104" s="32">
        <v>165.41</v>
      </c>
      <c r="H104" s="32" t="s">
        <v>896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44487</v>
      </c>
      <c r="B105" s="32" t="s">
        <v>1137</v>
      </c>
      <c r="C105" s="31" t="s">
        <v>1138</v>
      </c>
      <c r="D105" s="31" t="s">
        <v>1139</v>
      </c>
      <c r="E105" s="31" t="s">
        <v>599</v>
      </c>
      <c r="F105" s="90">
        <v>307797</v>
      </c>
      <c r="G105" s="32">
        <v>10.119999999999999</v>
      </c>
      <c r="H105" s="32" t="s">
        <v>896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44487</v>
      </c>
      <c r="B106" s="32" t="s">
        <v>1140</v>
      </c>
      <c r="C106" s="31" t="s">
        <v>1141</v>
      </c>
      <c r="D106" s="31" t="s">
        <v>1142</v>
      </c>
      <c r="E106" s="31" t="s">
        <v>599</v>
      </c>
      <c r="F106" s="90">
        <v>248838</v>
      </c>
      <c r="G106" s="32">
        <v>70.02</v>
      </c>
      <c r="H106" s="32" t="s">
        <v>896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44487</v>
      </c>
      <c r="B107" s="32" t="s">
        <v>1098</v>
      </c>
      <c r="C107" s="31" t="s">
        <v>1099</v>
      </c>
      <c r="D107" s="31" t="s">
        <v>895</v>
      </c>
      <c r="E107" s="31" t="s">
        <v>599</v>
      </c>
      <c r="F107" s="90">
        <v>107857</v>
      </c>
      <c r="G107" s="32">
        <v>51.24</v>
      </c>
      <c r="H107" s="32" t="s">
        <v>896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44487</v>
      </c>
      <c r="B108" s="32" t="s">
        <v>1101</v>
      </c>
      <c r="C108" s="31" t="s">
        <v>1102</v>
      </c>
      <c r="D108" s="31" t="s">
        <v>1103</v>
      </c>
      <c r="E108" s="31" t="s">
        <v>599</v>
      </c>
      <c r="F108" s="90">
        <v>153223</v>
      </c>
      <c r="G108" s="32">
        <v>70.05</v>
      </c>
      <c r="H108" s="32" t="s">
        <v>896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44487</v>
      </c>
      <c r="B109" s="32" t="s">
        <v>1143</v>
      </c>
      <c r="C109" s="31" t="s">
        <v>1144</v>
      </c>
      <c r="D109" s="31" t="s">
        <v>1145</v>
      </c>
      <c r="E109" s="31" t="s">
        <v>599</v>
      </c>
      <c r="F109" s="90">
        <v>372624</v>
      </c>
      <c r="G109" s="32">
        <v>34.56</v>
      </c>
      <c r="H109" s="32" t="s">
        <v>896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44487</v>
      </c>
      <c r="B110" s="32" t="s">
        <v>1024</v>
      </c>
      <c r="C110" s="31" t="s">
        <v>1025</v>
      </c>
      <c r="D110" s="31" t="s">
        <v>952</v>
      </c>
      <c r="E110" s="31" t="s">
        <v>599</v>
      </c>
      <c r="F110" s="90">
        <v>379063</v>
      </c>
      <c r="G110" s="32">
        <v>503.83</v>
      </c>
      <c r="H110" s="32" t="s">
        <v>896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44487</v>
      </c>
      <c r="B111" s="32" t="s">
        <v>1024</v>
      </c>
      <c r="C111" s="31" t="s">
        <v>1025</v>
      </c>
      <c r="D111" s="31" t="s">
        <v>950</v>
      </c>
      <c r="E111" s="31" t="s">
        <v>599</v>
      </c>
      <c r="F111" s="90">
        <v>460352</v>
      </c>
      <c r="G111" s="32">
        <v>502.48</v>
      </c>
      <c r="H111" s="32" t="s">
        <v>896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44487</v>
      </c>
      <c r="B112" s="32" t="s">
        <v>166</v>
      </c>
      <c r="C112" s="31" t="s">
        <v>1104</v>
      </c>
      <c r="D112" s="31" t="s">
        <v>952</v>
      </c>
      <c r="E112" s="31" t="s">
        <v>599</v>
      </c>
      <c r="F112" s="90">
        <v>11363210</v>
      </c>
      <c r="G112" s="32">
        <v>120</v>
      </c>
      <c r="H112" s="32" t="s">
        <v>896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44487</v>
      </c>
      <c r="B113" s="32" t="s">
        <v>166</v>
      </c>
      <c r="C113" s="31" t="s">
        <v>1104</v>
      </c>
      <c r="D113" s="31" t="s">
        <v>1105</v>
      </c>
      <c r="E113" s="31" t="s">
        <v>599</v>
      </c>
      <c r="F113" s="90">
        <v>14846114</v>
      </c>
      <c r="G113" s="32">
        <v>119.94</v>
      </c>
      <c r="H113" s="32" t="s">
        <v>896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44487</v>
      </c>
      <c r="B114" s="32" t="s">
        <v>1106</v>
      </c>
      <c r="C114" s="31" t="s">
        <v>1107</v>
      </c>
      <c r="D114" s="31" t="s">
        <v>1108</v>
      </c>
      <c r="E114" s="31" t="s">
        <v>599</v>
      </c>
      <c r="F114" s="90">
        <v>45549</v>
      </c>
      <c r="G114" s="32">
        <v>25.8</v>
      </c>
      <c r="H114" s="32" t="s">
        <v>896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44487</v>
      </c>
      <c r="B115" s="32" t="s">
        <v>1109</v>
      </c>
      <c r="C115" s="31" t="s">
        <v>1110</v>
      </c>
      <c r="D115" s="31" t="s">
        <v>1111</v>
      </c>
      <c r="E115" s="31" t="s">
        <v>599</v>
      </c>
      <c r="F115" s="90">
        <v>217427</v>
      </c>
      <c r="G115" s="32">
        <v>345.75</v>
      </c>
      <c r="H115" s="32" t="s">
        <v>896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44487</v>
      </c>
      <c r="B116" s="32" t="s">
        <v>1112</v>
      </c>
      <c r="C116" s="31" t="s">
        <v>1113</v>
      </c>
      <c r="D116" s="31" t="s">
        <v>1114</v>
      </c>
      <c r="E116" s="31" t="s">
        <v>599</v>
      </c>
      <c r="F116" s="90">
        <v>69877</v>
      </c>
      <c r="G116" s="32">
        <v>34.619999999999997</v>
      </c>
      <c r="H116" s="32" t="s">
        <v>896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44487</v>
      </c>
      <c r="B117" s="32" t="s">
        <v>1115</v>
      </c>
      <c r="C117" s="31" t="s">
        <v>1116</v>
      </c>
      <c r="D117" s="31" t="s">
        <v>1146</v>
      </c>
      <c r="E117" s="31" t="s">
        <v>599</v>
      </c>
      <c r="F117" s="90">
        <v>4698200</v>
      </c>
      <c r="G117" s="32">
        <v>2.1</v>
      </c>
      <c r="H117" s="32" t="s">
        <v>896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44487</v>
      </c>
      <c r="B118" s="32" t="s">
        <v>1115</v>
      </c>
      <c r="C118" s="31" t="s">
        <v>1116</v>
      </c>
      <c r="D118" s="31" t="s">
        <v>1147</v>
      </c>
      <c r="E118" s="31" t="s">
        <v>599</v>
      </c>
      <c r="F118" s="90">
        <v>16025088</v>
      </c>
      <c r="G118" s="32">
        <v>2.0699999999999998</v>
      </c>
      <c r="H118" s="32" t="s">
        <v>896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44487</v>
      </c>
      <c r="B119" s="32" t="s">
        <v>1115</v>
      </c>
      <c r="C119" s="31" t="s">
        <v>1116</v>
      </c>
      <c r="D119" s="31" t="s">
        <v>1148</v>
      </c>
      <c r="E119" s="31" t="s">
        <v>599</v>
      </c>
      <c r="F119" s="90">
        <v>3341529</v>
      </c>
      <c r="G119" s="32">
        <v>2.1</v>
      </c>
      <c r="H119" s="32" t="s">
        <v>896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44487</v>
      </c>
      <c r="B120" s="32" t="s">
        <v>1115</v>
      </c>
      <c r="C120" s="31" t="s">
        <v>1116</v>
      </c>
      <c r="D120" s="31" t="s">
        <v>895</v>
      </c>
      <c r="E120" s="31" t="s">
        <v>599</v>
      </c>
      <c r="F120" s="90">
        <v>9813629</v>
      </c>
      <c r="G120" s="32">
        <v>2.27</v>
      </c>
      <c r="H120" s="32" t="s">
        <v>896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44487</v>
      </c>
      <c r="B121" s="32" t="s">
        <v>1118</v>
      </c>
      <c r="C121" s="31" t="s">
        <v>1119</v>
      </c>
      <c r="D121" s="31" t="s">
        <v>1149</v>
      </c>
      <c r="E121" s="31" t="s">
        <v>599</v>
      </c>
      <c r="F121" s="90">
        <v>20000</v>
      </c>
      <c r="G121" s="32">
        <v>89.32</v>
      </c>
      <c r="H121" s="32" t="s">
        <v>896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44487</v>
      </c>
      <c r="B122" s="32" t="s">
        <v>1075</v>
      </c>
      <c r="C122" s="31" t="s">
        <v>1125</v>
      </c>
      <c r="D122" s="31" t="s">
        <v>1046</v>
      </c>
      <c r="E122" s="31" t="s">
        <v>599</v>
      </c>
      <c r="F122" s="90">
        <v>1016059</v>
      </c>
      <c r="G122" s="32">
        <v>5.88</v>
      </c>
      <c r="H122" s="32" t="s">
        <v>896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44487</v>
      </c>
      <c r="B123" s="32" t="s">
        <v>201</v>
      </c>
      <c r="C123" s="31" t="s">
        <v>1126</v>
      </c>
      <c r="D123" s="31" t="s">
        <v>1105</v>
      </c>
      <c r="E123" s="31" t="s">
        <v>599</v>
      </c>
      <c r="F123" s="90">
        <v>32505989</v>
      </c>
      <c r="G123" s="32">
        <v>251.65</v>
      </c>
      <c r="H123" s="32" t="s">
        <v>896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4"/>
  <sheetViews>
    <sheetView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876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44488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0">
        <v>1</v>
      </c>
      <c r="B10" s="309">
        <v>44454</v>
      </c>
      <c r="C10" s="341"/>
      <c r="D10" s="310" t="s">
        <v>300</v>
      </c>
      <c r="E10" s="311" t="s">
        <v>615</v>
      </c>
      <c r="F10" s="312">
        <v>2195</v>
      </c>
      <c r="G10" s="312">
        <v>2080</v>
      </c>
      <c r="H10" s="311">
        <v>2295</v>
      </c>
      <c r="I10" s="313" t="s">
        <v>852</v>
      </c>
      <c r="J10" s="314" t="s">
        <v>868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613</v>
      </c>
      <c r="O10" s="317">
        <v>44469</v>
      </c>
      <c r="P10" s="312">
        <f>VLOOKUP(D10,'MidCap Intra'!B11:C510,2,0)</f>
        <v>2217.85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855</v>
      </c>
      <c r="G11" s="107">
        <v>1395</v>
      </c>
      <c r="H11" s="110"/>
      <c r="I11" s="111" t="s">
        <v>856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Intra'!B13:C512,2,0)</f>
        <v>1474.8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426</v>
      </c>
      <c r="E12" s="300" t="s">
        <v>615</v>
      </c>
      <c r="F12" s="301">
        <v>3130</v>
      </c>
      <c r="G12" s="301">
        <v>2920</v>
      </c>
      <c r="H12" s="300">
        <v>3320</v>
      </c>
      <c r="I12" s="302" t="s">
        <v>851</v>
      </c>
      <c r="J12" s="103" t="s">
        <v>877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1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861</v>
      </c>
      <c r="G13" s="107">
        <v>495</v>
      </c>
      <c r="H13" s="110"/>
      <c r="I13" s="111" t="s">
        <v>862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Intra'!B15:C514,2,0)</f>
        <v>509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252</v>
      </c>
      <c r="E14" s="300" t="s">
        <v>615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869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1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0">
        <v>6</v>
      </c>
      <c r="B15" s="309">
        <v>44466</v>
      </c>
      <c r="C15" s="341"/>
      <c r="D15" s="310" t="s">
        <v>253</v>
      </c>
      <c r="E15" s="311" t="s">
        <v>615</v>
      </c>
      <c r="F15" s="312">
        <v>2040</v>
      </c>
      <c r="G15" s="312">
        <v>1895</v>
      </c>
      <c r="H15" s="311">
        <v>2155</v>
      </c>
      <c r="I15" s="313" t="s">
        <v>863</v>
      </c>
      <c r="J15" s="314" t="s">
        <v>871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613</v>
      </c>
      <c r="O15" s="317">
        <v>44470</v>
      </c>
      <c r="P15" s="312">
        <f>VLOOKUP(D15,'MidCap Intra'!B16:C515,2,0)</f>
        <v>2084.5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257</v>
      </c>
      <c r="E16" s="300" t="s">
        <v>615</v>
      </c>
      <c r="F16" s="301">
        <v>1580</v>
      </c>
      <c r="G16" s="301">
        <v>1490</v>
      </c>
      <c r="H16" s="300">
        <v>1685</v>
      </c>
      <c r="I16" s="302" t="s">
        <v>864</v>
      </c>
      <c r="J16" s="103" t="s">
        <v>963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613</v>
      </c>
      <c r="O16" s="106">
        <v>44481</v>
      </c>
      <c r="P16" s="301"/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349</v>
      </c>
      <c r="E17" s="322" t="s">
        <v>615</v>
      </c>
      <c r="F17" s="323">
        <v>3270</v>
      </c>
      <c r="G17" s="323">
        <v>3140</v>
      </c>
      <c r="H17" s="322">
        <v>3025</v>
      </c>
      <c r="I17" s="324" t="s">
        <v>865</v>
      </c>
      <c r="J17" s="304" t="s">
        <v>870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626</v>
      </c>
      <c r="O17" s="307">
        <v>44470</v>
      </c>
      <c r="P17" s="323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414</v>
      </c>
      <c r="E18" s="300" t="s">
        <v>615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854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613</v>
      </c>
      <c r="O18" s="106">
        <v>44470</v>
      </c>
      <c r="P18" s="301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180</v>
      </c>
      <c r="E19" s="300" t="s">
        <v>615</v>
      </c>
      <c r="F19" s="301">
        <v>3120</v>
      </c>
      <c r="G19" s="301">
        <v>2980</v>
      </c>
      <c r="H19" s="300">
        <v>3315</v>
      </c>
      <c r="I19" s="302" t="s">
        <v>878</v>
      </c>
      <c r="J19" s="103" t="s">
        <v>938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613</v>
      </c>
      <c r="O19" s="106">
        <v>44477</v>
      </c>
      <c r="P19" s="301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900</v>
      </c>
      <c r="G20" s="107">
        <v>660</v>
      </c>
      <c r="H20" s="110"/>
      <c r="I20" s="111" t="s">
        <v>901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Intra'!B22:C521,2,0)</f>
        <v>703.6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40">
        <v>12</v>
      </c>
      <c r="B21" s="378">
        <v>44474</v>
      </c>
      <c r="C21" s="341"/>
      <c r="D21" s="310" t="s">
        <v>532</v>
      </c>
      <c r="E21" s="311" t="s">
        <v>615</v>
      </c>
      <c r="F21" s="312">
        <v>675</v>
      </c>
      <c r="G21" s="312">
        <v>619</v>
      </c>
      <c r="H21" s="311">
        <v>708.5</v>
      </c>
      <c r="I21" s="313" t="s">
        <v>902</v>
      </c>
      <c r="J21" s="314" t="s">
        <v>918</v>
      </c>
      <c r="K21" s="314">
        <f t="shared" ref="K21" si="21">H21-F21</f>
        <v>33.5</v>
      </c>
      <c r="L21" s="315">
        <f t="shared" ref="L21" si="22">(F21*-0.7)/100</f>
        <v>-4.7249999999999996</v>
      </c>
      <c r="M21" s="316">
        <f t="shared" ref="M21" si="23">(K21+L21)/F21</f>
        <v>4.2629629629629628E-2</v>
      </c>
      <c r="N21" s="314" t="s">
        <v>613</v>
      </c>
      <c r="O21" s="317">
        <v>44475</v>
      </c>
      <c r="P21" s="312">
        <f>VLOOKUP(D21,'MidCap Intra'!B22:C521,2,0)</f>
        <v>661.2</v>
      </c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139</v>
      </c>
      <c r="E22" s="300" t="s">
        <v>615</v>
      </c>
      <c r="F22" s="301">
        <v>231.5</v>
      </c>
      <c r="G22" s="301">
        <v>216</v>
      </c>
      <c r="H22" s="300">
        <v>259.5</v>
      </c>
      <c r="I22" s="302" t="s">
        <v>917</v>
      </c>
      <c r="J22" s="103" t="s">
        <v>997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613</v>
      </c>
      <c r="O22" s="106">
        <v>44483</v>
      </c>
      <c r="P22" s="301"/>
      <c r="Q22" s="1"/>
      <c r="R22" s="1" t="s">
        <v>614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82</v>
      </c>
      <c r="E23" s="110" t="s">
        <v>615</v>
      </c>
      <c r="F23" s="107" t="s">
        <v>948</v>
      </c>
      <c r="G23" s="107">
        <v>3670</v>
      </c>
      <c r="H23" s="110"/>
      <c r="I23" s="111" t="s">
        <v>949</v>
      </c>
      <c r="J23" s="112" t="s">
        <v>616</v>
      </c>
      <c r="K23" s="113"/>
      <c r="L23" s="108"/>
      <c r="M23" s="114"/>
      <c r="N23" s="109"/>
      <c r="O23" s="110"/>
      <c r="P23" s="107">
        <f>VLOOKUP(D23,'MidCap Intra'!B25:C524,2,0)</f>
        <v>3837.35</v>
      </c>
      <c r="Q23" s="1"/>
      <c r="R23" s="1" t="s">
        <v>614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211</v>
      </c>
      <c r="E24" s="110" t="s">
        <v>615</v>
      </c>
      <c r="F24" s="107" t="s">
        <v>953</v>
      </c>
      <c r="G24" s="107">
        <v>6980</v>
      </c>
      <c r="H24" s="110"/>
      <c r="I24" s="111" t="s">
        <v>954</v>
      </c>
      <c r="J24" s="112" t="s">
        <v>616</v>
      </c>
      <c r="K24" s="113"/>
      <c r="L24" s="108"/>
      <c r="M24" s="114"/>
      <c r="N24" s="109"/>
      <c r="O24" s="110"/>
      <c r="P24" s="107">
        <f>VLOOKUP(D24,'MidCap Intra'!B26:C525,2,0)</f>
        <v>7399.3</v>
      </c>
      <c r="Q24" s="1"/>
      <c r="R24" s="1" t="s">
        <v>614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>
        <v>16</v>
      </c>
      <c r="B25" s="108">
        <v>44487</v>
      </c>
      <c r="C25" s="114"/>
      <c r="D25" s="109" t="s">
        <v>533</v>
      </c>
      <c r="E25" s="110" t="s">
        <v>615</v>
      </c>
      <c r="F25" s="107" t="s">
        <v>1026</v>
      </c>
      <c r="G25" s="107">
        <v>387</v>
      </c>
      <c r="H25" s="110"/>
      <c r="I25" s="111" t="s">
        <v>1027</v>
      </c>
      <c r="J25" s="112" t="s">
        <v>616</v>
      </c>
      <c r="K25" s="113"/>
      <c r="L25" s="108"/>
      <c r="M25" s="114"/>
      <c r="N25" s="109"/>
      <c r="O25" s="110"/>
      <c r="P25" s="107">
        <f>VLOOKUP(D25,'MidCap Intra'!B27:C526,2,0)</f>
        <v>411.75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113"/>
      <c r="B26" s="108"/>
      <c r="C26" s="114"/>
      <c r="D26" s="109"/>
      <c r="E26" s="110"/>
      <c r="F26" s="107"/>
      <c r="G26" s="107"/>
      <c r="H26" s="110"/>
      <c r="I26" s="111"/>
      <c r="J26" s="112"/>
      <c r="K26" s="113"/>
      <c r="L26" s="108"/>
      <c r="M26" s="114"/>
      <c r="N26" s="109"/>
      <c r="O26" s="110"/>
      <c r="P26" s="107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618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619</v>
      </c>
      <c r="B31" s="132"/>
      <c r="C31" s="132"/>
      <c r="D31" s="132"/>
      <c r="E31" s="44"/>
      <c r="F31" s="140" t="s">
        <v>620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621</v>
      </c>
      <c r="B32" s="132"/>
      <c r="C32" s="132"/>
      <c r="D32" s="132"/>
      <c r="E32" s="6"/>
      <c r="F32" s="140" t="s">
        <v>622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623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52" t="s">
        <v>590</v>
      </c>
      <c r="C35" s="102"/>
      <c r="D35" s="101" t="s">
        <v>601</v>
      </c>
      <c r="E35" s="100" t="s">
        <v>602</v>
      </c>
      <c r="F35" s="100" t="s">
        <v>603</v>
      </c>
      <c r="G35" s="100" t="s">
        <v>624</v>
      </c>
      <c r="H35" s="100" t="s">
        <v>605</v>
      </c>
      <c r="I35" s="100" t="s">
        <v>606</v>
      </c>
      <c r="J35" s="100" t="s">
        <v>607</v>
      </c>
      <c r="K35" s="100" t="s">
        <v>625</v>
      </c>
      <c r="L35" s="153" t="s">
        <v>609</v>
      </c>
      <c r="M35" s="102" t="s">
        <v>610</v>
      </c>
      <c r="N35" s="100" t="s">
        <v>611</v>
      </c>
      <c r="O35" s="101" t="s">
        <v>612</v>
      </c>
      <c r="P35" s="1"/>
      <c r="Q35" s="1"/>
      <c r="R35" s="59"/>
      <c r="S35" s="59"/>
      <c r="T35" s="59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9" customFormat="1" ht="15" customHeight="1">
      <c r="A36" s="424">
        <v>1</v>
      </c>
      <c r="B36" s="363">
        <v>44462</v>
      </c>
      <c r="C36" s="425"/>
      <c r="D36" s="426" t="s">
        <v>90</v>
      </c>
      <c r="E36" s="427" t="s">
        <v>615</v>
      </c>
      <c r="F36" s="427">
        <v>1707</v>
      </c>
      <c r="G36" s="427">
        <v>1670</v>
      </c>
      <c r="H36" s="427">
        <v>1709</v>
      </c>
      <c r="I36" s="427" t="s">
        <v>850</v>
      </c>
      <c r="J36" s="366" t="s">
        <v>956</v>
      </c>
      <c r="K36" s="366">
        <f t="shared" ref="K36:K37" si="27">H36-F36</f>
        <v>2</v>
      </c>
      <c r="L36" s="428">
        <f>(F36*-0.7)/100</f>
        <v>-11.948999999999998</v>
      </c>
      <c r="M36" s="429">
        <f t="shared" ref="M36:M37" si="28">(K36+L36)/F36</f>
        <v>-5.8283538371411824E-3</v>
      </c>
      <c r="N36" s="366" t="s">
        <v>613</v>
      </c>
      <c r="O36" s="430">
        <v>44480</v>
      </c>
      <c r="R36" s="288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2</v>
      </c>
      <c r="B37" s="267">
        <v>44470</v>
      </c>
      <c r="C37" s="291"/>
      <c r="D37" s="308" t="s">
        <v>196</v>
      </c>
      <c r="E37" s="303" t="s">
        <v>615</v>
      </c>
      <c r="F37" s="303">
        <v>822</v>
      </c>
      <c r="G37" s="303">
        <v>797</v>
      </c>
      <c r="H37" s="303">
        <v>842</v>
      </c>
      <c r="I37" s="303" t="s">
        <v>872</v>
      </c>
      <c r="J37" s="103" t="s">
        <v>964</v>
      </c>
      <c r="K37" s="103">
        <f t="shared" si="27"/>
        <v>20</v>
      </c>
      <c r="L37" s="104">
        <f>(F37*-0.7)/100</f>
        <v>-5.7539999999999996</v>
      </c>
      <c r="M37" s="105">
        <f t="shared" si="28"/>
        <v>1.7330900243309005E-2</v>
      </c>
      <c r="N37" s="103" t="s">
        <v>613</v>
      </c>
      <c r="O37" s="106">
        <v>44481</v>
      </c>
      <c r="R37" s="288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3</v>
      </c>
      <c r="B38" s="267">
        <v>44470</v>
      </c>
      <c r="C38" s="291"/>
      <c r="D38" s="308" t="s">
        <v>355</v>
      </c>
      <c r="E38" s="303" t="s">
        <v>615</v>
      </c>
      <c r="F38" s="303">
        <v>814</v>
      </c>
      <c r="G38" s="303">
        <v>794</v>
      </c>
      <c r="H38" s="303">
        <v>832.5</v>
      </c>
      <c r="I38" s="303" t="s">
        <v>873</v>
      </c>
      <c r="J38" s="103" t="s">
        <v>919</v>
      </c>
      <c r="K38" s="103">
        <f t="shared" ref="K38" si="29">H38-F38</f>
        <v>18.5</v>
      </c>
      <c r="L38" s="104">
        <f>(F38*-0.7)/100</f>
        <v>-5.6979999999999995</v>
      </c>
      <c r="M38" s="105">
        <f t="shared" ref="M38" si="30">(K38+L38)/F38</f>
        <v>1.5727272727272725E-2</v>
      </c>
      <c r="N38" s="103" t="s">
        <v>613</v>
      </c>
      <c r="O38" s="106">
        <v>44475</v>
      </c>
      <c r="R38" s="288" t="s">
        <v>614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4</v>
      </c>
      <c r="B39" s="267">
        <v>44470</v>
      </c>
      <c r="C39" s="291"/>
      <c r="D39" s="308" t="s">
        <v>248</v>
      </c>
      <c r="E39" s="303" t="s">
        <v>615</v>
      </c>
      <c r="F39" s="303">
        <v>54.95</v>
      </c>
      <c r="G39" s="303">
        <v>53</v>
      </c>
      <c r="H39" s="303">
        <v>56.2</v>
      </c>
      <c r="I39" s="303" t="s">
        <v>874</v>
      </c>
      <c r="J39" s="103" t="s">
        <v>875</v>
      </c>
      <c r="K39" s="103">
        <f t="shared" ref="K39:K41" si="31">H39-F39</f>
        <v>1.25</v>
      </c>
      <c r="L39" s="104">
        <f>(F39*-0.07)/100</f>
        <v>-3.8465000000000006E-2</v>
      </c>
      <c r="M39" s="105">
        <f t="shared" ref="M39:M41" si="32">(K39+L39)/F39</f>
        <v>2.2047952684258416E-2</v>
      </c>
      <c r="N39" s="103" t="s">
        <v>613</v>
      </c>
      <c r="O39" s="377">
        <v>44470</v>
      </c>
      <c r="R39" s="288" t="s">
        <v>614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5</v>
      </c>
      <c r="B40" s="267">
        <v>44474</v>
      </c>
      <c r="C40" s="291"/>
      <c r="D40" s="308" t="s">
        <v>199</v>
      </c>
      <c r="E40" s="303" t="s">
        <v>615</v>
      </c>
      <c r="F40" s="303">
        <v>809.5</v>
      </c>
      <c r="G40" s="303">
        <v>788</v>
      </c>
      <c r="H40" s="303">
        <v>830</v>
      </c>
      <c r="I40" s="303" t="s">
        <v>899</v>
      </c>
      <c r="J40" s="103" t="s">
        <v>921</v>
      </c>
      <c r="K40" s="103">
        <f t="shared" si="31"/>
        <v>20.5</v>
      </c>
      <c r="L40" s="104">
        <f>(F40*-0.7)/100</f>
        <v>-5.6665000000000001</v>
      </c>
      <c r="M40" s="105">
        <f t="shared" si="32"/>
        <v>1.8324274243360101E-2</v>
      </c>
      <c r="N40" s="103" t="s">
        <v>613</v>
      </c>
      <c r="O40" s="106">
        <v>44475</v>
      </c>
      <c r="R40" s="288" t="s">
        <v>614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6</v>
      </c>
      <c r="B41" s="267">
        <v>44474</v>
      </c>
      <c r="C41" s="291"/>
      <c r="D41" s="308" t="s">
        <v>82</v>
      </c>
      <c r="E41" s="303" t="s">
        <v>615</v>
      </c>
      <c r="F41" s="303">
        <v>3890</v>
      </c>
      <c r="G41" s="303">
        <v>3770</v>
      </c>
      <c r="H41" s="303">
        <v>3992.5</v>
      </c>
      <c r="I41" s="303" t="s">
        <v>903</v>
      </c>
      <c r="J41" s="103" t="s">
        <v>920</v>
      </c>
      <c r="K41" s="103">
        <f t="shared" si="31"/>
        <v>102.5</v>
      </c>
      <c r="L41" s="104">
        <f>(F41*-0.7)/100</f>
        <v>-27.23</v>
      </c>
      <c r="M41" s="105">
        <f t="shared" si="32"/>
        <v>1.9349614395886887E-2</v>
      </c>
      <c r="N41" s="103" t="s">
        <v>613</v>
      </c>
      <c r="O41" s="106">
        <v>44475</v>
      </c>
      <c r="R41" s="288" t="s">
        <v>614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7</v>
      </c>
      <c r="B42" s="267">
        <v>44474</v>
      </c>
      <c r="C42" s="291"/>
      <c r="D42" s="308" t="s">
        <v>894</v>
      </c>
      <c r="E42" s="303" t="s">
        <v>615</v>
      </c>
      <c r="F42" s="303">
        <v>985.5</v>
      </c>
      <c r="G42" s="303">
        <v>960</v>
      </c>
      <c r="H42" s="303">
        <v>998</v>
      </c>
      <c r="I42" s="303">
        <v>1020</v>
      </c>
      <c r="J42" s="103" t="s">
        <v>904</v>
      </c>
      <c r="K42" s="103">
        <f t="shared" ref="K42" si="33">H42-F42</f>
        <v>12.5</v>
      </c>
      <c r="L42" s="104">
        <f>(F42*-0.07)/100</f>
        <v>-0.68985000000000019</v>
      </c>
      <c r="M42" s="105">
        <f t="shared" ref="M42" si="34">(K42+L42)/F42</f>
        <v>1.1983916793505835E-2</v>
      </c>
      <c r="N42" s="103" t="s">
        <v>613</v>
      </c>
      <c r="O42" s="377">
        <v>44474</v>
      </c>
      <c r="R42" s="288" t="s">
        <v>617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8</v>
      </c>
      <c r="B43" s="392">
        <v>44476</v>
      </c>
      <c r="C43" s="291"/>
      <c r="D43" s="308" t="s">
        <v>469</v>
      </c>
      <c r="E43" s="303" t="s">
        <v>615</v>
      </c>
      <c r="F43" s="303">
        <v>192.5</v>
      </c>
      <c r="G43" s="303">
        <v>186</v>
      </c>
      <c r="H43" s="303">
        <v>197.25</v>
      </c>
      <c r="I43" s="303" t="s">
        <v>925</v>
      </c>
      <c r="J43" s="103" t="s">
        <v>926</v>
      </c>
      <c r="K43" s="103">
        <f t="shared" ref="K43" si="35">H43-F43</f>
        <v>4.75</v>
      </c>
      <c r="L43" s="104">
        <f>(F43*-0.07)/100</f>
        <v>-0.13475000000000001</v>
      </c>
      <c r="M43" s="105">
        <f t="shared" ref="M43" si="36">(K43+L43)/F43</f>
        <v>2.3975324675324674E-2</v>
      </c>
      <c r="N43" s="103" t="s">
        <v>613</v>
      </c>
      <c r="O43" s="377">
        <v>44476</v>
      </c>
      <c r="R43" s="288" t="s">
        <v>617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80">
        <v>9</v>
      </c>
      <c r="B44" s="339">
        <v>44476</v>
      </c>
      <c r="C44" s="281"/>
      <c r="D44" s="282" t="s">
        <v>425</v>
      </c>
      <c r="E44" s="283" t="s">
        <v>615</v>
      </c>
      <c r="F44" s="283" t="s">
        <v>930</v>
      </c>
      <c r="G44" s="283">
        <v>1745</v>
      </c>
      <c r="H44" s="283"/>
      <c r="I44" s="283" t="s">
        <v>931</v>
      </c>
      <c r="J44" s="280" t="s">
        <v>616</v>
      </c>
      <c r="K44" s="339"/>
      <c r="L44" s="281"/>
      <c r="M44" s="282"/>
      <c r="N44" s="283"/>
      <c r="O44" s="283"/>
      <c r="R44" s="288" t="s">
        <v>614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10</v>
      </c>
      <c r="B45" s="392">
        <v>44477</v>
      </c>
      <c r="C45" s="291"/>
      <c r="D45" s="308" t="s">
        <v>533</v>
      </c>
      <c r="E45" s="303" t="s">
        <v>615</v>
      </c>
      <c r="F45" s="303">
        <v>410.5</v>
      </c>
      <c r="G45" s="303">
        <v>399</v>
      </c>
      <c r="H45" s="303">
        <v>423</v>
      </c>
      <c r="I45" s="303" t="s">
        <v>945</v>
      </c>
      <c r="J45" s="103" t="s">
        <v>904</v>
      </c>
      <c r="K45" s="103">
        <f t="shared" ref="K45" si="37">H45-F45</f>
        <v>12.5</v>
      </c>
      <c r="L45" s="104">
        <f>(F45*-0.7)/100</f>
        <v>-2.8734999999999995</v>
      </c>
      <c r="M45" s="105">
        <f t="shared" ref="M45" si="38">(K45+L45)/F45</f>
        <v>2.3450669914738126E-2</v>
      </c>
      <c r="N45" s="103" t="s">
        <v>613</v>
      </c>
      <c r="O45" s="106">
        <v>44481</v>
      </c>
      <c r="R45" s="288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11</v>
      </c>
      <c r="B46" s="392">
        <v>44477</v>
      </c>
      <c r="C46" s="291"/>
      <c r="D46" s="308" t="s">
        <v>355</v>
      </c>
      <c r="E46" s="303" t="s">
        <v>615</v>
      </c>
      <c r="F46" s="303">
        <v>808</v>
      </c>
      <c r="G46" s="303">
        <v>788</v>
      </c>
      <c r="H46" s="303">
        <v>821.5</v>
      </c>
      <c r="I46" s="303" t="s">
        <v>946</v>
      </c>
      <c r="J46" s="103" t="s">
        <v>947</v>
      </c>
      <c r="K46" s="103">
        <f t="shared" ref="K46" si="39">H46-F46</f>
        <v>13.5</v>
      </c>
      <c r="L46" s="104">
        <f>(F46*-0.07)/100</f>
        <v>-0.56559999999999999</v>
      </c>
      <c r="M46" s="105">
        <f t="shared" ref="M46" si="40">(K46+L46)/F46</f>
        <v>1.600792079207921E-2</v>
      </c>
      <c r="N46" s="103" t="s">
        <v>613</v>
      </c>
      <c r="O46" s="377">
        <v>44476</v>
      </c>
      <c r="R46" s="288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12</v>
      </c>
      <c r="B47" s="392">
        <v>44480</v>
      </c>
      <c r="C47" s="291"/>
      <c r="D47" s="308" t="s">
        <v>298</v>
      </c>
      <c r="E47" s="303" t="s">
        <v>615</v>
      </c>
      <c r="F47" s="303">
        <v>237</v>
      </c>
      <c r="G47" s="303">
        <v>230</v>
      </c>
      <c r="H47" s="303">
        <v>244.5</v>
      </c>
      <c r="I47" s="303" t="s">
        <v>955</v>
      </c>
      <c r="J47" s="103" t="s">
        <v>891</v>
      </c>
      <c r="K47" s="103">
        <f t="shared" ref="K47:K49" si="41">H47-F47</f>
        <v>7.5</v>
      </c>
      <c r="L47" s="104">
        <f>(F47*-0.07)/100</f>
        <v>-0.16589999999999999</v>
      </c>
      <c r="M47" s="105">
        <f t="shared" ref="M47:M49" si="42">(K47+L47)/F47</f>
        <v>3.0945569620253167E-2</v>
      </c>
      <c r="N47" s="103" t="s">
        <v>613</v>
      </c>
      <c r="O47" s="377">
        <v>44480</v>
      </c>
      <c r="R47" s="288" t="s">
        <v>614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13</v>
      </c>
      <c r="B48" s="392">
        <v>44480</v>
      </c>
      <c r="C48" s="291"/>
      <c r="D48" s="308" t="s">
        <v>199</v>
      </c>
      <c r="E48" s="303" t="s">
        <v>615</v>
      </c>
      <c r="F48" s="303">
        <v>813.5</v>
      </c>
      <c r="G48" s="303">
        <v>790</v>
      </c>
      <c r="H48" s="303">
        <v>836</v>
      </c>
      <c r="I48" s="303" t="s">
        <v>957</v>
      </c>
      <c r="J48" s="103" t="s">
        <v>981</v>
      </c>
      <c r="K48" s="103">
        <f t="shared" si="41"/>
        <v>22.5</v>
      </c>
      <c r="L48" s="104">
        <f>(F48*-0.7)/100</f>
        <v>-5.6944999999999997</v>
      </c>
      <c r="M48" s="105">
        <f t="shared" si="42"/>
        <v>2.065826674861709E-2</v>
      </c>
      <c r="N48" s="103" t="s">
        <v>613</v>
      </c>
      <c r="O48" s="106">
        <v>44482</v>
      </c>
      <c r="R48" s="288" t="s">
        <v>614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449">
        <v>14</v>
      </c>
      <c r="B49" s="446">
        <v>44481</v>
      </c>
      <c r="C49" s="450"/>
      <c r="D49" s="451" t="s">
        <v>298</v>
      </c>
      <c r="E49" s="445" t="s">
        <v>615</v>
      </c>
      <c r="F49" s="445">
        <v>236.5</v>
      </c>
      <c r="G49" s="445">
        <v>230</v>
      </c>
      <c r="H49" s="445">
        <v>230</v>
      </c>
      <c r="I49" s="445" t="s">
        <v>955</v>
      </c>
      <c r="J49" s="304" t="s">
        <v>1007</v>
      </c>
      <c r="K49" s="304">
        <f t="shared" si="41"/>
        <v>-6.5</v>
      </c>
      <c r="L49" s="305">
        <f>(F49*-0.7)/100</f>
        <v>-1.6554999999999997</v>
      </c>
      <c r="M49" s="306">
        <f t="shared" si="42"/>
        <v>-3.4484143763213529E-2</v>
      </c>
      <c r="N49" s="304" t="s">
        <v>626</v>
      </c>
      <c r="O49" s="307">
        <v>44483</v>
      </c>
      <c r="R49" s="288" t="s">
        <v>614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449">
        <v>15</v>
      </c>
      <c r="B50" s="446">
        <v>44481</v>
      </c>
      <c r="C50" s="450"/>
      <c r="D50" s="451" t="s">
        <v>965</v>
      </c>
      <c r="E50" s="445" t="s">
        <v>615</v>
      </c>
      <c r="F50" s="445">
        <v>513</v>
      </c>
      <c r="G50" s="445">
        <v>498</v>
      </c>
      <c r="H50" s="445">
        <v>498</v>
      </c>
      <c r="I50" s="445" t="s">
        <v>966</v>
      </c>
      <c r="J50" s="304" t="s">
        <v>982</v>
      </c>
      <c r="K50" s="304">
        <f t="shared" ref="K50" si="43">H50-F50</f>
        <v>-15</v>
      </c>
      <c r="L50" s="305">
        <f>(F50*-0.7)/100</f>
        <v>-3.5909999999999997</v>
      </c>
      <c r="M50" s="306">
        <f t="shared" ref="M50" si="44">(K50+L50)/F50</f>
        <v>-3.623976608187135E-2</v>
      </c>
      <c r="N50" s="304" t="s">
        <v>626</v>
      </c>
      <c r="O50" s="307">
        <v>44482</v>
      </c>
      <c r="R50" s="288" t="s">
        <v>614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80">
        <v>16</v>
      </c>
      <c r="B51" s="339">
        <v>44487</v>
      </c>
      <c r="C51" s="281"/>
      <c r="D51" s="282" t="s">
        <v>118</v>
      </c>
      <c r="E51" s="283" t="s">
        <v>615</v>
      </c>
      <c r="F51" s="283" t="s">
        <v>1028</v>
      </c>
      <c r="G51" s="283">
        <v>1638</v>
      </c>
      <c r="H51" s="283"/>
      <c r="I51" s="283" t="s">
        <v>1029</v>
      </c>
      <c r="J51" s="280" t="s">
        <v>616</v>
      </c>
      <c r="K51" s="339"/>
      <c r="L51" s="281"/>
      <c r="M51" s="282"/>
      <c r="N51" s="283"/>
      <c r="O51" s="283"/>
      <c r="R51" s="28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280"/>
      <c r="B52" s="339"/>
      <c r="C52" s="281"/>
      <c r="D52" s="282"/>
      <c r="E52" s="283"/>
      <c r="F52" s="283"/>
      <c r="G52" s="283"/>
      <c r="H52" s="283"/>
      <c r="I52" s="283"/>
      <c r="J52" s="280"/>
      <c r="K52" s="339"/>
      <c r="L52" s="281"/>
      <c r="M52" s="282"/>
      <c r="N52" s="283"/>
      <c r="O52" s="283"/>
      <c r="R52" s="28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ht="15" customHeight="1">
      <c r="A53" s="271"/>
      <c r="B53" s="272"/>
      <c r="C53" s="273"/>
      <c r="D53" s="274"/>
      <c r="E53" s="275"/>
      <c r="F53" s="275"/>
      <c r="G53" s="275"/>
      <c r="H53" s="275"/>
      <c r="I53" s="275"/>
      <c r="J53" s="284"/>
      <c r="K53" s="284"/>
      <c r="L53" s="276"/>
      <c r="M53" s="285"/>
      <c r="N53" s="284"/>
      <c r="O53" s="286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55"/>
      <c r="B55" s="121"/>
      <c r="C55" s="156"/>
      <c r="D55" s="157"/>
      <c r="E55" s="120"/>
      <c r="F55" s="120"/>
      <c r="G55" s="120"/>
      <c r="H55" s="120"/>
      <c r="I55" s="120"/>
      <c r="J55" s="158"/>
      <c r="K55" s="158"/>
      <c r="L55" s="159"/>
      <c r="M55" s="160"/>
      <c r="N55" s="126"/>
      <c r="O55" s="161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32" t="s">
        <v>618</v>
      </c>
      <c r="B56" s="156"/>
      <c r="C56" s="156"/>
      <c r="D56" s="1"/>
      <c r="E56" s="6"/>
      <c r="F56" s="6"/>
      <c r="G56" s="6"/>
      <c r="H56" s="6" t="s">
        <v>630</v>
      </c>
      <c r="I56" s="6"/>
      <c r="J56" s="6"/>
      <c r="K56" s="128"/>
      <c r="L56" s="160"/>
      <c r="M56" s="128"/>
      <c r="N56" s="129"/>
      <c r="O56" s="128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2.75" customHeight="1">
      <c r="A57" s="139" t="s">
        <v>619</v>
      </c>
      <c r="B57" s="132"/>
      <c r="C57" s="132"/>
      <c r="D57" s="132"/>
      <c r="E57" s="44"/>
      <c r="F57" s="140" t="s">
        <v>620</v>
      </c>
      <c r="G57" s="59"/>
      <c r="H57" s="44"/>
      <c r="I57" s="59"/>
      <c r="J57" s="6"/>
      <c r="K57" s="162"/>
      <c r="L57" s="163"/>
      <c r="M57" s="6"/>
      <c r="N57" s="122"/>
      <c r="O57" s="164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4.25" customHeight="1">
      <c r="A58" s="139"/>
      <c r="B58" s="132"/>
      <c r="C58" s="132"/>
      <c r="D58" s="132"/>
      <c r="E58" s="6"/>
      <c r="F58" s="140" t="s">
        <v>622</v>
      </c>
      <c r="G58" s="59"/>
      <c r="H58" s="44"/>
      <c r="I58" s="59"/>
      <c r="J58" s="6"/>
      <c r="K58" s="162"/>
      <c r="L58" s="163"/>
      <c r="M58" s="6"/>
      <c r="N58" s="122"/>
      <c r="O58" s="164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32"/>
      <c r="B59" s="132"/>
      <c r="C59" s="132"/>
      <c r="D59" s="132"/>
      <c r="E59" s="6"/>
      <c r="F59" s="6"/>
      <c r="G59" s="6"/>
      <c r="H59" s="6"/>
      <c r="I59" s="6"/>
      <c r="J59" s="145"/>
      <c r="K59" s="142"/>
      <c r="L59" s="143"/>
      <c r="M59" s="6"/>
      <c r="N59" s="146"/>
      <c r="O59" s="1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2.75" customHeight="1">
      <c r="A60" s="165" t="s">
        <v>631</v>
      </c>
      <c r="B60" s="165"/>
      <c r="C60" s="165"/>
      <c r="D60" s="165"/>
      <c r="E60" s="6"/>
      <c r="F60" s="6"/>
      <c r="G60" s="6"/>
      <c r="H60" s="6"/>
      <c r="I60" s="6"/>
      <c r="J60" s="6"/>
      <c r="K60" s="6"/>
      <c r="L60" s="6"/>
      <c r="M60" s="6"/>
      <c r="N60" s="6"/>
      <c r="O60" s="2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38.25" customHeight="1">
      <c r="A61" s="100" t="s">
        <v>16</v>
      </c>
      <c r="B61" s="100" t="s">
        <v>590</v>
      </c>
      <c r="C61" s="100"/>
      <c r="D61" s="101" t="s">
        <v>601</v>
      </c>
      <c r="E61" s="100" t="s">
        <v>602</v>
      </c>
      <c r="F61" s="100" t="s">
        <v>603</v>
      </c>
      <c r="G61" s="100" t="s">
        <v>624</v>
      </c>
      <c r="H61" s="100" t="s">
        <v>605</v>
      </c>
      <c r="I61" s="100" t="s">
        <v>606</v>
      </c>
      <c r="J61" s="99" t="s">
        <v>607</v>
      </c>
      <c r="K61" s="166" t="s">
        <v>632</v>
      </c>
      <c r="L61" s="102" t="s">
        <v>609</v>
      </c>
      <c r="M61" s="166" t="s">
        <v>633</v>
      </c>
      <c r="N61" s="100" t="s">
        <v>634</v>
      </c>
      <c r="O61" s="99" t="s">
        <v>611</v>
      </c>
      <c r="P61" s="101" t="s">
        <v>612</v>
      </c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s="269" customFormat="1" ht="13.5" customHeight="1">
      <c r="A62" s="362">
        <v>1</v>
      </c>
      <c r="B62" s="363">
        <v>44469</v>
      </c>
      <c r="C62" s="364"/>
      <c r="D62" s="364" t="s">
        <v>866</v>
      </c>
      <c r="E62" s="362" t="s">
        <v>615</v>
      </c>
      <c r="F62" s="362">
        <v>1597.5</v>
      </c>
      <c r="G62" s="362">
        <v>1575</v>
      </c>
      <c r="H62" s="365">
        <v>1599</v>
      </c>
      <c r="I62" s="365">
        <v>1640</v>
      </c>
      <c r="J62" s="366" t="s">
        <v>893</v>
      </c>
      <c r="K62" s="367">
        <f t="shared" ref="K62" si="45">H62-F62</f>
        <v>1.5</v>
      </c>
      <c r="L62" s="368">
        <f t="shared" ref="L62" si="46">(H62*N62)*0.07%</f>
        <v>615.61500000000012</v>
      </c>
      <c r="M62" s="369">
        <f t="shared" ref="M62" si="47">(K62*N62)-L62</f>
        <v>209.38499999999988</v>
      </c>
      <c r="N62" s="365">
        <v>550</v>
      </c>
      <c r="O62" s="370" t="s">
        <v>736</v>
      </c>
      <c r="P62" s="371">
        <v>44473</v>
      </c>
      <c r="Q62" s="278"/>
      <c r="R62" s="334" t="s">
        <v>614</v>
      </c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333"/>
      <c r="AG62" s="289"/>
      <c r="AH62" s="332"/>
      <c r="AI62" s="332"/>
      <c r="AJ62" s="333"/>
      <c r="AK62" s="333"/>
      <c r="AL62" s="333"/>
    </row>
    <row r="63" spans="1:38" s="269" customFormat="1" ht="13.5" customHeight="1">
      <c r="A63" s="360">
        <v>2</v>
      </c>
      <c r="B63" s="267">
        <v>44469</v>
      </c>
      <c r="C63" s="361"/>
      <c r="D63" s="361" t="s">
        <v>867</v>
      </c>
      <c r="E63" s="360" t="s">
        <v>615</v>
      </c>
      <c r="F63" s="360">
        <v>727.5</v>
      </c>
      <c r="G63" s="360">
        <v>717</v>
      </c>
      <c r="H63" s="357">
        <v>735</v>
      </c>
      <c r="I63" s="357">
        <v>745</v>
      </c>
      <c r="J63" s="103" t="s">
        <v>891</v>
      </c>
      <c r="K63" s="354">
        <f t="shared" ref="K63" si="48">H63-F63</f>
        <v>7.5</v>
      </c>
      <c r="L63" s="355">
        <f t="shared" ref="L63" si="49">(H63*N63)*0.07%</f>
        <v>565.95000000000005</v>
      </c>
      <c r="M63" s="356">
        <f t="shared" ref="M63" si="50">(K63*N63)-L63</f>
        <v>7684.05</v>
      </c>
      <c r="N63" s="357">
        <v>1100</v>
      </c>
      <c r="O63" s="358" t="s">
        <v>613</v>
      </c>
      <c r="P63" s="359">
        <v>44473</v>
      </c>
      <c r="Q63" s="278"/>
      <c r="R63" s="334" t="s">
        <v>614</v>
      </c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333"/>
      <c r="AG63" s="289"/>
      <c r="AH63" s="332"/>
      <c r="AI63" s="332"/>
      <c r="AJ63" s="333"/>
      <c r="AK63" s="333"/>
      <c r="AL63" s="333"/>
    </row>
    <row r="64" spans="1:38" s="269" customFormat="1" ht="13.5" customHeight="1">
      <c r="A64" s="360">
        <v>3</v>
      </c>
      <c r="B64" s="267">
        <v>44473</v>
      </c>
      <c r="C64" s="361"/>
      <c r="D64" s="361" t="s">
        <v>879</v>
      </c>
      <c r="E64" s="360" t="s">
        <v>615</v>
      </c>
      <c r="F64" s="360">
        <v>1229</v>
      </c>
      <c r="G64" s="360">
        <v>1212</v>
      </c>
      <c r="H64" s="357">
        <v>1243</v>
      </c>
      <c r="I64" s="357" t="s">
        <v>880</v>
      </c>
      <c r="J64" s="103" t="s">
        <v>892</v>
      </c>
      <c r="K64" s="354">
        <f t="shared" ref="K64" si="51">H64-F64</f>
        <v>14</v>
      </c>
      <c r="L64" s="355">
        <f t="shared" ref="L64" si="52">(H64*N64)*0.07%</f>
        <v>652.57500000000005</v>
      </c>
      <c r="M64" s="356">
        <f t="shared" ref="M64" si="53">(K64*N64)-L64</f>
        <v>9847.4249999999993</v>
      </c>
      <c r="N64" s="357">
        <v>750</v>
      </c>
      <c r="O64" s="358" t="s">
        <v>613</v>
      </c>
      <c r="P64" s="359">
        <v>44473</v>
      </c>
      <c r="Q64" s="278"/>
      <c r="R64" s="334" t="s">
        <v>617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3"/>
      <c r="AG64" s="289"/>
      <c r="AH64" s="332"/>
      <c r="AI64" s="332"/>
      <c r="AJ64" s="333"/>
      <c r="AK64" s="333"/>
      <c r="AL64" s="333"/>
    </row>
    <row r="65" spans="1:38" s="269" customFormat="1" ht="13.5" customHeight="1">
      <c r="A65" s="360">
        <v>4</v>
      </c>
      <c r="B65" s="267">
        <v>44473</v>
      </c>
      <c r="C65" s="361"/>
      <c r="D65" s="361" t="s">
        <v>881</v>
      </c>
      <c r="E65" s="360" t="s">
        <v>615</v>
      </c>
      <c r="F65" s="360">
        <v>1674</v>
      </c>
      <c r="G65" s="360">
        <v>1650</v>
      </c>
      <c r="H65" s="357">
        <v>1690</v>
      </c>
      <c r="I65" s="357" t="s">
        <v>882</v>
      </c>
      <c r="J65" s="103" t="s">
        <v>897</v>
      </c>
      <c r="K65" s="354">
        <f t="shared" ref="K65:K67" si="54">H65-F65</f>
        <v>16</v>
      </c>
      <c r="L65" s="355">
        <f t="shared" ref="L65:L67" si="55">(H65*N65)*0.07%</f>
        <v>709.80000000000007</v>
      </c>
      <c r="M65" s="356">
        <f t="shared" ref="M65:M67" si="56">(K65*N65)-L65</f>
        <v>8890.2000000000007</v>
      </c>
      <c r="N65" s="357">
        <v>600</v>
      </c>
      <c r="O65" s="358" t="s">
        <v>613</v>
      </c>
      <c r="P65" s="359">
        <v>44474</v>
      </c>
      <c r="Q65" s="278"/>
      <c r="R65" s="334" t="s">
        <v>614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3"/>
      <c r="AG65" s="289"/>
      <c r="AH65" s="332"/>
      <c r="AI65" s="332"/>
      <c r="AJ65" s="333"/>
      <c r="AK65" s="333"/>
      <c r="AL65" s="333"/>
    </row>
    <row r="66" spans="1:38" s="269" customFormat="1" ht="13.5" customHeight="1">
      <c r="A66" s="360">
        <v>5</v>
      </c>
      <c r="B66" s="267">
        <v>44473</v>
      </c>
      <c r="C66" s="361"/>
      <c r="D66" s="361" t="s">
        <v>883</v>
      </c>
      <c r="E66" s="360" t="s">
        <v>615</v>
      </c>
      <c r="F66" s="360">
        <v>702</v>
      </c>
      <c r="G66" s="360">
        <v>690</v>
      </c>
      <c r="H66" s="357">
        <v>708</v>
      </c>
      <c r="I66" s="357" t="s">
        <v>884</v>
      </c>
      <c r="J66" s="103" t="s">
        <v>908</v>
      </c>
      <c r="K66" s="354">
        <f t="shared" si="54"/>
        <v>6</v>
      </c>
      <c r="L66" s="355">
        <f t="shared" si="55"/>
        <v>681.45</v>
      </c>
      <c r="M66" s="356">
        <f t="shared" si="56"/>
        <v>7568.55</v>
      </c>
      <c r="N66" s="357">
        <v>1375</v>
      </c>
      <c r="O66" s="358" t="s">
        <v>613</v>
      </c>
      <c r="P66" s="359">
        <v>44475</v>
      </c>
      <c r="Q66" s="278"/>
      <c r="R66" s="334" t="s">
        <v>617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3"/>
      <c r="AG66" s="289"/>
      <c r="AH66" s="332"/>
      <c r="AI66" s="332"/>
      <c r="AJ66" s="333"/>
      <c r="AK66" s="333"/>
      <c r="AL66" s="333"/>
    </row>
    <row r="67" spans="1:38" s="269" customFormat="1" ht="13.5" customHeight="1">
      <c r="A67" s="379">
        <v>6</v>
      </c>
      <c r="B67" s="380">
        <v>44473</v>
      </c>
      <c r="C67" s="381"/>
      <c r="D67" s="381" t="s">
        <v>889</v>
      </c>
      <c r="E67" s="379" t="s">
        <v>615</v>
      </c>
      <c r="F67" s="379">
        <v>565.5</v>
      </c>
      <c r="G67" s="379">
        <v>555</v>
      </c>
      <c r="H67" s="382">
        <v>555</v>
      </c>
      <c r="I67" s="382">
        <v>585</v>
      </c>
      <c r="J67" s="304" t="s">
        <v>909</v>
      </c>
      <c r="K67" s="386">
        <f t="shared" si="54"/>
        <v>-10.5</v>
      </c>
      <c r="L67" s="387">
        <f t="shared" si="55"/>
        <v>543.90000000000009</v>
      </c>
      <c r="M67" s="388">
        <f t="shared" si="56"/>
        <v>-15243.9</v>
      </c>
      <c r="N67" s="382">
        <v>1400</v>
      </c>
      <c r="O67" s="389" t="s">
        <v>626</v>
      </c>
      <c r="P67" s="390">
        <v>44475</v>
      </c>
      <c r="Q67" s="278"/>
      <c r="R67" s="334" t="s">
        <v>617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3"/>
      <c r="AG67" s="289"/>
      <c r="AH67" s="332"/>
      <c r="AI67" s="332"/>
      <c r="AJ67" s="333"/>
      <c r="AK67" s="333"/>
      <c r="AL67" s="333"/>
    </row>
    <row r="68" spans="1:38" s="269" customFormat="1" ht="13.5" customHeight="1">
      <c r="A68" s="360">
        <v>7</v>
      </c>
      <c r="B68" s="267">
        <v>44473</v>
      </c>
      <c r="C68" s="361"/>
      <c r="D68" s="361" t="s">
        <v>866</v>
      </c>
      <c r="E68" s="360" t="s">
        <v>615</v>
      </c>
      <c r="F68" s="360">
        <v>1590</v>
      </c>
      <c r="G68" s="360">
        <v>1568</v>
      </c>
      <c r="H68" s="357">
        <v>1605.5</v>
      </c>
      <c r="I68" s="357" t="s">
        <v>890</v>
      </c>
      <c r="J68" s="103" t="s">
        <v>912</v>
      </c>
      <c r="K68" s="354">
        <f t="shared" ref="K68" si="57">H68-F68</f>
        <v>15.5</v>
      </c>
      <c r="L68" s="355">
        <f t="shared" ref="L68" si="58">(H68*N68)*0.07%</f>
        <v>618.11750000000006</v>
      </c>
      <c r="M68" s="356">
        <f t="shared" ref="M68" si="59">(K68*N68)-L68</f>
        <v>7906.8824999999997</v>
      </c>
      <c r="N68" s="357">
        <v>550</v>
      </c>
      <c r="O68" s="358" t="s">
        <v>613</v>
      </c>
      <c r="P68" s="359">
        <v>44475</v>
      </c>
      <c r="Q68" s="278"/>
      <c r="R68" s="334" t="s">
        <v>614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3"/>
      <c r="AG68" s="289"/>
      <c r="AH68" s="332"/>
      <c r="AI68" s="332"/>
      <c r="AJ68" s="333"/>
      <c r="AK68" s="333"/>
      <c r="AL68" s="333"/>
    </row>
    <row r="69" spans="1:38" s="269" customFormat="1" ht="13.5" customHeight="1">
      <c r="A69" s="360">
        <v>8</v>
      </c>
      <c r="B69" s="267">
        <v>44474</v>
      </c>
      <c r="C69" s="361"/>
      <c r="D69" s="361" t="s">
        <v>867</v>
      </c>
      <c r="E69" s="360" t="s">
        <v>615</v>
      </c>
      <c r="F69" s="360">
        <v>726.5</v>
      </c>
      <c r="G69" s="360">
        <v>715</v>
      </c>
      <c r="H69" s="357">
        <v>737.5</v>
      </c>
      <c r="I69" s="357">
        <v>745</v>
      </c>
      <c r="J69" s="103" t="s">
        <v>898</v>
      </c>
      <c r="K69" s="354">
        <f t="shared" ref="K69:K70" si="60">H69-F69</f>
        <v>11</v>
      </c>
      <c r="L69" s="355">
        <f t="shared" ref="L69:L70" si="61">(H69*N69)*0.07%</f>
        <v>567.87500000000011</v>
      </c>
      <c r="M69" s="356">
        <f t="shared" ref="M69:M70" si="62">(K69*N69)-L69</f>
        <v>11532.125</v>
      </c>
      <c r="N69" s="357">
        <v>1100</v>
      </c>
      <c r="O69" s="358" t="s">
        <v>613</v>
      </c>
      <c r="P69" s="359">
        <v>44474</v>
      </c>
      <c r="Q69" s="278"/>
      <c r="R69" s="334" t="s">
        <v>614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3"/>
      <c r="AG69" s="289"/>
      <c r="AH69" s="332"/>
      <c r="AI69" s="332"/>
      <c r="AJ69" s="333"/>
      <c r="AK69" s="333"/>
      <c r="AL69" s="333"/>
    </row>
    <row r="70" spans="1:38" s="269" customFormat="1" ht="13.5" customHeight="1">
      <c r="A70" s="360">
        <v>9</v>
      </c>
      <c r="B70" s="267">
        <v>44474</v>
      </c>
      <c r="C70" s="361"/>
      <c r="D70" s="361" t="s">
        <v>976</v>
      </c>
      <c r="E70" s="360" t="s">
        <v>615</v>
      </c>
      <c r="F70" s="360">
        <v>1721</v>
      </c>
      <c r="G70" s="360">
        <v>1698</v>
      </c>
      <c r="H70" s="357">
        <v>1737</v>
      </c>
      <c r="I70" s="357" t="s">
        <v>905</v>
      </c>
      <c r="J70" s="103" t="s">
        <v>897</v>
      </c>
      <c r="K70" s="354">
        <f t="shared" si="60"/>
        <v>16</v>
      </c>
      <c r="L70" s="355">
        <f t="shared" si="61"/>
        <v>699.14250000000015</v>
      </c>
      <c r="M70" s="356">
        <f t="shared" si="62"/>
        <v>8500.8575000000001</v>
      </c>
      <c r="N70" s="357">
        <v>575</v>
      </c>
      <c r="O70" s="358" t="s">
        <v>613</v>
      </c>
      <c r="P70" s="359">
        <v>44475</v>
      </c>
      <c r="Q70" s="278"/>
      <c r="R70" s="334" t="s">
        <v>617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3"/>
      <c r="AG70" s="289"/>
      <c r="AH70" s="332"/>
      <c r="AI70" s="332"/>
      <c r="AJ70" s="333"/>
      <c r="AK70" s="333"/>
      <c r="AL70" s="333"/>
    </row>
    <row r="71" spans="1:38" s="269" customFormat="1" ht="13.5" customHeight="1">
      <c r="A71" s="379">
        <v>10</v>
      </c>
      <c r="B71" s="380">
        <v>44475</v>
      </c>
      <c r="C71" s="381"/>
      <c r="D71" s="381" t="s">
        <v>879</v>
      </c>
      <c r="E71" s="379" t="s">
        <v>615</v>
      </c>
      <c r="F71" s="379">
        <v>1251</v>
      </c>
      <c r="G71" s="379">
        <v>1232</v>
      </c>
      <c r="H71" s="382">
        <v>1232</v>
      </c>
      <c r="I71" s="382" t="s">
        <v>906</v>
      </c>
      <c r="J71" s="304" t="s">
        <v>910</v>
      </c>
      <c r="K71" s="386">
        <f t="shared" ref="K71" si="63">H71-F71</f>
        <v>-19</v>
      </c>
      <c r="L71" s="387">
        <f t="shared" ref="L71" si="64">(H71*N71)*0.07%</f>
        <v>646.80000000000007</v>
      </c>
      <c r="M71" s="388">
        <f t="shared" ref="M71" si="65">(K71*N71)-L71</f>
        <v>-14896.8</v>
      </c>
      <c r="N71" s="382">
        <v>750</v>
      </c>
      <c r="O71" s="389" t="s">
        <v>626</v>
      </c>
      <c r="P71" s="390">
        <v>44475</v>
      </c>
      <c r="Q71" s="278"/>
      <c r="R71" s="334" t="s">
        <v>617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3"/>
      <c r="AG71" s="289"/>
      <c r="AH71" s="332"/>
      <c r="AI71" s="332"/>
      <c r="AJ71" s="333"/>
      <c r="AK71" s="333"/>
      <c r="AL71" s="333"/>
    </row>
    <row r="72" spans="1:38" s="269" customFormat="1" ht="13.5" customHeight="1">
      <c r="A72" s="379">
        <v>11</v>
      </c>
      <c r="B72" s="380">
        <v>44475</v>
      </c>
      <c r="C72" s="381"/>
      <c r="D72" s="381" t="s">
        <v>913</v>
      </c>
      <c r="E72" s="379" t="s">
        <v>615</v>
      </c>
      <c r="F72" s="379">
        <v>2692.5</v>
      </c>
      <c r="G72" s="379">
        <v>2650</v>
      </c>
      <c r="H72" s="382">
        <v>2650</v>
      </c>
      <c r="I72" s="382" t="s">
        <v>914</v>
      </c>
      <c r="J72" s="304" t="s">
        <v>939</v>
      </c>
      <c r="K72" s="386">
        <f t="shared" ref="K72:K73" si="66">H72-F72</f>
        <v>-42.5</v>
      </c>
      <c r="L72" s="387">
        <f t="shared" ref="L72:L73" si="67">(H72*N72)*0.07%</f>
        <v>556.50000000000011</v>
      </c>
      <c r="M72" s="388">
        <f t="shared" ref="M72:M73" si="68">(K72*N72)-L72</f>
        <v>-13306.5</v>
      </c>
      <c r="N72" s="382">
        <v>300</v>
      </c>
      <c r="O72" s="389" t="s">
        <v>626</v>
      </c>
      <c r="P72" s="390">
        <v>44475</v>
      </c>
      <c r="Q72" s="278"/>
      <c r="R72" s="334" t="s">
        <v>617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3"/>
      <c r="AG72" s="289"/>
      <c r="AH72" s="332"/>
      <c r="AI72" s="332"/>
      <c r="AJ72" s="333"/>
      <c r="AK72" s="333"/>
      <c r="AL72" s="333"/>
    </row>
    <row r="73" spans="1:38" s="269" customFormat="1" ht="13.5" customHeight="1">
      <c r="A73" s="379">
        <v>12</v>
      </c>
      <c r="B73" s="380">
        <v>44475</v>
      </c>
      <c r="C73" s="381"/>
      <c r="D73" s="381" t="s">
        <v>915</v>
      </c>
      <c r="E73" s="379" t="s">
        <v>615</v>
      </c>
      <c r="F73" s="379">
        <v>3950</v>
      </c>
      <c r="G73" s="379">
        <v>3880</v>
      </c>
      <c r="H73" s="382">
        <v>3890</v>
      </c>
      <c r="I73" s="382" t="s">
        <v>916</v>
      </c>
      <c r="J73" s="304" t="s">
        <v>940</v>
      </c>
      <c r="K73" s="386">
        <f t="shared" si="66"/>
        <v>-60</v>
      </c>
      <c r="L73" s="387">
        <f t="shared" si="67"/>
        <v>544.6</v>
      </c>
      <c r="M73" s="388">
        <f t="shared" si="68"/>
        <v>-12544.6</v>
      </c>
      <c r="N73" s="382">
        <v>200</v>
      </c>
      <c r="O73" s="389" t="s">
        <v>626</v>
      </c>
      <c r="P73" s="390">
        <v>44475</v>
      </c>
      <c r="Q73" s="278"/>
      <c r="R73" s="334" t="s">
        <v>614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3"/>
      <c r="AG73" s="289"/>
      <c r="AH73" s="332"/>
      <c r="AI73" s="332"/>
      <c r="AJ73" s="333"/>
      <c r="AK73" s="333"/>
      <c r="AL73" s="333"/>
    </row>
    <row r="74" spans="1:38" s="269" customFormat="1" ht="13.5" customHeight="1">
      <c r="A74" s="303">
        <v>13</v>
      </c>
      <c r="B74" s="392">
        <v>44475</v>
      </c>
      <c r="C74" s="393"/>
      <c r="D74" s="393" t="s">
        <v>867</v>
      </c>
      <c r="E74" s="303" t="s">
        <v>615</v>
      </c>
      <c r="F74" s="303">
        <v>726.5</v>
      </c>
      <c r="G74" s="303">
        <v>715</v>
      </c>
      <c r="H74" s="394">
        <v>735.5</v>
      </c>
      <c r="I74" s="394">
        <v>745</v>
      </c>
      <c r="J74" s="395" t="s">
        <v>823</v>
      </c>
      <c r="K74" s="354">
        <f t="shared" ref="K74:K75" si="69">H74-F74</f>
        <v>9</v>
      </c>
      <c r="L74" s="355">
        <f t="shared" ref="L74:L75" si="70">(H74*N74)*0.07%</f>
        <v>566.33500000000004</v>
      </c>
      <c r="M74" s="396">
        <f t="shared" ref="M74:M75" si="71">(K74*N74)-L74</f>
        <v>9333.6650000000009</v>
      </c>
      <c r="N74" s="394">
        <v>1100</v>
      </c>
      <c r="O74" s="397" t="s">
        <v>613</v>
      </c>
      <c r="P74" s="398">
        <v>44476</v>
      </c>
      <c r="Q74" s="278"/>
      <c r="R74" s="334" t="s">
        <v>614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3"/>
      <c r="AG74" s="289"/>
      <c r="AH74" s="332"/>
      <c r="AI74" s="332"/>
      <c r="AJ74" s="333"/>
      <c r="AK74" s="333"/>
      <c r="AL74" s="333"/>
    </row>
    <row r="75" spans="1:38" s="269" customFormat="1" ht="13.5" customHeight="1">
      <c r="A75" s="362">
        <v>14</v>
      </c>
      <c r="B75" s="363">
        <v>44476</v>
      </c>
      <c r="C75" s="364"/>
      <c r="D75" s="364" t="s">
        <v>932</v>
      </c>
      <c r="E75" s="362" t="s">
        <v>615</v>
      </c>
      <c r="F75" s="362">
        <v>1618</v>
      </c>
      <c r="G75" s="362">
        <v>1594</v>
      </c>
      <c r="H75" s="365">
        <v>1619</v>
      </c>
      <c r="I75" s="365" t="s">
        <v>933</v>
      </c>
      <c r="J75" s="366" t="s">
        <v>848</v>
      </c>
      <c r="K75" s="367">
        <f t="shared" si="69"/>
        <v>1</v>
      </c>
      <c r="L75" s="368">
        <f t="shared" si="70"/>
        <v>538.31750000000011</v>
      </c>
      <c r="M75" s="369">
        <f t="shared" si="71"/>
        <v>-63.317500000000109</v>
      </c>
      <c r="N75" s="365">
        <v>475</v>
      </c>
      <c r="O75" s="370" t="s">
        <v>736</v>
      </c>
      <c r="P75" s="371">
        <v>44473</v>
      </c>
      <c r="Q75" s="278"/>
      <c r="R75" s="334" t="s">
        <v>617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3"/>
      <c r="AG75" s="289"/>
      <c r="AH75" s="332"/>
      <c r="AI75" s="332"/>
      <c r="AJ75" s="333"/>
      <c r="AK75" s="333"/>
      <c r="AL75" s="333"/>
    </row>
    <row r="76" spans="1:38" s="269" customFormat="1" ht="13.5" customHeight="1">
      <c r="A76" s="379">
        <v>15</v>
      </c>
      <c r="B76" s="380">
        <v>44476</v>
      </c>
      <c r="C76" s="381"/>
      <c r="D76" s="381" t="s">
        <v>934</v>
      </c>
      <c r="E76" s="379" t="s">
        <v>615</v>
      </c>
      <c r="F76" s="379">
        <v>686.5</v>
      </c>
      <c r="G76" s="379">
        <v>679</v>
      </c>
      <c r="H76" s="382">
        <v>679</v>
      </c>
      <c r="I76" s="382">
        <v>700</v>
      </c>
      <c r="J76" s="304" t="s">
        <v>941</v>
      </c>
      <c r="K76" s="386">
        <f t="shared" ref="K76" si="72">H76-F76</f>
        <v>-7.5</v>
      </c>
      <c r="L76" s="387">
        <f t="shared" ref="L76" si="73">(H76*N76)*0.07%</f>
        <v>712.95000000000016</v>
      </c>
      <c r="M76" s="388">
        <f t="shared" ref="M76" si="74">(K76*N76)-L76</f>
        <v>-11962.95</v>
      </c>
      <c r="N76" s="382">
        <v>1500</v>
      </c>
      <c r="O76" s="389" t="s">
        <v>626</v>
      </c>
      <c r="P76" s="390">
        <v>44475</v>
      </c>
      <c r="Q76" s="278"/>
      <c r="R76" s="334" t="s">
        <v>617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3"/>
      <c r="AG76" s="289"/>
      <c r="AH76" s="332"/>
      <c r="AI76" s="332"/>
      <c r="AJ76" s="333"/>
      <c r="AK76" s="333"/>
      <c r="AL76" s="333"/>
    </row>
    <row r="77" spans="1:38" s="269" customFormat="1" ht="13.5" customHeight="1">
      <c r="A77" s="445">
        <v>16</v>
      </c>
      <c r="B77" s="446">
        <v>44477</v>
      </c>
      <c r="C77" s="447"/>
      <c r="D77" s="447" t="s">
        <v>867</v>
      </c>
      <c r="E77" s="445" t="s">
        <v>615</v>
      </c>
      <c r="F77" s="445">
        <v>726.5</v>
      </c>
      <c r="G77" s="445">
        <v>715</v>
      </c>
      <c r="H77" s="448">
        <v>715</v>
      </c>
      <c r="I77" s="448">
        <v>745</v>
      </c>
      <c r="J77" s="304" t="s">
        <v>974</v>
      </c>
      <c r="K77" s="386">
        <f t="shared" ref="K77:K81" si="75">H77-F77</f>
        <v>-11.5</v>
      </c>
      <c r="L77" s="387">
        <f t="shared" ref="L77:L81" si="76">(H77*N77)*0.07%</f>
        <v>550.55000000000007</v>
      </c>
      <c r="M77" s="388">
        <f t="shared" ref="M77:M81" si="77">(K77*N77)-L77</f>
        <v>-13200.55</v>
      </c>
      <c r="N77" s="382">
        <v>1100</v>
      </c>
      <c r="O77" s="389" t="s">
        <v>626</v>
      </c>
      <c r="P77" s="390">
        <v>44481</v>
      </c>
      <c r="Q77" s="278"/>
      <c r="R77" s="334" t="s">
        <v>614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402"/>
      <c r="AG77" s="403"/>
      <c r="AH77" s="404"/>
      <c r="AI77" s="404"/>
      <c r="AJ77" s="402"/>
      <c r="AK77" s="402"/>
      <c r="AL77" s="402"/>
    </row>
    <row r="78" spans="1:38" s="413" customFormat="1" ht="13.5" customHeight="1">
      <c r="A78" s="360">
        <v>17</v>
      </c>
      <c r="B78" s="267">
        <v>44480</v>
      </c>
      <c r="C78" s="361"/>
      <c r="D78" s="393" t="s">
        <v>960</v>
      </c>
      <c r="E78" s="360" t="s">
        <v>615</v>
      </c>
      <c r="F78" s="360">
        <v>2235</v>
      </c>
      <c r="G78" s="360">
        <v>2185</v>
      </c>
      <c r="H78" s="357">
        <v>2266</v>
      </c>
      <c r="I78" s="357" t="s">
        <v>958</v>
      </c>
      <c r="J78" s="395" t="s">
        <v>975</v>
      </c>
      <c r="K78" s="354">
        <f t="shared" si="75"/>
        <v>31</v>
      </c>
      <c r="L78" s="355">
        <f t="shared" si="76"/>
        <v>436.20500000000004</v>
      </c>
      <c r="M78" s="396">
        <f t="shared" si="77"/>
        <v>8088.7950000000001</v>
      </c>
      <c r="N78" s="394">
        <v>275</v>
      </c>
      <c r="O78" s="397" t="s">
        <v>613</v>
      </c>
      <c r="P78" s="398">
        <v>44481</v>
      </c>
      <c r="Q78" s="278"/>
      <c r="R78" s="334" t="s">
        <v>617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92"/>
      <c r="AG78" s="270"/>
      <c r="AH78" s="399"/>
      <c r="AI78" s="399"/>
      <c r="AJ78" s="292"/>
      <c r="AK78" s="292"/>
      <c r="AL78" s="292"/>
    </row>
    <row r="79" spans="1:38" s="453" customFormat="1" ht="13.5" customHeight="1">
      <c r="A79" s="303">
        <v>18</v>
      </c>
      <c r="B79" s="392">
        <v>44481</v>
      </c>
      <c r="C79" s="393"/>
      <c r="D79" s="393" t="s">
        <v>866</v>
      </c>
      <c r="E79" s="303" t="s">
        <v>615</v>
      </c>
      <c r="F79" s="303">
        <v>1631</v>
      </c>
      <c r="G79" s="303">
        <v>1609</v>
      </c>
      <c r="H79" s="394">
        <v>1652</v>
      </c>
      <c r="I79" s="394" t="s">
        <v>969</v>
      </c>
      <c r="J79" s="395" t="s">
        <v>627</v>
      </c>
      <c r="K79" s="354">
        <f t="shared" si="75"/>
        <v>21</v>
      </c>
      <c r="L79" s="355">
        <f t="shared" si="76"/>
        <v>636.0200000000001</v>
      </c>
      <c r="M79" s="396">
        <f t="shared" si="77"/>
        <v>10913.98</v>
      </c>
      <c r="N79" s="394">
        <v>550</v>
      </c>
      <c r="O79" s="397" t="s">
        <v>613</v>
      </c>
      <c r="P79" s="398">
        <v>44483</v>
      </c>
      <c r="Q79" s="278"/>
      <c r="R79" s="334" t="s">
        <v>617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83"/>
      <c r="AG79" s="339"/>
      <c r="AH79" s="452"/>
      <c r="AI79" s="452"/>
      <c r="AJ79" s="283"/>
      <c r="AK79" s="283"/>
      <c r="AL79" s="283"/>
    </row>
    <row r="80" spans="1:38" s="413" customFormat="1" ht="13.5" customHeight="1">
      <c r="A80" s="360">
        <v>19</v>
      </c>
      <c r="B80" s="267">
        <v>44482</v>
      </c>
      <c r="C80" s="361"/>
      <c r="D80" s="361" t="s">
        <v>983</v>
      </c>
      <c r="E80" s="360" t="s">
        <v>615</v>
      </c>
      <c r="F80" s="360">
        <v>3880</v>
      </c>
      <c r="G80" s="360">
        <v>3815</v>
      </c>
      <c r="H80" s="357">
        <v>3925</v>
      </c>
      <c r="I80" s="357" t="s">
        <v>984</v>
      </c>
      <c r="J80" s="395" t="s">
        <v>937</v>
      </c>
      <c r="K80" s="354">
        <f t="shared" si="75"/>
        <v>45</v>
      </c>
      <c r="L80" s="355">
        <f t="shared" si="76"/>
        <v>549.50000000000011</v>
      </c>
      <c r="M80" s="396">
        <f t="shared" si="77"/>
        <v>8450.5</v>
      </c>
      <c r="N80" s="394">
        <v>200</v>
      </c>
      <c r="O80" s="397" t="s">
        <v>613</v>
      </c>
      <c r="P80" s="398">
        <v>44483</v>
      </c>
      <c r="Q80" s="278"/>
      <c r="R80" s="334" t="s">
        <v>617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92"/>
      <c r="AG80" s="270"/>
      <c r="AH80" s="399"/>
      <c r="AI80" s="399"/>
      <c r="AJ80" s="292"/>
      <c r="AK80" s="292"/>
      <c r="AL80" s="292"/>
    </row>
    <row r="81" spans="1:38" s="413" customFormat="1" ht="13.5" customHeight="1">
      <c r="A81" s="360">
        <v>20</v>
      </c>
      <c r="B81" s="267">
        <v>44482</v>
      </c>
      <c r="C81" s="361"/>
      <c r="D81" s="361" t="s">
        <v>985</v>
      </c>
      <c r="E81" s="360" t="s">
        <v>615</v>
      </c>
      <c r="F81" s="360">
        <v>713</v>
      </c>
      <c r="G81" s="360">
        <v>702</v>
      </c>
      <c r="H81" s="357">
        <v>721</v>
      </c>
      <c r="I81" s="357" t="s">
        <v>986</v>
      </c>
      <c r="J81" s="395" t="s">
        <v>1001</v>
      </c>
      <c r="K81" s="354">
        <f t="shared" si="75"/>
        <v>8</v>
      </c>
      <c r="L81" s="355">
        <f t="shared" si="76"/>
        <v>693.96250000000009</v>
      </c>
      <c r="M81" s="396">
        <f t="shared" si="77"/>
        <v>10306.0375</v>
      </c>
      <c r="N81" s="394">
        <v>1375</v>
      </c>
      <c r="O81" s="397" t="s">
        <v>613</v>
      </c>
      <c r="P81" s="398">
        <v>44483</v>
      </c>
      <c r="Q81" s="278"/>
      <c r="R81" s="334" t="s">
        <v>617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92"/>
      <c r="AG81" s="270"/>
      <c r="AH81" s="399"/>
      <c r="AI81" s="399"/>
      <c r="AJ81" s="292"/>
      <c r="AK81" s="292"/>
      <c r="AL81" s="292"/>
    </row>
    <row r="82" spans="1:38" s="455" customFormat="1" ht="13.5" customHeight="1">
      <c r="A82" s="456">
        <v>21</v>
      </c>
      <c r="B82" s="457">
        <v>44483</v>
      </c>
      <c r="C82" s="458"/>
      <c r="D82" s="361" t="s">
        <v>998</v>
      </c>
      <c r="E82" s="456" t="s">
        <v>615</v>
      </c>
      <c r="F82" s="456">
        <v>794.5</v>
      </c>
      <c r="G82" s="456">
        <v>783</v>
      </c>
      <c r="H82" s="459">
        <v>806</v>
      </c>
      <c r="I82" s="459" t="s">
        <v>999</v>
      </c>
      <c r="J82" s="395" t="s">
        <v>1000</v>
      </c>
      <c r="K82" s="354">
        <f t="shared" ref="K82" si="78">H82-F82</f>
        <v>11.5</v>
      </c>
      <c r="L82" s="355">
        <f t="shared" ref="L82" si="79">(H82*N82)*0.07%</f>
        <v>677.04000000000008</v>
      </c>
      <c r="M82" s="396">
        <f t="shared" ref="M82" si="80">(K82*N82)-L82</f>
        <v>13122.96</v>
      </c>
      <c r="N82" s="394">
        <v>1200</v>
      </c>
      <c r="O82" s="397" t="s">
        <v>613</v>
      </c>
      <c r="P82" s="398">
        <v>44483</v>
      </c>
      <c r="Q82" s="278"/>
      <c r="R82" s="334" t="s">
        <v>617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454"/>
      <c r="AG82" s="289"/>
      <c r="AH82" s="278"/>
      <c r="AI82" s="278"/>
      <c r="AJ82" s="454"/>
      <c r="AK82" s="454"/>
      <c r="AL82" s="454"/>
    </row>
    <row r="83" spans="1:38" s="455" customFormat="1" ht="13.5" customHeight="1">
      <c r="A83" s="405">
        <v>22</v>
      </c>
      <c r="B83" s="289">
        <v>44483</v>
      </c>
      <c r="C83" s="406"/>
      <c r="D83" s="399" t="s">
        <v>913</v>
      </c>
      <c r="E83" s="405" t="s">
        <v>615</v>
      </c>
      <c r="F83" s="405" t="s">
        <v>1002</v>
      </c>
      <c r="G83" s="405">
        <v>2598</v>
      </c>
      <c r="H83" s="407"/>
      <c r="I83" s="407" t="s">
        <v>1003</v>
      </c>
      <c r="J83" s="338" t="s">
        <v>616</v>
      </c>
      <c r="K83" s="295"/>
      <c r="L83" s="400"/>
      <c r="M83" s="336"/>
      <c r="N83" s="295"/>
      <c r="O83" s="337"/>
      <c r="P83" s="326"/>
      <c r="Q83" s="278"/>
      <c r="R83" s="334" t="s">
        <v>614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454"/>
      <c r="AG83" s="289"/>
      <c r="AH83" s="278"/>
      <c r="AI83" s="278"/>
      <c r="AJ83" s="454"/>
      <c r="AK83" s="454"/>
      <c r="AL83" s="454"/>
    </row>
    <row r="84" spans="1:38" s="455" customFormat="1" ht="13.5" customHeight="1">
      <c r="A84" s="405">
        <v>23</v>
      </c>
      <c r="B84" s="289">
        <v>44483</v>
      </c>
      <c r="C84" s="406"/>
      <c r="D84" s="399" t="s">
        <v>1004</v>
      </c>
      <c r="E84" s="405" t="s">
        <v>615</v>
      </c>
      <c r="F84" s="405" t="s">
        <v>1005</v>
      </c>
      <c r="G84" s="405">
        <v>2760</v>
      </c>
      <c r="H84" s="407"/>
      <c r="I84" s="407" t="s">
        <v>1006</v>
      </c>
      <c r="J84" s="338" t="s">
        <v>616</v>
      </c>
      <c r="K84" s="295"/>
      <c r="L84" s="400"/>
      <c r="M84" s="336"/>
      <c r="N84" s="295"/>
      <c r="O84" s="337"/>
      <c r="P84" s="326"/>
      <c r="Q84" s="278"/>
      <c r="R84" s="334" t="s">
        <v>614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454"/>
      <c r="AG84" s="289"/>
      <c r="AH84" s="278"/>
      <c r="AI84" s="278"/>
      <c r="AJ84" s="454"/>
      <c r="AK84" s="454"/>
      <c r="AL84" s="454"/>
    </row>
    <row r="85" spans="1:38" s="455" customFormat="1" ht="13.5" customHeight="1">
      <c r="A85" s="405"/>
      <c r="B85" s="289"/>
      <c r="C85" s="406"/>
      <c r="D85" s="399"/>
      <c r="E85" s="405"/>
      <c r="F85" s="405"/>
      <c r="G85" s="405"/>
      <c r="H85" s="407"/>
      <c r="I85" s="407"/>
      <c r="J85" s="408"/>
      <c r="K85" s="407"/>
      <c r="L85" s="409"/>
      <c r="M85" s="410"/>
      <c r="N85" s="407"/>
      <c r="O85" s="411"/>
      <c r="P85" s="412"/>
      <c r="Q85" s="278"/>
      <c r="R85" s="334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454"/>
      <c r="AG85" s="289"/>
      <c r="AH85" s="278"/>
      <c r="AI85" s="278"/>
      <c r="AJ85" s="454"/>
      <c r="AK85" s="454"/>
      <c r="AL85" s="454"/>
    </row>
    <row r="86" spans="1:38" s="269" customFormat="1" ht="13.5" customHeight="1">
      <c r="A86" s="405"/>
      <c r="B86" s="289"/>
      <c r="C86" s="406"/>
      <c r="D86" s="413"/>
      <c r="E86" s="405"/>
      <c r="F86" s="405"/>
      <c r="G86" s="405"/>
      <c r="H86" s="407"/>
      <c r="I86" s="407"/>
      <c r="J86" s="408"/>
      <c r="K86" s="407"/>
      <c r="L86" s="409"/>
      <c r="M86" s="410"/>
      <c r="N86" s="407"/>
      <c r="O86" s="411"/>
      <c r="P86" s="412"/>
      <c r="Q86" s="278"/>
      <c r="R86" s="334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333"/>
      <c r="AG86" s="289"/>
      <c r="AH86" s="332"/>
      <c r="AI86" s="332"/>
      <c r="AJ86" s="333"/>
      <c r="AK86" s="333"/>
      <c r="AL86" s="333"/>
    </row>
    <row r="87" spans="1:38" s="277" customFormat="1" ht="13.5" customHeight="1">
      <c r="A87" s="275"/>
      <c r="B87" s="272"/>
      <c r="C87" s="327"/>
      <c r="D87" s="327"/>
      <c r="E87" s="275"/>
      <c r="F87" s="275"/>
      <c r="G87" s="275"/>
      <c r="H87" s="284"/>
      <c r="I87" s="284"/>
      <c r="J87" s="327"/>
      <c r="K87" s="284"/>
      <c r="L87" s="276"/>
      <c r="M87" s="328"/>
      <c r="N87" s="284"/>
      <c r="O87" s="329"/>
      <c r="P87" s="286"/>
      <c r="Q87" s="278"/>
      <c r="R87" s="334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168"/>
      <c r="AG87" s="270"/>
      <c r="AH87" s="169"/>
      <c r="AI87" s="169"/>
      <c r="AJ87" s="107"/>
      <c r="AK87" s="107"/>
      <c r="AL87" s="107"/>
    </row>
    <row r="88" spans="1:38" ht="13.5" customHeight="1">
      <c r="A88" s="486"/>
      <c r="B88" s="488"/>
      <c r="C88" s="335"/>
      <c r="D88" s="287"/>
      <c r="E88" s="330"/>
      <c r="F88" s="330"/>
      <c r="G88" s="330"/>
      <c r="H88" s="331"/>
      <c r="I88" s="331"/>
      <c r="J88" s="287"/>
      <c r="K88" s="294"/>
      <c r="L88" s="294"/>
      <c r="M88" s="490"/>
      <c r="N88" s="492"/>
      <c r="O88" s="482"/>
      <c r="P88" s="484"/>
      <c r="Q88" s="167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487"/>
      <c r="B89" s="489"/>
      <c r="C89" s="109"/>
      <c r="D89" s="169"/>
      <c r="E89" s="107"/>
      <c r="F89" s="107"/>
      <c r="G89" s="107"/>
      <c r="H89" s="112"/>
      <c r="I89" s="331"/>
      <c r="J89" s="169"/>
      <c r="K89" s="293"/>
      <c r="L89" s="294"/>
      <c r="M89" s="491"/>
      <c r="N89" s="493"/>
      <c r="O89" s="483"/>
      <c r="P89" s="485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120"/>
      <c r="B90" s="121"/>
      <c r="C90" s="156"/>
      <c r="D90" s="170"/>
      <c r="E90" s="171"/>
      <c r="F90" s="120"/>
      <c r="G90" s="120"/>
      <c r="H90" s="120"/>
      <c r="I90" s="158"/>
      <c r="J90" s="158"/>
      <c r="K90" s="158"/>
      <c r="L90" s="158"/>
      <c r="M90" s="158"/>
      <c r="N90" s="158"/>
      <c r="O90" s="158"/>
      <c r="P90" s="158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172"/>
      <c r="B91" s="121"/>
      <c r="C91" s="122"/>
      <c r="D91" s="173"/>
      <c r="E91" s="125"/>
      <c r="F91" s="125"/>
      <c r="G91" s="125"/>
      <c r="H91" s="125"/>
      <c r="I91" s="125"/>
      <c r="J91" s="6"/>
      <c r="K91" s="125"/>
      <c r="L91" s="125"/>
      <c r="M91" s="6"/>
      <c r="N91" s="1"/>
      <c r="O91" s="122"/>
      <c r="P91" s="44"/>
      <c r="Q91" s="44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44"/>
      <c r="AH91" s="44"/>
      <c r="AI91" s="44"/>
      <c r="AJ91" s="44"/>
      <c r="AK91" s="44"/>
      <c r="AL91" s="44"/>
    </row>
    <row r="92" spans="1:38" ht="12.75" customHeight="1">
      <c r="A92" s="174" t="s">
        <v>636</v>
      </c>
      <c r="B92" s="174"/>
      <c r="C92" s="174"/>
      <c r="D92" s="174"/>
      <c r="E92" s="175"/>
      <c r="F92" s="125"/>
      <c r="G92" s="125"/>
      <c r="H92" s="125"/>
      <c r="I92" s="125"/>
      <c r="J92" s="1"/>
      <c r="K92" s="6"/>
      <c r="L92" s="6"/>
      <c r="M92" s="6"/>
      <c r="N92" s="1"/>
      <c r="O92" s="1"/>
      <c r="P92" s="44"/>
      <c r="Q92" s="44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4"/>
      <c r="AG92" s="44"/>
      <c r="AH92" s="44"/>
      <c r="AI92" s="44"/>
      <c r="AJ92" s="44"/>
      <c r="AK92" s="44"/>
      <c r="AL92" s="44"/>
    </row>
    <row r="93" spans="1:38" ht="38.25" customHeight="1">
      <c r="A93" s="100" t="s">
        <v>16</v>
      </c>
      <c r="B93" s="100" t="s">
        <v>590</v>
      </c>
      <c r="C93" s="100"/>
      <c r="D93" s="101" t="s">
        <v>601</v>
      </c>
      <c r="E93" s="100" t="s">
        <v>602</v>
      </c>
      <c r="F93" s="100" t="s">
        <v>603</v>
      </c>
      <c r="G93" s="100" t="s">
        <v>624</v>
      </c>
      <c r="H93" s="100" t="s">
        <v>605</v>
      </c>
      <c r="I93" s="100" t="s">
        <v>606</v>
      </c>
      <c r="J93" s="99" t="s">
        <v>607</v>
      </c>
      <c r="K93" s="99" t="s">
        <v>637</v>
      </c>
      <c r="L93" s="102" t="s">
        <v>609</v>
      </c>
      <c r="M93" s="166" t="s">
        <v>633</v>
      </c>
      <c r="N93" s="100" t="s">
        <v>634</v>
      </c>
      <c r="O93" s="100" t="s">
        <v>611</v>
      </c>
      <c r="P93" s="101" t="s">
        <v>612</v>
      </c>
      <c r="Q93" s="44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44"/>
      <c r="AH93" s="44"/>
      <c r="AI93" s="44"/>
      <c r="AJ93" s="44"/>
      <c r="AK93" s="44"/>
      <c r="AL93" s="44"/>
    </row>
    <row r="94" spans="1:38" s="269" customFormat="1" ht="12.75" customHeight="1">
      <c r="A94" s="372">
        <v>1</v>
      </c>
      <c r="B94" s="267">
        <v>44473</v>
      </c>
      <c r="C94" s="373"/>
      <c r="D94" s="374" t="s">
        <v>885</v>
      </c>
      <c r="E94" s="360" t="s">
        <v>615</v>
      </c>
      <c r="F94" s="360">
        <v>69</v>
      </c>
      <c r="G94" s="360">
        <v>55</v>
      </c>
      <c r="H94" s="360">
        <v>79.5</v>
      </c>
      <c r="I94" s="357" t="s">
        <v>886</v>
      </c>
      <c r="J94" s="383" t="s">
        <v>907</v>
      </c>
      <c r="K94" s="384">
        <f>H94-F94</f>
        <v>10.5</v>
      </c>
      <c r="L94" s="384">
        <v>100</v>
      </c>
      <c r="M94" s="385">
        <f>(K94*N94)-100</f>
        <v>2525</v>
      </c>
      <c r="N94" s="385">
        <v>250</v>
      </c>
      <c r="O94" s="358" t="s">
        <v>613</v>
      </c>
      <c r="P94" s="359">
        <v>44475</v>
      </c>
      <c r="Q94" s="278"/>
      <c r="R94" s="279" t="s">
        <v>614</v>
      </c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</row>
    <row r="95" spans="1:38" s="269" customFormat="1" ht="12.75" customHeight="1">
      <c r="A95" s="372">
        <v>2</v>
      </c>
      <c r="B95" s="267">
        <v>44473</v>
      </c>
      <c r="C95" s="373"/>
      <c r="D95" s="374" t="s">
        <v>887</v>
      </c>
      <c r="E95" s="360" t="s">
        <v>888</v>
      </c>
      <c r="F95" s="360">
        <v>290</v>
      </c>
      <c r="G95" s="360">
        <v>444</v>
      </c>
      <c r="H95" s="360">
        <v>220</v>
      </c>
      <c r="I95" s="357">
        <v>0.1</v>
      </c>
      <c r="J95" s="103" t="s">
        <v>797</v>
      </c>
      <c r="K95" s="375">
        <v>70</v>
      </c>
      <c r="L95" s="375">
        <v>100</v>
      </c>
      <c r="M95" s="376">
        <f>(K95*N95)-100</f>
        <v>1650</v>
      </c>
      <c r="N95" s="376">
        <v>25</v>
      </c>
      <c r="O95" s="358" t="s">
        <v>613</v>
      </c>
      <c r="P95" s="359">
        <v>44474</v>
      </c>
      <c r="Q95" s="278"/>
      <c r="R95" s="279" t="s">
        <v>614</v>
      </c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</row>
    <row r="96" spans="1:38" s="269" customFormat="1" ht="12.75" customHeight="1">
      <c r="A96" s="372">
        <v>3</v>
      </c>
      <c r="B96" s="267">
        <v>44475</v>
      </c>
      <c r="C96" s="373"/>
      <c r="D96" s="374" t="s">
        <v>911</v>
      </c>
      <c r="E96" s="360" t="s">
        <v>615</v>
      </c>
      <c r="F96" s="360">
        <v>65</v>
      </c>
      <c r="G96" s="360">
        <v>45</v>
      </c>
      <c r="H96" s="360">
        <v>78</v>
      </c>
      <c r="I96" s="357" t="s">
        <v>886</v>
      </c>
      <c r="J96" s="383" t="s">
        <v>854</v>
      </c>
      <c r="K96" s="384">
        <f>H96-F96</f>
        <v>13</v>
      </c>
      <c r="L96" s="384">
        <v>100</v>
      </c>
      <c r="M96" s="385">
        <f>(K96*N96)-100</f>
        <v>3150</v>
      </c>
      <c r="N96" s="385">
        <v>250</v>
      </c>
      <c r="O96" s="358" t="s">
        <v>613</v>
      </c>
      <c r="P96" s="359">
        <v>44477</v>
      </c>
      <c r="Q96" s="278"/>
      <c r="R96" s="279" t="s">
        <v>614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479">
        <v>4</v>
      </c>
      <c r="B97" s="481">
        <v>44475</v>
      </c>
      <c r="C97" s="373"/>
      <c r="D97" s="374" t="s">
        <v>922</v>
      </c>
      <c r="E97" s="391" t="s">
        <v>615</v>
      </c>
      <c r="F97" s="360">
        <v>152.5</v>
      </c>
      <c r="G97" s="360">
        <v>17</v>
      </c>
      <c r="H97" s="360">
        <v>142</v>
      </c>
      <c r="I97" s="357" t="s">
        <v>924</v>
      </c>
      <c r="J97" s="479" t="s">
        <v>928</v>
      </c>
      <c r="K97" s="384">
        <f>H97-F97</f>
        <v>-10.5</v>
      </c>
      <c r="L97" s="384">
        <v>100</v>
      </c>
      <c r="M97" s="477">
        <f>(17.5*50)-200</f>
        <v>675</v>
      </c>
      <c r="N97" s="477">
        <v>50</v>
      </c>
      <c r="O97" s="473" t="s">
        <v>613</v>
      </c>
      <c r="P97" s="475">
        <v>44476</v>
      </c>
      <c r="Q97" s="278"/>
      <c r="R97" s="279" t="s">
        <v>614</v>
      </c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480"/>
      <c r="B98" s="480"/>
      <c r="C98" s="373"/>
      <c r="D98" s="374" t="s">
        <v>923</v>
      </c>
      <c r="E98" s="391" t="s">
        <v>888</v>
      </c>
      <c r="F98" s="360">
        <v>70</v>
      </c>
      <c r="G98" s="360"/>
      <c r="H98" s="360">
        <v>42</v>
      </c>
      <c r="I98" s="357"/>
      <c r="J98" s="480"/>
      <c r="K98" s="384">
        <f>F98-H98</f>
        <v>28</v>
      </c>
      <c r="L98" s="384">
        <v>100</v>
      </c>
      <c r="M98" s="478"/>
      <c r="N98" s="478"/>
      <c r="O98" s="474"/>
      <c r="P98" s="476"/>
      <c r="Q98" s="278"/>
      <c r="R98" s="279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372">
        <v>5</v>
      </c>
      <c r="B99" s="267">
        <v>44476</v>
      </c>
      <c r="C99" s="373"/>
      <c r="D99" s="374" t="s">
        <v>927</v>
      </c>
      <c r="E99" s="391" t="s">
        <v>615</v>
      </c>
      <c r="F99" s="360">
        <v>15</v>
      </c>
      <c r="G99" s="360">
        <v>10</v>
      </c>
      <c r="H99" s="360">
        <v>18.5</v>
      </c>
      <c r="I99" s="357">
        <v>25</v>
      </c>
      <c r="J99" s="383" t="s">
        <v>929</v>
      </c>
      <c r="K99" s="384">
        <f>H99-F99</f>
        <v>3.5</v>
      </c>
      <c r="L99" s="384">
        <v>100</v>
      </c>
      <c r="M99" s="385">
        <f>(K99*N99)-100</f>
        <v>3750</v>
      </c>
      <c r="N99" s="385">
        <v>1100</v>
      </c>
      <c r="O99" s="358" t="s">
        <v>613</v>
      </c>
      <c r="P99" s="401">
        <v>44476</v>
      </c>
      <c r="Q99" s="278"/>
      <c r="R99" s="279" t="s">
        <v>614</v>
      </c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372">
        <v>6</v>
      </c>
      <c r="B100" s="267">
        <v>44476</v>
      </c>
      <c r="C100" s="373"/>
      <c r="D100" s="374" t="s">
        <v>972</v>
      </c>
      <c r="E100" s="391" t="s">
        <v>615</v>
      </c>
      <c r="F100" s="360">
        <v>102.5</v>
      </c>
      <c r="G100" s="360">
        <v>60</v>
      </c>
      <c r="H100" s="360">
        <v>121</v>
      </c>
      <c r="I100" s="357" t="s">
        <v>935</v>
      </c>
      <c r="J100" s="383" t="s">
        <v>919</v>
      </c>
      <c r="K100" s="384">
        <f>H100-F100</f>
        <v>18.5</v>
      </c>
      <c r="L100" s="384">
        <v>100</v>
      </c>
      <c r="M100" s="385">
        <f>(K100*N100)-100</f>
        <v>825</v>
      </c>
      <c r="N100" s="385">
        <v>50</v>
      </c>
      <c r="O100" s="358" t="s">
        <v>613</v>
      </c>
      <c r="P100" s="401">
        <v>44476</v>
      </c>
      <c r="Q100" s="278"/>
      <c r="R100" s="279" t="s">
        <v>614</v>
      </c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372">
        <v>7</v>
      </c>
      <c r="B101" s="267">
        <v>44476</v>
      </c>
      <c r="C101" s="373"/>
      <c r="D101" s="361" t="s">
        <v>936</v>
      </c>
      <c r="E101" s="391" t="s">
        <v>615</v>
      </c>
      <c r="F101" s="360">
        <v>290</v>
      </c>
      <c r="G101" s="360">
        <v>170</v>
      </c>
      <c r="H101" s="360">
        <v>335</v>
      </c>
      <c r="I101" s="357">
        <v>500</v>
      </c>
      <c r="J101" s="383" t="s">
        <v>937</v>
      </c>
      <c r="K101" s="384">
        <f>H101-F101</f>
        <v>45</v>
      </c>
      <c r="L101" s="384">
        <v>100</v>
      </c>
      <c r="M101" s="385">
        <f>(K101*N101)-100</f>
        <v>1025</v>
      </c>
      <c r="N101" s="385">
        <v>25</v>
      </c>
      <c r="O101" s="358" t="s">
        <v>613</v>
      </c>
      <c r="P101" s="401">
        <v>44476</v>
      </c>
      <c r="Q101" s="278"/>
      <c r="R101" s="279" t="s">
        <v>617</v>
      </c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414">
        <v>8</v>
      </c>
      <c r="B102" s="415">
        <v>44477</v>
      </c>
      <c r="C102" s="416"/>
      <c r="D102" s="417" t="s">
        <v>942</v>
      </c>
      <c r="E102" s="418" t="s">
        <v>615</v>
      </c>
      <c r="F102" s="379">
        <v>230</v>
      </c>
      <c r="G102" s="379">
        <v>180</v>
      </c>
      <c r="H102" s="379">
        <v>185</v>
      </c>
      <c r="I102" s="382" t="s">
        <v>943</v>
      </c>
      <c r="J102" s="419" t="s">
        <v>944</v>
      </c>
      <c r="K102" s="420">
        <f>H102-F102</f>
        <v>-45</v>
      </c>
      <c r="L102" s="420">
        <v>100</v>
      </c>
      <c r="M102" s="421">
        <f>(K102*N102)-100</f>
        <v>-1225</v>
      </c>
      <c r="N102" s="421">
        <v>25</v>
      </c>
      <c r="O102" s="422" t="s">
        <v>626</v>
      </c>
      <c r="P102" s="423">
        <v>44477</v>
      </c>
      <c r="Q102" s="278"/>
      <c r="R102" s="279" t="s">
        <v>614</v>
      </c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72">
        <v>9</v>
      </c>
      <c r="B103" s="267">
        <v>44481</v>
      </c>
      <c r="C103" s="373"/>
      <c r="D103" s="374" t="s">
        <v>970</v>
      </c>
      <c r="E103" s="391" t="s">
        <v>615</v>
      </c>
      <c r="F103" s="360">
        <v>92.5</v>
      </c>
      <c r="G103" s="360">
        <v>70</v>
      </c>
      <c r="H103" s="360">
        <v>124</v>
      </c>
      <c r="I103" s="357" t="s">
        <v>971</v>
      </c>
      <c r="J103" s="383" t="s">
        <v>973</v>
      </c>
      <c r="K103" s="384">
        <f>H103-F103</f>
        <v>31.5</v>
      </c>
      <c r="L103" s="384">
        <v>100</v>
      </c>
      <c r="M103" s="385">
        <f>(K103*N103)-100</f>
        <v>1475</v>
      </c>
      <c r="N103" s="385">
        <v>50</v>
      </c>
      <c r="O103" s="358" t="s">
        <v>613</v>
      </c>
      <c r="P103" s="401">
        <v>44481</v>
      </c>
      <c r="Q103" s="278"/>
      <c r="R103" s="279" t="s">
        <v>614</v>
      </c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342"/>
      <c r="B104" s="289"/>
      <c r="C104" s="343"/>
      <c r="D104" s="344"/>
      <c r="E104" s="345"/>
      <c r="F104" s="292"/>
      <c r="G104" s="292"/>
      <c r="H104" s="292"/>
      <c r="I104" s="295"/>
      <c r="J104" s="348"/>
      <c r="K104" s="346"/>
      <c r="L104" s="346"/>
      <c r="M104" s="338"/>
      <c r="N104" s="338"/>
      <c r="O104" s="349"/>
      <c r="P104" s="347"/>
      <c r="Q104" s="278"/>
      <c r="R104" s="279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42"/>
      <c r="B105" s="270"/>
      <c r="C105" s="343"/>
      <c r="D105" s="344"/>
      <c r="E105" s="345"/>
      <c r="F105" s="292"/>
      <c r="G105" s="292"/>
      <c r="H105" s="292"/>
      <c r="I105" s="295"/>
      <c r="J105" s="348"/>
      <c r="K105" s="346"/>
      <c r="L105" s="346"/>
      <c r="M105" s="338"/>
      <c r="N105" s="338"/>
      <c r="O105" s="349"/>
      <c r="P105" s="347"/>
      <c r="Q105" s="278"/>
      <c r="R105" s="279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42"/>
      <c r="B106" s="270"/>
      <c r="C106" s="343"/>
      <c r="D106" s="344"/>
      <c r="E106" s="345"/>
      <c r="F106" s="292"/>
      <c r="G106" s="292"/>
      <c r="H106" s="292"/>
      <c r="I106" s="295"/>
      <c r="J106" s="348"/>
      <c r="K106" s="346"/>
      <c r="L106" s="346"/>
      <c r="M106" s="338"/>
      <c r="N106" s="338"/>
      <c r="O106" s="349"/>
      <c r="P106" s="350"/>
      <c r="Q106" s="278"/>
      <c r="R106" s="279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42"/>
      <c r="B107" s="270"/>
      <c r="C107" s="343"/>
      <c r="D107" s="344"/>
      <c r="E107" s="345"/>
      <c r="F107" s="292"/>
      <c r="G107" s="292"/>
      <c r="H107" s="292"/>
      <c r="I107" s="295"/>
      <c r="J107" s="348"/>
      <c r="K107" s="346"/>
      <c r="L107" s="346"/>
      <c r="M107" s="338"/>
      <c r="N107" s="338"/>
      <c r="O107" s="349"/>
      <c r="P107" s="347"/>
      <c r="Q107" s="278"/>
      <c r="R107" s="279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342"/>
      <c r="B108" s="270"/>
      <c r="C108" s="343"/>
      <c r="D108" s="344"/>
      <c r="E108" s="345"/>
      <c r="F108" s="292"/>
      <c r="G108" s="292"/>
      <c r="H108" s="292"/>
      <c r="I108" s="295"/>
      <c r="J108" s="348"/>
      <c r="K108" s="346"/>
      <c r="L108" s="346"/>
      <c r="M108" s="338"/>
      <c r="N108" s="338"/>
      <c r="O108" s="349"/>
      <c r="P108" s="347"/>
      <c r="Q108" s="278"/>
      <c r="R108" s="279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342"/>
      <c r="B109" s="270"/>
      <c r="C109" s="343"/>
      <c r="D109" s="344"/>
      <c r="E109" s="345"/>
      <c r="F109" s="292"/>
      <c r="G109" s="292"/>
      <c r="H109" s="292"/>
      <c r="I109" s="295"/>
      <c r="J109" s="348"/>
      <c r="K109" s="346"/>
      <c r="L109" s="346"/>
      <c r="M109" s="338"/>
      <c r="N109" s="338"/>
      <c r="O109" s="349"/>
      <c r="P109" s="347"/>
      <c r="Q109" s="278"/>
      <c r="R109" s="279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42"/>
      <c r="B110" s="289"/>
      <c r="C110" s="343"/>
      <c r="D110" s="344"/>
      <c r="E110" s="345"/>
      <c r="F110" s="292"/>
      <c r="G110" s="292"/>
      <c r="H110" s="292"/>
      <c r="I110" s="295"/>
      <c r="J110" s="348"/>
      <c r="K110" s="346"/>
      <c r="L110" s="346"/>
      <c r="M110" s="338"/>
      <c r="N110" s="338"/>
      <c r="O110" s="349"/>
      <c r="P110" s="350"/>
      <c r="Q110" s="278"/>
      <c r="R110" s="279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42"/>
      <c r="B111" s="289"/>
      <c r="C111" s="343"/>
      <c r="D111" s="344"/>
      <c r="E111" s="345"/>
      <c r="F111" s="292"/>
      <c r="G111" s="292"/>
      <c r="H111" s="292"/>
      <c r="I111" s="295"/>
      <c r="J111" s="348"/>
      <c r="K111" s="346"/>
      <c r="L111" s="346"/>
      <c r="M111" s="338"/>
      <c r="N111" s="338"/>
      <c r="O111" s="349"/>
      <c r="P111" s="347"/>
      <c r="Q111" s="278"/>
      <c r="R111" s="279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42"/>
      <c r="B112" s="289"/>
      <c r="C112" s="343"/>
      <c r="D112" s="344"/>
      <c r="E112" s="345"/>
      <c r="F112" s="292"/>
      <c r="G112" s="292"/>
      <c r="H112" s="292"/>
      <c r="I112" s="295"/>
      <c r="J112" s="348"/>
      <c r="K112" s="346"/>
      <c r="L112" s="346"/>
      <c r="M112" s="338"/>
      <c r="N112" s="338"/>
      <c r="O112" s="349"/>
      <c r="P112" s="347"/>
      <c r="Q112" s="278"/>
      <c r="R112" s="279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342"/>
      <c r="B113" s="289"/>
      <c r="C113" s="343"/>
      <c r="D113" s="344"/>
      <c r="E113" s="345"/>
      <c r="F113" s="292"/>
      <c r="G113" s="292"/>
      <c r="H113" s="292"/>
      <c r="I113" s="295"/>
      <c r="J113" s="348"/>
      <c r="K113" s="346"/>
      <c r="L113" s="346"/>
      <c r="M113" s="338"/>
      <c r="N113" s="338"/>
      <c r="O113" s="349"/>
      <c r="P113" s="347"/>
      <c r="Q113" s="278"/>
      <c r="R113" s="279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342"/>
      <c r="B114" s="289"/>
      <c r="C114" s="343"/>
      <c r="D114" s="344"/>
      <c r="E114" s="345"/>
      <c r="F114" s="292"/>
      <c r="G114" s="292"/>
      <c r="H114" s="292"/>
      <c r="I114" s="295"/>
      <c r="J114" s="348"/>
      <c r="K114" s="346"/>
      <c r="L114" s="346"/>
      <c r="M114" s="338"/>
      <c r="N114" s="338"/>
      <c r="O114" s="349"/>
      <c r="P114" s="350"/>
      <c r="Q114" s="278"/>
      <c r="R114" s="279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342"/>
      <c r="B115" s="289"/>
      <c r="C115" s="343"/>
      <c r="D115" s="344"/>
      <c r="E115" s="345"/>
      <c r="F115" s="292"/>
      <c r="G115" s="292"/>
      <c r="H115" s="292"/>
      <c r="I115" s="295"/>
      <c r="J115" s="348"/>
      <c r="K115" s="346"/>
      <c r="L115" s="346"/>
      <c r="M115" s="338"/>
      <c r="N115" s="338"/>
      <c r="O115" s="349"/>
      <c r="P115" s="350"/>
      <c r="Q115" s="278"/>
      <c r="R115" s="279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42"/>
      <c r="B116" s="270"/>
      <c r="C116" s="343"/>
      <c r="D116" s="344"/>
      <c r="E116" s="345"/>
      <c r="F116" s="292"/>
      <c r="G116" s="292"/>
      <c r="H116" s="292"/>
      <c r="I116" s="295"/>
      <c r="J116" s="348"/>
      <c r="K116" s="346"/>
      <c r="L116" s="346"/>
      <c r="M116" s="338"/>
      <c r="N116" s="338"/>
      <c r="O116" s="349"/>
      <c r="P116" s="350"/>
      <c r="Q116" s="278"/>
      <c r="R116" s="279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42"/>
      <c r="B117" s="270"/>
      <c r="C117" s="343"/>
      <c r="D117" s="344"/>
      <c r="E117" s="345"/>
      <c r="F117" s="292"/>
      <c r="G117" s="292"/>
      <c r="H117" s="292"/>
      <c r="I117" s="295"/>
      <c r="J117" s="348"/>
      <c r="K117" s="346"/>
      <c r="L117" s="346"/>
      <c r="M117" s="338"/>
      <c r="N117" s="338"/>
      <c r="O117" s="349"/>
      <c r="P117" s="350"/>
      <c r="Q117" s="278"/>
      <c r="R117" s="279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342"/>
      <c r="B118" s="270"/>
      <c r="C118" s="343"/>
      <c r="D118" s="344"/>
      <c r="E118" s="345"/>
      <c r="F118" s="292"/>
      <c r="G118" s="292"/>
      <c r="H118" s="292"/>
      <c r="I118" s="295"/>
      <c r="J118" s="348"/>
      <c r="K118" s="346"/>
      <c r="L118" s="346"/>
      <c r="M118" s="338"/>
      <c r="N118" s="338"/>
      <c r="O118" s="349"/>
      <c r="P118" s="347"/>
      <c r="Q118" s="278"/>
      <c r="R118" s="279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42"/>
      <c r="B119" s="270"/>
      <c r="C119" s="343"/>
      <c r="D119" s="344"/>
      <c r="E119" s="345"/>
      <c r="F119" s="292"/>
      <c r="G119" s="292"/>
      <c r="H119" s="292"/>
      <c r="I119" s="295"/>
      <c r="J119" s="348"/>
      <c r="K119" s="346"/>
      <c r="L119" s="346"/>
      <c r="M119" s="338"/>
      <c r="N119" s="338"/>
      <c r="O119" s="349"/>
      <c r="P119" s="347"/>
      <c r="Q119" s="278"/>
      <c r="R119" s="279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71"/>
      <c r="B121" s="176"/>
      <c r="C121" s="176"/>
      <c r="D121" s="177"/>
      <c r="E121" s="171"/>
      <c r="F121" s="178"/>
      <c r="G121" s="171"/>
      <c r="H121" s="171"/>
      <c r="I121" s="171"/>
      <c r="J121" s="176"/>
      <c r="K121" s="179"/>
      <c r="L121" s="171"/>
      <c r="M121" s="171"/>
      <c r="N121" s="171"/>
      <c r="O121" s="180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>
      <c r="A122" s="98" t="s">
        <v>638</v>
      </c>
      <c r="B122" s="181"/>
      <c r="C122" s="181"/>
      <c r="D122" s="182"/>
      <c r="E122" s="148"/>
      <c r="F122" s="6"/>
      <c r="G122" s="6"/>
      <c r="H122" s="149"/>
      <c r="I122" s="183"/>
      <c r="J122" s="1"/>
      <c r="K122" s="6"/>
      <c r="L122" s="6"/>
      <c r="M122" s="6"/>
      <c r="N122" s="1"/>
      <c r="O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99" t="s">
        <v>16</v>
      </c>
      <c r="B123" s="100" t="s">
        <v>590</v>
      </c>
      <c r="C123" s="100"/>
      <c r="D123" s="101" t="s">
        <v>601</v>
      </c>
      <c r="E123" s="100" t="s">
        <v>602</v>
      </c>
      <c r="F123" s="100" t="s">
        <v>603</v>
      </c>
      <c r="G123" s="100" t="s">
        <v>604</v>
      </c>
      <c r="H123" s="100" t="s">
        <v>605</v>
      </c>
      <c r="I123" s="100" t="s">
        <v>606</v>
      </c>
      <c r="J123" s="99" t="s">
        <v>607</v>
      </c>
      <c r="K123" s="152" t="s">
        <v>625</v>
      </c>
      <c r="L123" s="153" t="s">
        <v>609</v>
      </c>
      <c r="M123" s="102" t="s">
        <v>610</v>
      </c>
      <c r="N123" s="100" t="s">
        <v>611</v>
      </c>
      <c r="O123" s="101" t="s">
        <v>612</v>
      </c>
      <c r="P123" s="100" t="s">
        <v>860</v>
      </c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4.25" customHeight="1">
      <c r="A124" s="312">
        <v>1</v>
      </c>
      <c r="B124" s="309">
        <v>44420</v>
      </c>
      <c r="C124" s="325"/>
      <c r="D124" s="310" t="s">
        <v>516</v>
      </c>
      <c r="E124" s="311" t="s">
        <v>615</v>
      </c>
      <c r="F124" s="312">
        <v>314</v>
      </c>
      <c r="G124" s="312">
        <v>284</v>
      </c>
      <c r="H124" s="311">
        <v>343.5</v>
      </c>
      <c r="I124" s="313" t="s">
        <v>847</v>
      </c>
      <c r="J124" s="314" t="s">
        <v>853</v>
      </c>
      <c r="K124" s="314">
        <f t="shared" ref="K124" si="81">H124-F124</f>
        <v>29.5</v>
      </c>
      <c r="L124" s="315">
        <f t="shared" ref="L124" si="82">(F124*-0.7)/100</f>
        <v>-2.198</v>
      </c>
      <c r="M124" s="316">
        <f t="shared" ref="M124" si="83">(K124+L124)/F124</f>
        <v>8.6949044585987262E-2</v>
      </c>
      <c r="N124" s="314" t="s">
        <v>613</v>
      </c>
      <c r="O124" s="317">
        <v>44455</v>
      </c>
      <c r="P124" s="314">
        <f>VLOOKUP(D124,'MidCap Intra'!B170:C669,2,0)</f>
        <v>315.10000000000002</v>
      </c>
      <c r="Q124" s="1"/>
      <c r="R124" s="1" t="s">
        <v>614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84"/>
      <c r="B125" s="154"/>
      <c r="C125" s="185"/>
      <c r="D125" s="109"/>
      <c r="E125" s="186"/>
      <c r="F125" s="186"/>
      <c r="G125" s="186"/>
      <c r="H125" s="186"/>
      <c r="I125" s="186"/>
      <c r="J125" s="186"/>
      <c r="K125" s="187"/>
      <c r="L125" s="188"/>
      <c r="M125" s="186"/>
      <c r="N125" s="189"/>
      <c r="O125" s="190"/>
      <c r="P125" s="190"/>
      <c r="R125" s="6"/>
      <c r="S125" s="44"/>
      <c r="T125" s="1"/>
      <c r="U125" s="1"/>
      <c r="V125" s="1"/>
      <c r="W125" s="1"/>
      <c r="X125" s="1"/>
      <c r="Y125" s="1"/>
      <c r="Z125" s="1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</row>
    <row r="126" spans="1:38" ht="12.75" customHeight="1">
      <c r="A126" s="132" t="s">
        <v>618</v>
      </c>
      <c r="B126" s="132"/>
      <c r="C126" s="132"/>
      <c r="D126" s="132"/>
      <c r="E126" s="44"/>
      <c r="F126" s="140" t="s">
        <v>620</v>
      </c>
      <c r="G126" s="59"/>
      <c r="H126" s="59"/>
      <c r="I126" s="59"/>
      <c r="J126" s="6"/>
      <c r="K126" s="162"/>
      <c r="L126" s="163"/>
      <c r="M126" s="6"/>
      <c r="N126" s="122"/>
      <c r="O126" s="191"/>
      <c r="P126" s="1"/>
      <c r="Q126" s="1"/>
      <c r="R126" s="6"/>
      <c r="S126" s="1"/>
      <c r="T126" s="1"/>
      <c r="U126" s="1"/>
      <c r="V126" s="1"/>
      <c r="W126" s="1"/>
      <c r="X126" s="1"/>
      <c r="Y126" s="1"/>
    </row>
    <row r="127" spans="1:38" ht="12.75" customHeight="1">
      <c r="A127" s="139" t="s">
        <v>619</v>
      </c>
      <c r="B127" s="132"/>
      <c r="C127" s="132"/>
      <c r="D127" s="132"/>
      <c r="E127" s="6"/>
      <c r="F127" s="140" t="s">
        <v>622</v>
      </c>
      <c r="G127" s="6"/>
      <c r="H127" s="6" t="s">
        <v>845</v>
      </c>
      <c r="I127" s="6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39"/>
      <c r="B128" s="132"/>
      <c r="C128" s="132"/>
      <c r="D128" s="132"/>
      <c r="E128" s="6"/>
      <c r="F128" s="140"/>
      <c r="G128" s="6"/>
      <c r="H128" s="6"/>
      <c r="I128" s="6"/>
      <c r="J128" s="1"/>
      <c r="K128" s="6"/>
      <c r="L128" s="6"/>
      <c r="M128" s="6"/>
      <c r="N128" s="1"/>
      <c r="O128" s="1"/>
      <c r="Q128" s="1"/>
      <c r="R128" s="59"/>
      <c r="S128" s="1"/>
      <c r="T128" s="1"/>
      <c r="U128" s="1"/>
      <c r="V128" s="1"/>
      <c r="W128" s="1"/>
      <c r="X128" s="1"/>
      <c r="Y128" s="1"/>
      <c r="Z128" s="1"/>
    </row>
    <row r="129" spans="1:38" ht="12.75" customHeight="1">
      <c r="A129" s="1"/>
      <c r="B129" s="147" t="s">
        <v>639</v>
      </c>
      <c r="C129" s="147"/>
      <c r="D129" s="147"/>
      <c r="E129" s="147"/>
      <c r="F129" s="148"/>
      <c r="G129" s="6"/>
      <c r="H129" s="6"/>
      <c r="I129" s="149"/>
      <c r="J129" s="150"/>
      <c r="K129" s="151"/>
      <c r="L129" s="150"/>
      <c r="M129" s="6"/>
      <c r="N129" s="1"/>
      <c r="O129" s="1"/>
      <c r="Q129" s="1"/>
      <c r="R129" s="59"/>
      <c r="S129" s="1"/>
      <c r="T129" s="1"/>
      <c r="U129" s="1"/>
      <c r="V129" s="1"/>
      <c r="W129" s="1"/>
      <c r="X129" s="1"/>
      <c r="Y129" s="1"/>
      <c r="Z129" s="1"/>
    </row>
    <row r="130" spans="1:38" ht="38.25" customHeight="1">
      <c r="A130" s="99" t="s">
        <v>16</v>
      </c>
      <c r="B130" s="100" t="s">
        <v>590</v>
      </c>
      <c r="C130" s="100"/>
      <c r="D130" s="101" t="s">
        <v>601</v>
      </c>
      <c r="E130" s="100" t="s">
        <v>602</v>
      </c>
      <c r="F130" s="100" t="s">
        <v>603</v>
      </c>
      <c r="G130" s="100" t="s">
        <v>624</v>
      </c>
      <c r="H130" s="100" t="s">
        <v>605</v>
      </c>
      <c r="I130" s="100" t="s">
        <v>606</v>
      </c>
      <c r="J130" s="192" t="s">
        <v>607</v>
      </c>
      <c r="K130" s="152" t="s">
        <v>625</v>
      </c>
      <c r="L130" s="166" t="s">
        <v>633</v>
      </c>
      <c r="M130" s="100" t="s">
        <v>634</v>
      </c>
      <c r="N130" s="153" t="s">
        <v>609</v>
      </c>
      <c r="O130" s="102" t="s">
        <v>610</v>
      </c>
      <c r="P130" s="100" t="s">
        <v>611</v>
      </c>
      <c r="Q130" s="101" t="s">
        <v>612</v>
      </c>
      <c r="R130" s="59"/>
      <c r="S130" s="1"/>
      <c r="T130" s="1"/>
      <c r="U130" s="1"/>
      <c r="V130" s="1"/>
      <c r="W130" s="1"/>
      <c r="X130" s="1"/>
      <c r="Y130" s="1"/>
      <c r="Z130" s="1"/>
    </row>
    <row r="131" spans="1:38" ht="14.25" customHeight="1">
      <c r="A131" s="113"/>
      <c r="B131" s="115"/>
      <c r="C131" s="193"/>
      <c r="D131" s="116"/>
      <c r="E131" s="117"/>
      <c r="F131" s="194"/>
      <c r="G131" s="113"/>
      <c r="H131" s="117"/>
      <c r="I131" s="118"/>
      <c r="J131" s="195"/>
      <c r="K131" s="195"/>
      <c r="L131" s="196"/>
      <c r="M131" s="107"/>
      <c r="N131" s="196"/>
      <c r="O131" s="197"/>
      <c r="P131" s="198"/>
      <c r="Q131" s="199"/>
      <c r="R131" s="160"/>
      <c r="S131" s="126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38" ht="14.25" customHeight="1">
      <c r="A132" s="113"/>
      <c r="B132" s="115"/>
      <c r="C132" s="193"/>
      <c r="D132" s="116"/>
      <c r="E132" s="117"/>
      <c r="F132" s="194"/>
      <c r="G132" s="113"/>
      <c r="H132" s="117"/>
      <c r="I132" s="118"/>
      <c r="J132" s="195"/>
      <c r="K132" s="195"/>
      <c r="L132" s="196"/>
      <c r="M132" s="107"/>
      <c r="N132" s="196"/>
      <c r="O132" s="197"/>
      <c r="P132" s="198"/>
      <c r="Q132" s="199"/>
      <c r="R132" s="160"/>
      <c r="S132" s="126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38" ht="14.25" customHeight="1">
      <c r="A133" s="113"/>
      <c r="B133" s="115"/>
      <c r="C133" s="193"/>
      <c r="D133" s="116"/>
      <c r="E133" s="117"/>
      <c r="F133" s="194"/>
      <c r="G133" s="113"/>
      <c r="H133" s="117"/>
      <c r="I133" s="118"/>
      <c r="J133" s="195"/>
      <c r="K133" s="195"/>
      <c r="L133" s="196"/>
      <c r="M133" s="107"/>
      <c r="N133" s="196"/>
      <c r="O133" s="197"/>
      <c r="P133" s="198"/>
      <c r="Q133" s="199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13"/>
      <c r="B134" s="115"/>
      <c r="C134" s="193"/>
      <c r="D134" s="116"/>
      <c r="E134" s="117"/>
      <c r="F134" s="195"/>
      <c r="G134" s="113"/>
      <c r="H134" s="117"/>
      <c r="I134" s="118"/>
      <c r="J134" s="195"/>
      <c r="K134" s="195"/>
      <c r="L134" s="196"/>
      <c r="M134" s="107"/>
      <c r="N134" s="196"/>
      <c r="O134" s="197"/>
      <c r="P134" s="198"/>
      <c r="Q134" s="199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13"/>
      <c r="B135" s="115"/>
      <c r="C135" s="193"/>
      <c r="D135" s="116"/>
      <c r="E135" s="117"/>
      <c r="F135" s="195"/>
      <c r="G135" s="113"/>
      <c r="H135" s="117"/>
      <c r="I135" s="118"/>
      <c r="J135" s="195"/>
      <c r="K135" s="195"/>
      <c r="L135" s="196"/>
      <c r="M135" s="107"/>
      <c r="N135" s="196"/>
      <c r="O135" s="197"/>
      <c r="P135" s="198"/>
      <c r="Q135" s="199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13"/>
      <c r="B136" s="115"/>
      <c r="C136" s="193"/>
      <c r="D136" s="116"/>
      <c r="E136" s="117"/>
      <c r="F136" s="194"/>
      <c r="G136" s="113"/>
      <c r="H136" s="117"/>
      <c r="I136" s="118"/>
      <c r="J136" s="195"/>
      <c r="K136" s="195"/>
      <c r="L136" s="196"/>
      <c r="M136" s="107"/>
      <c r="N136" s="196"/>
      <c r="O136" s="197"/>
      <c r="P136" s="198"/>
      <c r="Q136" s="199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13"/>
      <c r="B137" s="115"/>
      <c r="C137" s="193"/>
      <c r="D137" s="116"/>
      <c r="E137" s="117"/>
      <c r="F137" s="194"/>
      <c r="G137" s="113"/>
      <c r="H137" s="117"/>
      <c r="I137" s="118"/>
      <c r="J137" s="195"/>
      <c r="K137" s="195"/>
      <c r="L137" s="195"/>
      <c r="M137" s="195"/>
      <c r="N137" s="196"/>
      <c r="O137" s="200"/>
      <c r="P137" s="198"/>
      <c r="Q137" s="199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3"/>
      <c r="B138" s="115"/>
      <c r="C138" s="193"/>
      <c r="D138" s="116"/>
      <c r="E138" s="117"/>
      <c r="F138" s="195"/>
      <c r="G138" s="113"/>
      <c r="H138" s="117"/>
      <c r="I138" s="118"/>
      <c r="J138" s="195"/>
      <c r="K138" s="195"/>
      <c r="L138" s="196"/>
      <c r="M138" s="107"/>
      <c r="N138" s="196"/>
      <c r="O138" s="197"/>
      <c r="P138" s="198"/>
      <c r="Q138" s="199"/>
      <c r="R138" s="160"/>
      <c r="S138" s="126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13"/>
      <c r="B139" s="115"/>
      <c r="C139" s="193"/>
      <c r="D139" s="116"/>
      <c r="E139" s="117"/>
      <c r="F139" s="194"/>
      <c r="G139" s="113"/>
      <c r="H139" s="117"/>
      <c r="I139" s="118"/>
      <c r="J139" s="201"/>
      <c r="K139" s="201"/>
      <c r="L139" s="201"/>
      <c r="M139" s="201"/>
      <c r="N139" s="202"/>
      <c r="O139" s="197"/>
      <c r="P139" s="119"/>
      <c r="Q139" s="199"/>
      <c r="R139" s="160"/>
      <c r="S139" s="126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139"/>
      <c r="B140" s="132"/>
      <c r="C140" s="132"/>
      <c r="D140" s="132"/>
      <c r="E140" s="6"/>
      <c r="F140" s="140"/>
      <c r="G140" s="6"/>
      <c r="H140" s="6"/>
      <c r="I140" s="6"/>
      <c r="J140" s="1"/>
      <c r="K140" s="6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39"/>
      <c r="B141" s="132"/>
      <c r="C141" s="132"/>
      <c r="D141" s="132"/>
      <c r="E141" s="6"/>
      <c r="F141" s="140"/>
      <c r="G141" s="59"/>
      <c r="H141" s="44"/>
      <c r="I141" s="59"/>
      <c r="J141" s="6"/>
      <c r="K141" s="162"/>
      <c r="L141" s="163"/>
      <c r="M141" s="6"/>
      <c r="N141" s="122"/>
      <c r="O141" s="164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59"/>
      <c r="B142" s="121"/>
      <c r="C142" s="121"/>
      <c r="D142" s="44"/>
      <c r="E142" s="59"/>
      <c r="F142" s="59"/>
      <c r="G142" s="59"/>
      <c r="H142" s="44"/>
      <c r="I142" s="59"/>
      <c r="J142" s="6"/>
      <c r="K142" s="162"/>
      <c r="L142" s="163"/>
      <c r="M142" s="6"/>
      <c r="N142" s="122"/>
      <c r="O142" s="164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44"/>
      <c r="B143" s="203" t="s">
        <v>640</v>
      </c>
      <c r="C143" s="203"/>
      <c r="D143" s="203"/>
      <c r="E143" s="203"/>
      <c r="F143" s="6"/>
      <c r="G143" s="6"/>
      <c r="H143" s="150"/>
      <c r="I143" s="6"/>
      <c r="J143" s="150"/>
      <c r="K143" s="151"/>
      <c r="L143" s="6"/>
      <c r="M143" s="6"/>
      <c r="N143" s="1"/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99" t="s">
        <v>16</v>
      </c>
      <c r="B144" s="100" t="s">
        <v>590</v>
      </c>
      <c r="C144" s="100"/>
      <c r="D144" s="101" t="s">
        <v>601</v>
      </c>
      <c r="E144" s="100" t="s">
        <v>602</v>
      </c>
      <c r="F144" s="100" t="s">
        <v>603</v>
      </c>
      <c r="G144" s="100" t="s">
        <v>641</v>
      </c>
      <c r="H144" s="100" t="s">
        <v>642</v>
      </c>
      <c r="I144" s="100" t="s">
        <v>606</v>
      </c>
      <c r="J144" s="204" t="s">
        <v>607</v>
      </c>
      <c r="K144" s="100" t="s">
        <v>608</v>
      </c>
      <c r="L144" s="100" t="s">
        <v>643</v>
      </c>
      <c r="M144" s="100" t="s">
        <v>611</v>
      </c>
      <c r="N144" s="101" t="s">
        <v>612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1</v>
      </c>
      <c r="B145" s="206">
        <v>41579</v>
      </c>
      <c r="C145" s="206"/>
      <c r="D145" s="207" t="s">
        <v>644</v>
      </c>
      <c r="E145" s="208" t="s">
        <v>645</v>
      </c>
      <c r="F145" s="209">
        <v>82</v>
      </c>
      <c r="G145" s="208" t="s">
        <v>646</v>
      </c>
      <c r="H145" s="208">
        <v>100</v>
      </c>
      <c r="I145" s="210">
        <v>100</v>
      </c>
      <c r="J145" s="211" t="s">
        <v>647</v>
      </c>
      <c r="K145" s="212">
        <f t="shared" ref="K145:K197" si="84">H145-F145</f>
        <v>18</v>
      </c>
      <c r="L145" s="213">
        <f t="shared" ref="L145:L197" si="85">K145/F145</f>
        <v>0.21951219512195122</v>
      </c>
      <c r="M145" s="208" t="s">
        <v>613</v>
      </c>
      <c r="N145" s="214">
        <v>42657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2</v>
      </c>
      <c r="B146" s="206">
        <v>41794</v>
      </c>
      <c r="C146" s="206"/>
      <c r="D146" s="207" t="s">
        <v>648</v>
      </c>
      <c r="E146" s="208" t="s">
        <v>615</v>
      </c>
      <c r="F146" s="209">
        <v>257</v>
      </c>
      <c r="G146" s="208" t="s">
        <v>646</v>
      </c>
      <c r="H146" s="208">
        <v>300</v>
      </c>
      <c r="I146" s="210">
        <v>300</v>
      </c>
      <c r="J146" s="211" t="s">
        <v>647</v>
      </c>
      <c r="K146" s="212">
        <f t="shared" si="84"/>
        <v>43</v>
      </c>
      <c r="L146" s="213">
        <f t="shared" si="85"/>
        <v>0.16731517509727625</v>
      </c>
      <c r="M146" s="208" t="s">
        <v>613</v>
      </c>
      <c r="N146" s="214">
        <v>41822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3</v>
      </c>
      <c r="B147" s="206">
        <v>41828</v>
      </c>
      <c r="C147" s="206"/>
      <c r="D147" s="207" t="s">
        <v>649</v>
      </c>
      <c r="E147" s="208" t="s">
        <v>615</v>
      </c>
      <c r="F147" s="209">
        <v>393</v>
      </c>
      <c r="G147" s="208" t="s">
        <v>646</v>
      </c>
      <c r="H147" s="208">
        <v>468</v>
      </c>
      <c r="I147" s="210">
        <v>468</v>
      </c>
      <c r="J147" s="211" t="s">
        <v>647</v>
      </c>
      <c r="K147" s="212">
        <f t="shared" si="84"/>
        <v>75</v>
      </c>
      <c r="L147" s="213">
        <f t="shared" si="85"/>
        <v>0.19083969465648856</v>
      </c>
      <c r="M147" s="208" t="s">
        <v>613</v>
      </c>
      <c r="N147" s="214">
        <v>41863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4</v>
      </c>
      <c r="B148" s="206">
        <v>41857</v>
      </c>
      <c r="C148" s="206"/>
      <c r="D148" s="207" t="s">
        <v>650</v>
      </c>
      <c r="E148" s="208" t="s">
        <v>615</v>
      </c>
      <c r="F148" s="209">
        <v>205</v>
      </c>
      <c r="G148" s="208" t="s">
        <v>646</v>
      </c>
      <c r="H148" s="208">
        <v>275</v>
      </c>
      <c r="I148" s="210">
        <v>250</v>
      </c>
      <c r="J148" s="211" t="s">
        <v>647</v>
      </c>
      <c r="K148" s="212">
        <f t="shared" si="84"/>
        <v>70</v>
      </c>
      <c r="L148" s="213">
        <f t="shared" si="85"/>
        <v>0.34146341463414637</v>
      </c>
      <c r="M148" s="208" t="s">
        <v>613</v>
      </c>
      <c r="N148" s="214">
        <v>41962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5</v>
      </c>
      <c r="B149" s="206">
        <v>41886</v>
      </c>
      <c r="C149" s="206"/>
      <c r="D149" s="207" t="s">
        <v>651</v>
      </c>
      <c r="E149" s="208" t="s">
        <v>615</v>
      </c>
      <c r="F149" s="209">
        <v>162</v>
      </c>
      <c r="G149" s="208" t="s">
        <v>646</v>
      </c>
      <c r="H149" s="208">
        <v>190</v>
      </c>
      <c r="I149" s="210">
        <v>190</v>
      </c>
      <c r="J149" s="211" t="s">
        <v>647</v>
      </c>
      <c r="K149" s="212">
        <f t="shared" si="84"/>
        <v>28</v>
      </c>
      <c r="L149" s="213">
        <f t="shared" si="85"/>
        <v>0.1728395061728395</v>
      </c>
      <c r="M149" s="208" t="s">
        <v>613</v>
      </c>
      <c r="N149" s="214">
        <v>42006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6</v>
      </c>
      <c r="B150" s="206">
        <v>41886</v>
      </c>
      <c r="C150" s="206"/>
      <c r="D150" s="207" t="s">
        <v>652</v>
      </c>
      <c r="E150" s="208" t="s">
        <v>615</v>
      </c>
      <c r="F150" s="209">
        <v>75</v>
      </c>
      <c r="G150" s="208" t="s">
        <v>646</v>
      </c>
      <c r="H150" s="208">
        <v>91.5</v>
      </c>
      <c r="I150" s="210" t="s">
        <v>653</v>
      </c>
      <c r="J150" s="211" t="s">
        <v>654</v>
      </c>
      <c r="K150" s="212">
        <f t="shared" si="84"/>
        <v>16.5</v>
      </c>
      <c r="L150" s="213">
        <f t="shared" si="85"/>
        <v>0.22</v>
      </c>
      <c r="M150" s="208" t="s">
        <v>613</v>
      </c>
      <c r="N150" s="214">
        <v>41954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7</v>
      </c>
      <c r="B151" s="206">
        <v>41913</v>
      </c>
      <c r="C151" s="206"/>
      <c r="D151" s="207" t="s">
        <v>655</v>
      </c>
      <c r="E151" s="208" t="s">
        <v>615</v>
      </c>
      <c r="F151" s="209">
        <v>850</v>
      </c>
      <c r="G151" s="208" t="s">
        <v>646</v>
      </c>
      <c r="H151" s="208">
        <v>982.5</v>
      </c>
      <c r="I151" s="210">
        <v>1050</v>
      </c>
      <c r="J151" s="211" t="s">
        <v>656</v>
      </c>
      <c r="K151" s="212">
        <f t="shared" si="84"/>
        <v>132.5</v>
      </c>
      <c r="L151" s="213">
        <f t="shared" si="85"/>
        <v>0.15588235294117647</v>
      </c>
      <c r="M151" s="208" t="s">
        <v>613</v>
      </c>
      <c r="N151" s="214">
        <v>42039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8</v>
      </c>
      <c r="B152" s="206">
        <v>41913</v>
      </c>
      <c r="C152" s="206"/>
      <c r="D152" s="207" t="s">
        <v>657</v>
      </c>
      <c r="E152" s="208" t="s">
        <v>615</v>
      </c>
      <c r="F152" s="209">
        <v>475</v>
      </c>
      <c r="G152" s="208" t="s">
        <v>646</v>
      </c>
      <c r="H152" s="208">
        <v>515</v>
      </c>
      <c r="I152" s="210">
        <v>600</v>
      </c>
      <c r="J152" s="211" t="s">
        <v>658</v>
      </c>
      <c r="K152" s="212">
        <f t="shared" si="84"/>
        <v>40</v>
      </c>
      <c r="L152" s="213">
        <f t="shared" si="85"/>
        <v>8.4210526315789472E-2</v>
      </c>
      <c r="M152" s="208" t="s">
        <v>613</v>
      </c>
      <c r="N152" s="214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9</v>
      </c>
      <c r="B153" s="206">
        <v>41913</v>
      </c>
      <c r="C153" s="206"/>
      <c r="D153" s="207" t="s">
        <v>659</v>
      </c>
      <c r="E153" s="208" t="s">
        <v>615</v>
      </c>
      <c r="F153" s="209">
        <v>86</v>
      </c>
      <c r="G153" s="208" t="s">
        <v>646</v>
      </c>
      <c r="H153" s="208">
        <v>99</v>
      </c>
      <c r="I153" s="210">
        <v>140</v>
      </c>
      <c r="J153" s="211" t="s">
        <v>660</v>
      </c>
      <c r="K153" s="212">
        <f t="shared" si="84"/>
        <v>13</v>
      </c>
      <c r="L153" s="213">
        <f t="shared" si="85"/>
        <v>0.15116279069767441</v>
      </c>
      <c r="M153" s="208" t="s">
        <v>613</v>
      </c>
      <c r="N153" s="214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10</v>
      </c>
      <c r="B154" s="206">
        <v>41926</v>
      </c>
      <c r="C154" s="206"/>
      <c r="D154" s="207" t="s">
        <v>661</v>
      </c>
      <c r="E154" s="208" t="s">
        <v>615</v>
      </c>
      <c r="F154" s="209">
        <v>496.6</v>
      </c>
      <c r="G154" s="208" t="s">
        <v>646</v>
      </c>
      <c r="H154" s="208">
        <v>621</v>
      </c>
      <c r="I154" s="210">
        <v>580</v>
      </c>
      <c r="J154" s="211" t="s">
        <v>647</v>
      </c>
      <c r="K154" s="212">
        <f t="shared" si="84"/>
        <v>124.39999999999998</v>
      </c>
      <c r="L154" s="213">
        <f t="shared" si="85"/>
        <v>0.25050342327829234</v>
      </c>
      <c r="M154" s="208" t="s">
        <v>613</v>
      </c>
      <c r="N154" s="214">
        <v>42605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11</v>
      </c>
      <c r="B155" s="206">
        <v>41926</v>
      </c>
      <c r="C155" s="206"/>
      <c r="D155" s="207" t="s">
        <v>662</v>
      </c>
      <c r="E155" s="208" t="s">
        <v>615</v>
      </c>
      <c r="F155" s="209">
        <v>2481.9</v>
      </c>
      <c r="G155" s="208" t="s">
        <v>646</v>
      </c>
      <c r="H155" s="208">
        <v>2840</v>
      </c>
      <c r="I155" s="210">
        <v>2870</v>
      </c>
      <c r="J155" s="211" t="s">
        <v>663</v>
      </c>
      <c r="K155" s="212">
        <f t="shared" si="84"/>
        <v>358.09999999999991</v>
      </c>
      <c r="L155" s="213">
        <f t="shared" si="85"/>
        <v>0.14428462065353154</v>
      </c>
      <c r="M155" s="208" t="s">
        <v>613</v>
      </c>
      <c r="N155" s="214">
        <v>42017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12</v>
      </c>
      <c r="B156" s="206">
        <v>41928</v>
      </c>
      <c r="C156" s="206"/>
      <c r="D156" s="207" t="s">
        <v>664</v>
      </c>
      <c r="E156" s="208" t="s">
        <v>615</v>
      </c>
      <c r="F156" s="209">
        <v>84.5</v>
      </c>
      <c r="G156" s="208" t="s">
        <v>646</v>
      </c>
      <c r="H156" s="208">
        <v>93</v>
      </c>
      <c r="I156" s="210">
        <v>110</v>
      </c>
      <c r="J156" s="211" t="s">
        <v>665</v>
      </c>
      <c r="K156" s="212">
        <f t="shared" si="84"/>
        <v>8.5</v>
      </c>
      <c r="L156" s="213">
        <f t="shared" si="85"/>
        <v>0.10059171597633136</v>
      </c>
      <c r="M156" s="208" t="s">
        <v>613</v>
      </c>
      <c r="N156" s="21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13</v>
      </c>
      <c r="B157" s="206">
        <v>41928</v>
      </c>
      <c r="C157" s="206"/>
      <c r="D157" s="207" t="s">
        <v>666</v>
      </c>
      <c r="E157" s="208" t="s">
        <v>615</v>
      </c>
      <c r="F157" s="209">
        <v>401</v>
      </c>
      <c r="G157" s="208" t="s">
        <v>646</v>
      </c>
      <c r="H157" s="208">
        <v>428</v>
      </c>
      <c r="I157" s="210">
        <v>450</v>
      </c>
      <c r="J157" s="211" t="s">
        <v>667</v>
      </c>
      <c r="K157" s="212">
        <f t="shared" si="84"/>
        <v>27</v>
      </c>
      <c r="L157" s="213">
        <f t="shared" si="85"/>
        <v>6.7331670822942641E-2</v>
      </c>
      <c r="M157" s="208" t="s">
        <v>613</v>
      </c>
      <c r="N157" s="214">
        <v>42020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14</v>
      </c>
      <c r="B158" s="206">
        <v>41928</v>
      </c>
      <c r="C158" s="206"/>
      <c r="D158" s="207" t="s">
        <v>668</v>
      </c>
      <c r="E158" s="208" t="s">
        <v>615</v>
      </c>
      <c r="F158" s="209">
        <v>101</v>
      </c>
      <c r="G158" s="208" t="s">
        <v>646</v>
      </c>
      <c r="H158" s="208">
        <v>112</v>
      </c>
      <c r="I158" s="210">
        <v>120</v>
      </c>
      <c r="J158" s="211" t="s">
        <v>669</v>
      </c>
      <c r="K158" s="212">
        <f t="shared" si="84"/>
        <v>11</v>
      </c>
      <c r="L158" s="213">
        <f t="shared" si="85"/>
        <v>0.10891089108910891</v>
      </c>
      <c r="M158" s="208" t="s">
        <v>613</v>
      </c>
      <c r="N158" s="214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15</v>
      </c>
      <c r="B159" s="206">
        <v>41954</v>
      </c>
      <c r="C159" s="206"/>
      <c r="D159" s="207" t="s">
        <v>670</v>
      </c>
      <c r="E159" s="208" t="s">
        <v>615</v>
      </c>
      <c r="F159" s="209">
        <v>59</v>
      </c>
      <c r="G159" s="208" t="s">
        <v>646</v>
      </c>
      <c r="H159" s="208">
        <v>76</v>
      </c>
      <c r="I159" s="210">
        <v>76</v>
      </c>
      <c r="J159" s="211" t="s">
        <v>647</v>
      </c>
      <c r="K159" s="212">
        <f t="shared" si="84"/>
        <v>17</v>
      </c>
      <c r="L159" s="213">
        <f t="shared" si="85"/>
        <v>0.28813559322033899</v>
      </c>
      <c r="M159" s="208" t="s">
        <v>613</v>
      </c>
      <c r="N159" s="214">
        <v>43032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16</v>
      </c>
      <c r="B160" s="206">
        <v>41954</v>
      </c>
      <c r="C160" s="206"/>
      <c r="D160" s="207" t="s">
        <v>659</v>
      </c>
      <c r="E160" s="208" t="s">
        <v>615</v>
      </c>
      <c r="F160" s="209">
        <v>99</v>
      </c>
      <c r="G160" s="208" t="s">
        <v>646</v>
      </c>
      <c r="H160" s="208">
        <v>120</v>
      </c>
      <c r="I160" s="210">
        <v>120</v>
      </c>
      <c r="J160" s="211" t="s">
        <v>627</v>
      </c>
      <c r="K160" s="212">
        <f t="shared" si="84"/>
        <v>21</v>
      </c>
      <c r="L160" s="213">
        <f t="shared" si="85"/>
        <v>0.21212121212121213</v>
      </c>
      <c r="M160" s="208" t="s">
        <v>613</v>
      </c>
      <c r="N160" s="214">
        <v>41960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17</v>
      </c>
      <c r="B161" s="206">
        <v>41956</v>
      </c>
      <c r="C161" s="206"/>
      <c r="D161" s="207" t="s">
        <v>671</v>
      </c>
      <c r="E161" s="208" t="s">
        <v>615</v>
      </c>
      <c r="F161" s="209">
        <v>22</v>
      </c>
      <c r="G161" s="208" t="s">
        <v>646</v>
      </c>
      <c r="H161" s="208">
        <v>33.549999999999997</v>
      </c>
      <c r="I161" s="210">
        <v>32</v>
      </c>
      <c r="J161" s="211" t="s">
        <v>672</v>
      </c>
      <c r="K161" s="212">
        <f t="shared" si="84"/>
        <v>11.549999999999997</v>
      </c>
      <c r="L161" s="213">
        <f t="shared" si="85"/>
        <v>0.52499999999999991</v>
      </c>
      <c r="M161" s="208" t="s">
        <v>613</v>
      </c>
      <c r="N161" s="214">
        <v>42188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18</v>
      </c>
      <c r="B162" s="206">
        <v>41976</v>
      </c>
      <c r="C162" s="206"/>
      <c r="D162" s="207" t="s">
        <v>673</v>
      </c>
      <c r="E162" s="208" t="s">
        <v>615</v>
      </c>
      <c r="F162" s="209">
        <v>440</v>
      </c>
      <c r="G162" s="208" t="s">
        <v>646</v>
      </c>
      <c r="H162" s="208">
        <v>520</v>
      </c>
      <c r="I162" s="210">
        <v>520</v>
      </c>
      <c r="J162" s="211" t="s">
        <v>674</v>
      </c>
      <c r="K162" s="212">
        <f t="shared" si="84"/>
        <v>80</v>
      </c>
      <c r="L162" s="213">
        <f t="shared" si="85"/>
        <v>0.18181818181818182</v>
      </c>
      <c r="M162" s="208" t="s">
        <v>613</v>
      </c>
      <c r="N162" s="214">
        <v>42208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19</v>
      </c>
      <c r="B163" s="206">
        <v>41976</v>
      </c>
      <c r="C163" s="206"/>
      <c r="D163" s="207" t="s">
        <v>675</v>
      </c>
      <c r="E163" s="208" t="s">
        <v>615</v>
      </c>
      <c r="F163" s="209">
        <v>360</v>
      </c>
      <c r="G163" s="208" t="s">
        <v>646</v>
      </c>
      <c r="H163" s="208">
        <v>427</v>
      </c>
      <c r="I163" s="210">
        <v>425</v>
      </c>
      <c r="J163" s="211" t="s">
        <v>676</v>
      </c>
      <c r="K163" s="212">
        <f t="shared" si="84"/>
        <v>67</v>
      </c>
      <c r="L163" s="213">
        <f t="shared" si="85"/>
        <v>0.18611111111111112</v>
      </c>
      <c r="M163" s="208" t="s">
        <v>613</v>
      </c>
      <c r="N163" s="214">
        <v>42058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20</v>
      </c>
      <c r="B164" s="206">
        <v>42012</v>
      </c>
      <c r="C164" s="206"/>
      <c r="D164" s="207" t="s">
        <v>677</v>
      </c>
      <c r="E164" s="208" t="s">
        <v>615</v>
      </c>
      <c r="F164" s="209">
        <v>360</v>
      </c>
      <c r="G164" s="208" t="s">
        <v>646</v>
      </c>
      <c r="H164" s="208">
        <v>455</v>
      </c>
      <c r="I164" s="210">
        <v>420</v>
      </c>
      <c r="J164" s="211" t="s">
        <v>678</v>
      </c>
      <c r="K164" s="212">
        <f t="shared" si="84"/>
        <v>95</v>
      </c>
      <c r="L164" s="213">
        <f t="shared" si="85"/>
        <v>0.2638888888888889</v>
      </c>
      <c r="M164" s="208" t="s">
        <v>613</v>
      </c>
      <c r="N164" s="214">
        <v>42024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21</v>
      </c>
      <c r="B165" s="206">
        <v>42012</v>
      </c>
      <c r="C165" s="206"/>
      <c r="D165" s="207" t="s">
        <v>679</v>
      </c>
      <c r="E165" s="208" t="s">
        <v>615</v>
      </c>
      <c r="F165" s="209">
        <v>130</v>
      </c>
      <c r="G165" s="208"/>
      <c r="H165" s="208">
        <v>175.5</v>
      </c>
      <c r="I165" s="210">
        <v>165</v>
      </c>
      <c r="J165" s="211" t="s">
        <v>680</v>
      </c>
      <c r="K165" s="212">
        <f t="shared" si="84"/>
        <v>45.5</v>
      </c>
      <c r="L165" s="213">
        <f t="shared" si="85"/>
        <v>0.35</v>
      </c>
      <c r="M165" s="208" t="s">
        <v>613</v>
      </c>
      <c r="N165" s="214">
        <v>43088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22</v>
      </c>
      <c r="B166" s="206">
        <v>42040</v>
      </c>
      <c r="C166" s="206"/>
      <c r="D166" s="207" t="s">
        <v>392</v>
      </c>
      <c r="E166" s="208" t="s">
        <v>645</v>
      </c>
      <c r="F166" s="209">
        <v>98</v>
      </c>
      <c r="G166" s="208"/>
      <c r="H166" s="208">
        <v>120</v>
      </c>
      <c r="I166" s="210">
        <v>120</v>
      </c>
      <c r="J166" s="211" t="s">
        <v>647</v>
      </c>
      <c r="K166" s="212">
        <f t="shared" si="84"/>
        <v>22</v>
      </c>
      <c r="L166" s="213">
        <f t="shared" si="85"/>
        <v>0.22448979591836735</v>
      </c>
      <c r="M166" s="208" t="s">
        <v>613</v>
      </c>
      <c r="N166" s="214">
        <v>42753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23</v>
      </c>
      <c r="B167" s="206">
        <v>42040</v>
      </c>
      <c r="C167" s="206"/>
      <c r="D167" s="207" t="s">
        <v>681</v>
      </c>
      <c r="E167" s="208" t="s">
        <v>645</v>
      </c>
      <c r="F167" s="209">
        <v>196</v>
      </c>
      <c r="G167" s="208"/>
      <c r="H167" s="208">
        <v>262</v>
      </c>
      <c r="I167" s="210">
        <v>255</v>
      </c>
      <c r="J167" s="211" t="s">
        <v>647</v>
      </c>
      <c r="K167" s="212">
        <f t="shared" si="84"/>
        <v>66</v>
      </c>
      <c r="L167" s="213">
        <f t="shared" si="85"/>
        <v>0.33673469387755101</v>
      </c>
      <c r="M167" s="208" t="s">
        <v>613</v>
      </c>
      <c r="N167" s="214">
        <v>42599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5">
        <v>24</v>
      </c>
      <c r="B168" s="216">
        <v>42067</v>
      </c>
      <c r="C168" s="216"/>
      <c r="D168" s="217" t="s">
        <v>391</v>
      </c>
      <c r="E168" s="218" t="s">
        <v>645</v>
      </c>
      <c r="F168" s="219">
        <v>235</v>
      </c>
      <c r="G168" s="219"/>
      <c r="H168" s="220">
        <v>77</v>
      </c>
      <c r="I168" s="220" t="s">
        <v>682</v>
      </c>
      <c r="J168" s="221" t="s">
        <v>683</v>
      </c>
      <c r="K168" s="222">
        <f t="shared" si="84"/>
        <v>-158</v>
      </c>
      <c r="L168" s="223">
        <f t="shared" si="85"/>
        <v>-0.67234042553191486</v>
      </c>
      <c r="M168" s="219" t="s">
        <v>626</v>
      </c>
      <c r="N168" s="216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25</v>
      </c>
      <c r="B169" s="206">
        <v>42067</v>
      </c>
      <c r="C169" s="206"/>
      <c r="D169" s="207" t="s">
        <v>684</v>
      </c>
      <c r="E169" s="208" t="s">
        <v>645</v>
      </c>
      <c r="F169" s="209">
        <v>185</v>
      </c>
      <c r="G169" s="208"/>
      <c r="H169" s="208">
        <v>224</v>
      </c>
      <c r="I169" s="210" t="s">
        <v>685</v>
      </c>
      <c r="J169" s="211" t="s">
        <v>647</v>
      </c>
      <c r="K169" s="212">
        <f t="shared" si="84"/>
        <v>39</v>
      </c>
      <c r="L169" s="213">
        <f t="shared" si="85"/>
        <v>0.21081081081081082</v>
      </c>
      <c r="M169" s="208" t="s">
        <v>613</v>
      </c>
      <c r="N169" s="214">
        <v>42647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5">
        <v>26</v>
      </c>
      <c r="B170" s="216">
        <v>42090</v>
      </c>
      <c r="C170" s="216"/>
      <c r="D170" s="224" t="s">
        <v>686</v>
      </c>
      <c r="E170" s="219" t="s">
        <v>645</v>
      </c>
      <c r="F170" s="219">
        <v>49.5</v>
      </c>
      <c r="G170" s="220"/>
      <c r="H170" s="220">
        <v>15.85</v>
      </c>
      <c r="I170" s="220">
        <v>67</v>
      </c>
      <c r="J170" s="221" t="s">
        <v>687</v>
      </c>
      <c r="K170" s="220">
        <f t="shared" si="84"/>
        <v>-33.65</v>
      </c>
      <c r="L170" s="225">
        <f t="shared" si="85"/>
        <v>-0.67979797979797973</v>
      </c>
      <c r="M170" s="219" t="s">
        <v>626</v>
      </c>
      <c r="N170" s="226">
        <v>43627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27</v>
      </c>
      <c r="B171" s="206">
        <v>42093</v>
      </c>
      <c r="C171" s="206"/>
      <c r="D171" s="207" t="s">
        <v>688</v>
      </c>
      <c r="E171" s="208" t="s">
        <v>645</v>
      </c>
      <c r="F171" s="209">
        <v>183.5</v>
      </c>
      <c r="G171" s="208"/>
      <c r="H171" s="208">
        <v>219</v>
      </c>
      <c r="I171" s="210">
        <v>218</v>
      </c>
      <c r="J171" s="211" t="s">
        <v>689</v>
      </c>
      <c r="K171" s="212">
        <f t="shared" si="84"/>
        <v>35.5</v>
      </c>
      <c r="L171" s="213">
        <f t="shared" si="85"/>
        <v>0.19346049046321526</v>
      </c>
      <c r="M171" s="208" t="s">
        <v>613</v>
      </c>
      <c r="N171" s="214">
        <v>42103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28</v>
      </c>
      <c r="B172" s="206">
        <v>42114</v>
      </c>
      <c r="C172" s="206"/>
      <c r="D172" s="207" t="s">
        <v>690</v>
      </c>
      <c r="E172" s="208" t="s">
        <v>645</v>
      </c>
      <c r="F172" s="209">
        <f>(227+237)/2</f>
        <v>232</v>
      </c>
      <c r="G172" s="208"/>
      <c r="H172" s="208">
        <v>298</v>
      </c>
      <c r="I172" s="210">
        <v>298</v>
      </c>
      <c r="J172" s="211" t="s">
        <v>647</v>
      </c>
      <c r="K172" s="212">
        <f t="shared" si="84"/>
        <v>66</v>
      </c>
      <c r="L172" s="213">
        <f t="shared" si="85"/>
        <v>0.28448275862068967</v>
      </c>
      <c r="M172" s="208" t="s">
        <v>613</v>
      </c>
      <c r="N172" s="214">
        <v>42823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29</v>
      </c>
      <c r="B173" s="206">
        <v>42128</v>
      </c>
      <c r="C173" s="206"/>
      <c r="D173" s="207" t="s">
        <v>691</v>
      </c>
      <c r="E173" s="208" t="s">
        <v>615</v>
      </c>
      <c r="F173" s="209">
        <v>385</v>
      </c>
      <c r="G173" s="208"/>
      <c r="H173" s="208">
        <f>212.5+331</f>
        <v>543.5</v>
      </c>
      <c r="I173" s="210">
        <v>510</v>
      </c>
      <c r="J173" s="211" t="s">
        <v>692</v>
      </c>
      <c r="K173" s="212">
        <f t="shared" si="84"/>
        <v>158.5</v>
      </c>
      <c r="L173" s="213">
        <f t="shared" si="85"/>
        <v>0.41168831168831171</v>
      </c>
      <c r="M173" s="208" t="s">
        <v>613</v>
      </c>
      <c r="N173" s="214">
        <v>42235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30</v>
      </c>
      <c r="B174" s="206">
        <v>42128</v>
      </c>
      <c r="C174" s="206"/>
      <c r="D174" s="207" t="s">
        <v>693</v>
      </c>
      <c r="E174" s="208" t="s">
        <v>615</v>
      </c>
      <c r="F174" s="209">
        <v>115.5</v>
      </c>
      <c r="G174" s="208"/>
      <c r="H174" s="208">
        <v>146</v>
      </c>
      <c r="I174" s="210">
        <v>142</v>
      </c>
      <c r="J174" s="211" t="s">
        <v>694</v>
      </c>
      <c r="K174" s="212">
        <f t="shared" si="84"/>
        <v>30.5</v>
      </c>
      <c r="L174" s="213">
        <f t="shared" si="85"/>
        <v>0.26406926406926406</v>
      </c>
      <c r="M174" s="208" t="s">
        <v>613</v>
      </c>
      <c r="N174" s="214">
        <v>42202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31</v>
      </c>
      <c r="B175" s="206">
        <v>42151</v>
      </c>
      <c r="C175" s="206"/>
      <c r="D175" s="207" t="s">
        <v>695</v>
      </c>
      <c r="E175" s="208" t="s">
        <v>615</v>
      </c>
      <c r="F175" s="209">
        <v>237.5</v>
      </c>
      <c r="G175" s="208"/>
      <c r="H175" s="208">
        <v>279.5</v>
      </c>
      <c r="I175" s="210">
        <v>278</v>
      </c>
      <c r="J175" s="211" t="s">
        <v>647</v>
      </c>
      <c r="K175" s="212">
        <f t="shared" si="84"/>
        <v>42</v>
      </c>
      <c r="L175" s="213">
        <f t="shared" si="85"/>
        <v>0.17684210526315788</v>
      </c>
      <c r="M175" s="208" t="s">
        <v>613</v>
      </c>
      <c r="N175" s="214">
        <v>42222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32</v>
      </c>
      <c r="B176" s="206">
        <v>42174</v>
      </c>
      <c r="C176" s="206"/>
      <c r="D176" s="207" t="s">
        <v>666</v>
      </c>
      <c r="E176" s="208" t="s">
        <v>645</v>
      </c>
      <c r="F176" s="209">
        <v>340</v>
      </c>
      <c r="G176" s="208"/>
      <c r="H176" s="208">
        <v>448</v>
      </c>
      <c r="I176" s="210">
        <v>448</v>
      </c>
      <c r="J176" s="211" t="s">
        <v>647</v>
      </c>
      <c r="K176" s="212">
        <f t="shared" si="84"/>
        <v>108</v>
      </c>
      <c r="L176" s="213">
        <f t="shared" si="85"/>
        <v>0.31764705882352939</v>
      </c>
      <c r="M176" s="208" t="s">
        <v>613</v>
      </c>
      <c r="N176" s="214">
        <v>43018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33</v>
      </c>
      <c r="B177" s="206">
        <v>42191</v>
      </c>
      <c r="C177" s="206"/>
      <c r="D177" s="207" t="s">
        <v>696</v>
      </c>
      <c r="E177" s="208" t="s">
        <v>645</v>
      </c>
      <c r="F177" s="209">
        <v>390</v>
      </c>
      <c r="G177" s="208"/>
      <c r="H177" s="208">
        <v>460</v>
      </c>
      <c r="I177" s="210">
        <v>460</v>
      </c>
      <c r="J177" s="211" t="s">
        <v>647</v>
      </c>
      <c r="K177" s="212">
        <f t="shared" si="84"/>
        <v>70</v>
      </c>
      <c r="L177" s="213">
        <f t="shared" si="85"/>
        <v>0.17948717948717949</v>
      </c>
      <c r="M177" s="208" t="s">
        <v>613</v>
      </c>
      <c r="N177" s="214">
        <v>42478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5">
        <v>34</v>
      </c>
      <c r="B178" s="216">
        <v>42195</v>
      </c>
      <c r="C178" s="216"/>
      <c r="D178" s="217" t="s">
        <v>697</v>
      </c>
      <c r="E178" s="218" t="s">
        <v>645</v>
      </c>
      <c r="F178" s="219">
        <v>122.5</v>
      </c>
      <c r="G178" s="219"/>
      <c r="H178" s="220">
        <v>61</v>
      </c>
      <c r="I178" s="220">
        <v>172</v>
      </c>
      <c r="J178" s="221" t="s">
        <v>698</v>
      </c>
      <c r="K178" s="222">
        <f t="shared" si="84"/>
        <v>-61.5</v>
      </c>
      <c r="L178" s="223">
        <f t="shared" si="85"/>
        <v>-0.50204081632653064</v>
      </c>
      <c r="M178" s="219" t="s">
        <v>626</v>
      </c>
      <c r="N178" s="216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35</v>
      </c>
      <c r="B179" s="206">
        <v>42219</v>
      </c>
      <c r="C179" s="206"/>
      <c r="D179" s="207" t="s">
        <v>699</v>
      </c>
      <c r="E179" s="208" t="s">
        <v>645</v>
      </c>
      <c r="F179" s="209">
        <v>297.5</v>
      </c>
      <c r="G179" s="208"/>
      <c r="H179" s="208">
        <v>350</v>
      </c>
      <c r="I179" s="210">
        <v>360</v>
      </c>
      <c r="J179" s="211" t="s">
        <v>700</v>
      </c>
      <c r="K179" s="212">
        <f t="shared" si="84"/>
        <v>52.5</v>
      </c>
      <c r="L179" s="213">
        <f t="shared" si="85"/>
        <v>0.17647058823529413</v>
      </c>
      <c r="M179" s="208" t="s">
        <v>613</v>
      </c>
      <c r="N179" s="214">
        <v>42232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36</v>
      </c>
      <c r="B180" s="206">
        <v>42219</v>
      </c>
      <c r="C180" s="206"/>
      <c r="D180" s="207" t="s">
        <v>701</v>
      </c>
      <c r="E180" s="208" t="s">
        <v>645</v>
      </c>
      <c r="F180" s="209">
        <v>115.5</v>
      </c>
      <c r="G180" s="208"/>
      <c r="H180" s="208">
        <v>149</v>
      </c>
      <c r="I180" s="210">
        <v>140</v>
      </c>
      <c r="J180" s="211" t="s">
        <v>702</v>
      </c>
      <c r="K180" s="212">
        <f t="shared" si="84"/>
        <v>33.5</v>
      </c>
      <c r="L180" s="213">
        <f t="shared" si="85"/>
        <v>0.29004329004329005</v>
      </c>
      <c r="M180" s="208" t="s">
        <v>613</v>
      </c>
      <c r="N180" s="214">
        <v>42740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37</v>
      </c>
      <c r="B181" s="206">
        <v>42251</v>
      </c>
      <c r="C181" s="206"/>
      <c r="D181" s="207" t="s">
        <v>695</v>
      </c>
      <c r="E181" s="208" t="s">
        <v>645</v>
      </c>
      <c r="F181" s="209">
        <v>226</v>
      </c>
      <c r="G181" s="208"/>
      <c r="H181" s="208">
        <v>292</v>
      </c>
      <c r="I181" s="210">
        <v>292</v>
      </c>
      <c r="J181" s="211" t="s">
        <v>703</v>
      </c>
      <c r="K181" s="212">
        <f t="shared" si="84"/>
        <v>66</v>
      </c>
      <c r="L181" s="213">
        <f t="shared" si="85"/>
        <v>0.29203539823008851</v>
      </c>
      <c r="M181" s="208" t="s">
        <v>613</v>
      </c>
      <c r="N181" s="214">
        <v>42286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38</v>
      </c>
      <c r="B182" s="206">
        <v>42254</v>
      </c>
      <c r="C182" s="206"/>
      <c r="D182" s="207" t="s">
        <v>690</v>
      </c>
      <c r="E182" s="208" t="s">
        <v>645</v>
      </c>
      <c r="F182" s="209">
        <v>232.5</v>
      </c>
      <c r="G182" s="208"/>
      <c r="H182" s="208">
        <v>312.5</v>
      </c>
      <c r="I182" s="210">
        <v>310</v>
      </c>
      <c r="J182" s="211" t="s">
        <v>647</v>
      </c>
      <c r="K182" s="212">
        <f t="shared" si="84"/>
        <v>80</v>
      </c>
      <c r="L182" s="213">
        <f t="shared" si="85"/>
        <v>0.34408602150537637</v>
      </c>
      <c r="M182" s="208" t="s">
        <v>613</v>
      </c>
      <c r="N182" s="214">
        <v>42823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39</v>
      </c>
      <c r="B183" s="206">
        <v>42268</v>
      </c>
      <c r="C183" s="206"/>
      <c r="D183" s="207" t="s">
        <v>704</v>
      </c>
      <c r="E183" s="208" t="s">
        <v>645</v>
      </c>
      <c r="F183" s="209">
        <v>196.5</v>
      </c>
      <c r="G183" s="208"/>
      <c r="H183" s="208">
        <v>238</v>
      </c>
      <c r="I183" s="210">
        <v>238</v>
      </c>
      <c r="J183" s="211" t="s">
        <v>703</v>
      </c>
      <c r="K183" s="212">
        <f t="shared" si="84"/>
        <v>41.5</v>
      </c>
      <c r="L183" s="213">
        <f t="shared" si="85"/>
        <v>0.21119592875318066</v>
      </c>
      <c r="M183" s="208" t="s">
        <v>613</v>
      </c>
      <c r="N183" s="214">
        <v>42291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40</v>
      </c>
      <c r="B184" s="206">
        <v>42271</v>
      </c>
      <c r="C184" s="206"/>
      <c r="D184" s="207" t="s">
        <v>644</v>
      </c>
      <c r="E184" s="208" t="s">
        <v>645</v>
      </c>
      <c r="F184" s="209">
        <v>65</v>
      </c>
      <c r="G184" s="208"/>
      <c r="H184" s="208">
        <v>82</v>
      </c>
      <c r="I184" s="210">
        <v>82</v>
      </c>
      <c r="J184" s="211" t="s">
        <v>703</v>
      </c>
      <c r="K184" s="212">
        <f t="shared" si="84"/>
        <v>17</v>
      </c>
      <c r="L184" s="213">
        <f t="shared" si="85"/>
        <v>0.26153846153846155</v>
      </c>
      <c r="M184" s="208" t="s">
        <v>613</v>
      </c>
      <c r="N184" s="214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41</v>
      </c>
      <c r="B185" s="206">
        <v>42291</v>
      </c>
      <c r="C185" s="206"/>
      <c r="D185" s="207" t="s">
        <v>705</v>
      </c>
      <c r="E185" s="208" t="s">
        <v>645</v>
      </c>
      <c r="F185" s="209">
        <v>144</v>
      </c>
      <c r="G185" s="208"/>
      <c r="H185" s="208">
        <v>182.5</v>
      </c>
      <c r="I185" s="210">
        <v>181</v>
      </c>
      <c r="J185" s="211" t="s">
        <v>703</v>
      </c>
      <c r="K185" s="212">
        <f t="shared" si="84"/>
        <v>38.5</v>
      </c>
      <c r="L185" s="213">
        <f t="shared" si="85"/>
        <v>0.2673611111111111</v>
      </c>
      <c r="M185" s="208" t="s">
        <v>613</v>
      </c>
      <c r="N185" s="214">
        <v>42817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42</v>
      </c>
      <c r="B186" s="206">
        <v>42291</v>
      </c>
      <c r="C186" s="206"/>
      <c r="D186" s="207" t="s">
        <v>706</v>
      </c>
      <c r="E186" s="208" t="s">
        <v>645</v>
      </c>
      <c r="F186" s="209">
        <v>264</v>
      </c>
      <c r="G186" s="208"/>
      <c r="H186" s="208">
        <v>311</v>
      </c>
      <c r="I186" s="210">
        <v>311</v>
      </c>
      <c r="J186" s="211" t="s">
        <v>703</v>
      </c>
      <c r="K186" s="212">
        <f t="shared" si="84"/>
        <v>47</v>
      </c>
      <c r="L186" s="213">
        <f t="shared" si="85"/>
        <v>0.17803030303030304</v>
      </c>
      <c r="M186" s="208" t="s">
        <v>613</v>
      </c>
      <c r="N186" s="214">
        <v>42604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43</v>
      </c>
      <c r="B187" s="206">
        <v>42318</v>
      </c>
      <c r="C187" s="206"/>
      <c r="D187" s="207" t="s">
        <v>707</v>
      </c>
      <c r="E187" s="208" t="s">
        <v>615</v>
      </c>
      <c r="F187" s="209">
        <v>549.5</v>
      </c>
      <c r="G187" s="208"/>
      <c r="H187" s="208">
        <v>630</v>
      </c>
      <c r="I187" s="210">
        <v>630</v>
      </c>
      <c r="J187" s="211" t="s">
        <v>703</v>
      </c>
      <c r="K187" s="212">
        <f t="shared" si="84"/>
        <v>80.5</v>
      </c>
      <c r="L187" s="213">
        <f t="shared" si="85"/>
        <v>0.1464968152866242</v>
      </c>
      <c r="M187" s="208" t="s">
        <v>613</v>
      </c>
      <c r="N187" s="214">
        <v>42419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44</v>
      </c>
      <c r="B188" s="206">
        <v>42342</v>
      </c>
      <c r="C188" s="206"/>
      <c r="D188" s="207" t="s">
        <v>708</v>
      </c>
      <c r="E188" s="208" t="s">
        <v>645</v>
      </c>
      <c r="F188" s="209">
        <v>1027.5</v>
      </c>
      <c r="G188" s="208"/>
      <c r="H188" s="208">
        <v>1315</v>
      </c>
      <c r="I188" s="210">
        <v>1250</v>
      </c>
      <c r="J188" s="211" t="s">
        <v>703</v>
      </c>
      <c r="K188" s="212">
        <f t="shared" si="84"/>
        <v>287.5</v>
      </c>
      <c r="L188" s="213">
        <f t="shared" si="85"/>
        <v>0.27980535279805352</v>
      </c>
      <c r="M188" s="208" t="s">
        <v>613</v>
      </c>
      <c r="N188" s="214">
        <v>43244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45</v>
      </c>
      <c r="B189" s="206">
        <v>42367</v>
      </c>
      <c r="C189" s="206"/>
      <c r="D189" s="207" t="s">
        <v>709</v>
      </c>
      <c r="E189" s="208" t="s">
        <v>645</v>
      </c>
      <c r="F189" s="209">
        <v>465</v>
      </c>
      <c r="G189" s="208"/>
      <c r="H189" s="208">
        <v>540</v>
      </c>
      <c r="I189" s="210">
        <v>540</v>
      </c>
      <c r="J189" s="211" t="s">
        <v>703</v>
      </c>
      <c r="K189" s="212">
        <f t="shared" si="84"/>
        <v>75</v>
      </c>
      <c r="L189" s="213">
        <f t="shared" si="85"/>
        <v>0.16129032258064516</v>
      </c>
      <c r="M189" s="208" t="s">
        <v>613</v>
      </c>
      <c r="N189" s="214">
        <v>42530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46</v>
      </c>
      <c r="B190" s="206">
        <v>42380</v>
      </c>
      <c r="C190" s="206"/>
      <c r="D190" s="207" t="s">
        <v>392</v>
      </c>
      <c r="E190" s="208" t="s">
        <v>615</v>
      </c>
      <c r="F190" s="209">
        <v>81</v>
      </c>
      <c r="G190" s="208"/>
      <c r="H190" s="208">
        <v>110</v>
      </c>
      <c r="I190" s="210">
        <v>110</v>
      </c>
      <c r="J190" s="211" t="s">
        <v>703</v>
      </c>
      <c r="K190" s="212">
        <f t="shared" si="84"/>
        <v>29</v>
      </c>
      <c r="L190" s="213">
        <f t="shared" si="85"/>
        <v>0.35802469135802467</v>
      </c>
      <c r="M190" s="208" t="s">
        <v>613</v>
      </c>
      <c r="N190" s="214">
        <v>42745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47</v>
      </c>
      <c r="B191" s="206">
        <v>42382</v>
      </c>
      <c r="C191" s="206"/>
      <c r="D191" s="207" t="s">
        <v>710</v>
      </c>
      <c r="E191" s="208" t="s">
        <v>615</v>
      </c>
      <c r="F191" s="209">
        <v>417.5</v>
      </c>
      <c r="G191" s="208"/>
      <c r="H191" s="208">
        <v>547</v>
      </c>
      <c r="I191" s="210">
        <v>535</v>
      </c>
      <c r="J191" s="211" t="s">
        <v>703</v>
      </c>
      <c r="K191" s="212">
        <f t="shared" si="84"/>
        <v>129.5</v>
      </c>
      <c r="L191" s="213">
        <f t="shared" si="85"/>
        <v>0.31017964071856285</v>
      </c>
      <c r="M191" s="208" t="s">
        <v>613</v>
      </c>
      <c r="N191" s="214">
        <v>42578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48</v>
      </c>
      <c r="B192" s="206">
        <v>42408</v>
      </c>
      <c r="C192" s="206"/>
      <c r="D192" s="207" t="s">
        <v>711</v>
      </c>
      <c r="E192" s="208" t="s">
        <v>645</v>
      </c>
      <c r="F192" s="209">
        <v>650</v>
      </c>
      <c r="G192" s="208"/>
      <c r="H192" s="208">
        <v>800</v>
      </c>
      <c r="I192" s="210">
        <v>800</v>
      </c>
      <c r="J192" s="211" t="s">
        <v>703</v>
      </c>
      <c r="K192" s="212">
        <f t="shared" si="84"/>
        <v>150</v>
      </c>
      <c r="L192" s="213">
        <f t="shared" si="85"/>
        <v>0.23076923076923078</v>
      </c>
      <c r="M192" s="208" t="s">
        <v>613</v>
      </c>
      <c r="N192" s="214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49</v>
      </c>
      <c r="B193" s="206">
        <v>42433</v>
      </c>
      <c r="C193" s="206"/>
      <c r="D193" s="207" t="s">
        <v>212</v>
      </c>
      <c r="E193" s="208" t="s">
        <v>645</v>
      </c>
      <c r="F193" s="209">
        <v>437.5</v>
      </c>
      <c r="G193" s="208"/>
      <c r="H193" s="208">
        <v>504.5</v>
      </c>
      <c r="I193" s="210">
        <v>522</v>
      </c>
      <c r="J193" s="211" t="s">
        <v>712</v>
      </c>
      <c r="K193" s="212">
        <f t="shared" si="84"/>
        <v>67</v>
      </c>
      <c r="L193" s="213">
        <f t="shared" si="85"/>
        <v>0.15314285714285714</v>
      </c>
      <c r="M193" s="208" t="s">
        <v>613</v>
      </c>
      <c r="N193" s="214">
        <v>42480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50</v>
      </c>
      <c r="B194" s="206">
        <v>42438</v>
      </c>
      <c r="C194" s="206"/>
      <c r="D194" s="207" t="s">
        <v>713</v>
      </c>
      <c r="E194" s="208" t="s">
        <v>645</v>
      </c>
      <c r="F194" s="209">
        <v>189.5</v>
      </c>
      <c r="G194" s="208"/>
      <c r="H194" s="208">
        <v>218</v>
      </c>
      <c r="I194" s="210">
        <v>218</v>
      </c>
      <c r="J194" s="211" t="s">
        <v>703</v>
      </c>
      <c r="K194" s="212">
        <f t="shared" si="84"/>
        <v>28.5</v>
      </c>
      <c r="L194" s="213">
        <f t="shared" si="85"/>
        <v>0.15039577836411611</v>
      </c>
      <c r="M194" s="208" t="s">
        <v>613</v>
      </c>
      <c r="N194" s="214">
        <v>43034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5">
        <v>51</v>
      </c>
      <c r="B195" s="216">
        <v>42471</v>
      </c>
      <c r="C195" s="216"/>
      <c r="D195" s="224" t="s">
        <v>714</v>
      </c>
      <c r="E195" s="219" t="s">
        <v>645</v>
      </c>
      <c r="F195" s="219">
        <v>36.5</v>
      </c>
      <c r="G195" s="220"/>
      <c r="H195" s="220">
        <v>15.85</v>
      </c>
      <c r="I195" s="220">
        <v>60</v>
      </c>
      <c r="J195" s="221" t="s">
        <v>715</v>
      </c>
      <c r="K195" s="222">
        <f t="shared" si="84"/>
        <v>-20.65</v>
      </c>
      <c r="L195" s="223">
        <f t="shared" si="85"/>
        <v>-0.5657534246575342</v>
      </c>
      <c r="M195" s="219" t="s">
        <v>626</v>
      </c>
      <c r="N195" s="227">
        <v>43627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52</v>
      </c>
      <c r="B196" s="206">
        <v>42472</v>
      </c>
      <c r="C196" s="206"/>
      <c r="D196" s="207" t="s">
        <v>716</v>
      </c>
      <c r="E196" s="208" t="s">
        <v>645</v>
      </c>
      <c r="F196" s="209">
        <v>93</v>
      </c>
      <c r="G196" s="208"/>
      <c r="H196" s="208">
        <v>149</v>
      </c>
      <c r="I196" s="210">
        <v>140</v>
      </c>
      <c r="J196" s="211" t="s">
        <v>717</v>
      </c>
      <c r="K196" s="212">
        <f t="shared" si="84"/>
        <v>56</v>
      </c>
      <c r="L196" s="213">
        <f t="shared" si="85"/>
        <v>0.60215053763440862</v>
      </c>
      <c r="M196" s="208" t="s">
        <v>613</v>
      </c>
      <c r="N196" s="214">
        <v>42740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53</v>
      </c>
      <c r="B197" s="206">
        <v>42472</v>
      </c>
      <c r="C197" s="206"/>
      <c r="D197" s="207" t="s">
        <v>718</v>
      </c>
      <c r="E197" s="208" t="s">
        <v>645</v>
      </c>
      <c r="F197" s="209">
        <v>130</v>
      </c>
      <c r="G197" s="208"/>
      <c r="H197" s="208">
        <v>150</v>
      </c>
      <c r="I197" s="210" t="s">
        <v>719</v>
      </c>
      <c r="J197" s="211" t="s">
        <v>703</v>
      </c>
      <c r="K197" s="212">
        <f t="shared" si="84"/>
        <v>20</v>
      </c>
      <c r="L197" s="213">
        <f t="shared" si="85"/>
        <v>0.15384615384615385</v>
      </c>
      <c r="M197" s="208" t="s">
        <v>613</v>
      </c>
      <c r="N197" s="214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54</v>
      </c>
      <c r="B198" s="206">
        <v>42473</v>
      </c>
      <c r="C198" s="206"/>
      <c r="D198" s="207" t="s">
        <v>720</v>
      </c>
      <c r="E198" s="208" t="s">
        <v>645</v>
      </c>
      <c r="F198" s="209">
        <v>196</v>
      </c>
      <c r="G198" s="208"/>
      <c r="H198" s="208">
        <v>299</v>
      </c>
      <c r="I198" s="210">
        <v>299</v>
      </c>
      <c r="J198" s="211" t="s">
        <v>703</v>
      </c>
      <c r="K198" s="212">
        <v>103</v>
      </c>
      <c r="L198" s="213">
        <v>0.52551020408163296</v>
      </c>
      <c r="M198" s="208" t="s">
        <v>613</v>
      </c>
      <c r="N198" s="214">
        <v>42620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55</v>
      </c>
      <c r="B199" s="206">
        <v>42473</v>
      </c>
      <c r="C199" s="206"/>
      <c r="D199" s="207" t="s">
        <v>721</v>
      </c>
      <c r="E199" s="208" t="s">
        <v>645</v>
      </c>
      <c r="F199" s="209">
        <v>88</v>
      </c>
      <c r="G199" s="208"/>
      <c r="H199" s="208">
        <v>103</v>
      </c>
      <c r="I199" s="210">
        <v>103</v>
      </c>
      <c r="J199" s="211" t="s">
        <v>703</v>
      </c>
      <c r="K199" s="212">
        <v>15</v>
      </c>
      <c r="L199" s="213">
        <v>0.170454545454545</v>
      </c>
      <c r="M199" s="208" t="s">
        <v>613</v>
      </c>
      <c r="N199" s="214">
        <v>42530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56</v>
      </c>
      <c r="B200" s="206">
        <v>42492</v>
      </c>
      <c r="C200" s="206"/>
      <c r="D200" s="207" t="s">
        <v>722</v>
      </c>
      <c r="E200" s="208" t="s">
        <v>645</v>
      </c>
      <c r="F200" s="209">
        <v>127.5</v>
      </c>
      <c r="G200" s="208"/>
      <c r="H200" s="208">
        <v>148</v>
      </c>
      <c r="I200" s="210" t="s">
        <v>723</v>
      </c>
      <c r="J200" s="211" t="s">
        <v>703</v>
      </c>
      <c r="K200" s="212">
        <f t="shared" ref="K200:K204" si="86">H200-F200</f>
        <v>20.5</v>
      </c>
      <c r="L200" s="213">
        <f t="shared" ref="L200:L204" si="87">K200/F200</f>
        <v>0.16078431372549021</v>
      </c>
      <c r="M200" s="208" t="s">
        <v>613</v>
      </c>
      <c r="N200" s="214">
        <v>42564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57</v>
      </c>
      <c r="B201" s="206">
        <v>42493</v>
      </c>
      <c r="C201" s="206"/>
      <c r="D201" s="207" t="s">
        <v>724</v>
      </c>
      <c r="E201" s="208" t="s">
        <v>645</v>
      </c>
      <c r="F201" s="209">
        <v>675</v>
      </c>
      <c r="G201" s="208"/>
      <c r="H201" s="208">
        <v>815</v>
      </c>
      <c r="I201" s="210" t="s">
        <v>725</v>
      </c>
      <c r="J201" s="211" t="s">
        <v>703</v>
      </c>
      <c r="K201" s="212">
        <f t="shared" si="86"/>
        <v>140</v>
      </c>
      <c r="L201" s="213">
        <f t="shared" si="87"/>
        <v>0.2074074074074074</v>
      </c>
      <c r="M201" s="208" t="s">
        <v>613</v>
      </c>
      <c r="N201" s="214">
        <v>43154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5">
        <v>58</v>
      </c>
      <c r="B202" s="216">
        <v>42522</v>
      </c>
      <c r="C202" s="216"/>
      <c r="D202" s="217" t="s">
        <v>726</v>
      </c>
      <c r="E202" s="218" t="s">
        <v>645</v>
      </c>
      <c r="F202" s="219">
        <v>500</v>
      </c>
      <c r="G202" s="219"/>
      <c r="H202" s="220">
        <v>232.5</v>
      </c>
      <c r="I202" s="220" t="s">
        <v>727</v>
      </c>
      <c r="J202" s="221" t="s">
        <v>728</v>
      </c>
      <c r="K202" s="222">
        <f t="shared" si="86"/>
        <v>-267.5</v>
      </c>
      <c r="L202" s="223">
        <f t="shared" si="87"/>
        <v>-0.53500000000000003</v>
      </c>
      <c r="M202" s="219" t="s">
        <v>626</v>
      </c>
      <c r="N202" s="216">
        <v>43735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59</v>
      </c>
      <c r="B203" s="206">
        <v>42527</v>
      </c>
      <c r="C203" s="206"/>
      <c r="D203" s="207" t="s">
        <v>562</v>
      </c>
      <c r="E203" s="208" t="s">
        <v>645</v>
      </c>
      <c r="F203" s="209">
        <v>110</v>
      </c>
      <c r="G203" s="208"/>
      <c r="H203" s="208">
        <v>126.5</v>
      </c>
      <c r="I203" s="210">
        <v>125</v>
      </c>
      <c r="J203" s="211" t="s">
        <v>654</v>
      </c>
      <c r="K203" s="212">
        <f t="shared" si="86"/>
        <v>16.5</v>
      </c>
      <c r="L203" s="213">
        <f t="shared" si="87"/>
        <v>0.15</v>
      </c>
      <c r="M203" s="208" t="s">
        <v>613</v>
      </c>
      <c r="N203" s="214">
        <v>42552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60</v>
      </c>
      <c r="B204" s="206">
        <v>42538</v>
      </c>
      <c r="C204" s="206"/>
      <c r="D204" s="207" t="s">
        <v>729</v>
      </c>
      <c r="E204" s="208" t="s">
        <v>645</v>
      </c>
      <c r="F204" s="209">
        <v>44</v>
      </c>
      <c r="G204" s="208"/>
      <c r="H204" s="208">
        <v>69.5</v>
      </c>
      <c r="I204" s="210">
        <v>69.5</v>
      </c>
      <c r="J204" s="211" t="s">
        <v>730</v>
      </c>
      <c r="K204" s="212">
        <f t="shared" si="86"/>
        <v>25.5</v>
      </c>
      <c r="L204" s="213">
        <f t="shared" si="87"/>
        <v>0.57954545454545459</v>
      </c>
      <c r="M204" s="208" t="s">
        <v>613</v>
      </c>
      <c r="N204" s="214">
        <v>42977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61</v>
      </c>
      <c r="B205" s="206">
        <v>42549</v>
      </c>
      <c r="C205" s="206"/>
      <c r="D205" s="207" t="s">
        <v>731</v>
      </c>
      <c r="E205" s="208" t="s">
        <v>645</v>
      </c>
      <c r="F205" s="209">
        <v>262.5</v>
      </c>
      <c r="G205" s="208"/>
      <c r="H205" s="208">
        <v>340</v>
      </c>
      <c r="I205" s="210">
        <v>333</v>
      </c>
      <c r="J205" s="211" t="s">
        <v>732</v>
      </c>
      <c r="K205" s="212">
        <v>77.5</v>
      </c>
      <c r="L205" s="213">
        <v>0.29523809523809502</v>
      </c>
      <c r="M205" s="208" t="s">
        <v>613</v>
      </c>
      <c r="N205" s="214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62</v>
      </c>
      <c r="B206" s="206">
        <v>42549</v>
      </c>
      <c r="C206" s="206"/>
      <c r="D206" s="207" t="s">
        <v>733</v>
      </c>
      <c r="E206" s="208" t="s">
        <v>645</v>
      </c>
      <c r="F206" s="209">
        <v>840</v>
      </c>
      <c r="G206" s="208"/>
      <c r="H206" s="208">
        <v>1230</v>
      </c>
      <c r="I206" s="210">
        <v>1230</v>
      </c>
      <c r="J206" s="211" t="s">
        <v>703</v>
      </c>
      <c r="K206" s="212">
        <v>390</v>
      </c>
      <c r="L206" s="213">
        <v>0.46428571428571402</v>
      </c>
      <c r="M206" s="208" t="s">
        <v>613</v>
      </c>
      <c r="N206" s="214">
        <v>42649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8">
        <v>63</v>
      </c>
      <c r="B207" s="229">
        <v>42556</v>
      </c>
      <c r="C207" s="229"/>
      <c r="D207" s="230" t="s">
        <v>734</v>
      </c>
      <c r="E207" s="231" t="s">
        <v>645</v>
      </c>
      <c r="F207" s="231">
        <v>395</v>
      </c>
      <c r="G207" s="232"/>
      <c r="H207" s="232">
        <f>(468.5+342.5)/2</f>
        <v>405.5</v>
      </c>
      <c r="I207" s="232">
        <v>510</v>
      </c>
      <c r="J207" s="233" t="s">
        <v>735</v>
      </c>
      <c r="K207" s="234">
        <f t="shared" ref="K207:K213" si="88">H207-F207</f>
        <v>10.5</v>
      </c>
      <c r="L207" s="235">
        <f t="shared" ref="L207:L213" si="89">K207/F207</f>
        <v>2.6582278481012658E-2</v>
      </c>
      <c r="M207" s="231" t="s">
        <v>736</v>
      </c>
      <c r="N207" s="229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5">
        <v>64</v>
      </c>
      <c r="B208" s="216">
        <v>42584</v>
      </c>
      <c r="C208" s="216"/>
      <c r="D208" s="217" t="s">
        <v>737</v>
      </c>
      <c r="E208" s="218" t="s">
        <v>615</v>
      </c>
      <c r="F208" s="219">
        <f>169.5-12.8</f>
        <v>156.69999999999999</v>
      </c>
      <c r="G208" s="219"/>
      <c r="H208" s="220">
        <v>77</v>
      </c>
      <c r="I208" s="220" t="s">
        <v>738</v>
      </c>
      <c r="J208" s="221" t="s">
        <v>739</v>
      </c>
      <c r="K208" s="222">
        <f t="shared" si="88"/>
        <v>-79.699999999999989</v>
      </c>
      <c r="L208" s="223">
        <f t="shared" si="89"/>
        <v>-0.50861518825781749</v>
      </c>
      <c r="M208" s="219" t="s">
        <v>626</v>
      </c>
      <c r="N208" s="216">
        <v>43522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5">
        <v>65</v>
      </c>
      <c r="B209" s="216">
        <v>42586</v>
      </c>
      <c r="C209" s="216"/>
      <c r="D209" s="217" t="s">
        <v>740</v>
      </c>
      <c r="E209" s="218" t="s">
        <v>645</v>
      </c>
      <c r="F209" s="219">
        <v>400</v>
      </c>
      <c r="G209" s="219"/>
      <c r="H209" s="220">
        <v>305</v>
      </c>
      <c r="I209" s="220">
        <v>475</v>
      </c>
      <c r="J209" s="221" t="s">
        <v>741</v>
      </c>
      <c r="K209" s="222">
        <f t="shared" si="88"/>
        <v>-95</v>
      </c>
      <c r="L209" s="223">
        <f t="shared" si="89"/>
        <v>-0.23749999999999999</v>
      </c>
      <c r="M209" s="219" t="s">
        <v>626</v>
      </c>
      <c r="N209" s="216">
        <v>43606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66</v>
      </c>
      <c r="B210" s="206">
        <v>42593</v>
      </c>
      <c r="C210" s="206"/>
      <c r="D210" s="207" t="s">
        <v>742</v>
      </c>
      <c r="E210" s="208" t="s">
        <v>645</v>
      </c>
      <c r="F210" s="209">
        <v>86.5</v>
      </c>
      <c r="G210" s="208"/>
      <c r="H210" s="208">
        <v>130</v>
      </c>
      <c r="I210" s="210">
        <v>130</v>
      </c>
      <c r="J210" s="211" t="s">
        <v>743</v>
      </c>
      <c r="K210" s="212">
        <f t="shared" si="88"/>
        <v>43.5</v>
      </c>
      <c r="L210" s="213">
        <f t="shared" si="89"/>
        <v>0.50289017341040465</v>
      </c>
      <c r="M210" s="208" t="s">
        <v>613</v>
      </c>
      <c r="N210" s="214">
        <v>43091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5">
        <v>67</v>
      </c>
      <c r="B211" s="216">
        <v>42600</v>
      </c>
      <c r="C211" s="216"/>
      <c r="D211" s="217" t="s">
        <v>111</v>
      </c>
      <c r="E211" s="218" t="s">
        <v>645</v>
      </c>
      <c r="F211" s="219">
        <v>133.5</v>
      </c>
      <c r="G211" s="219"/>
      <c r="H211" s="220">
        <v>126.5</v>
      </c>
      <c r="I211" s="220">
        <v>178</v>
      </c>
      <c r="J211" s="221" t="s">
        <v>744</v>
      </c>
      <c r="K211" s="222">
        <f t="shared" si="88"/>
        <v>-7</v>
      </c>
      <c r="L211" s="223">
        <f t="shared" si="89"/>
        <v>-5.2434456928838954E-2</v>
      </c>
      <c r="M211" s="219" t="s">
        <v>626</v>
      </c>
      <c r="N211" s="216">
        <v>42615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68</v>
      </c>
      <c r="B212" s="206">
        <v>42613</v>
      </c>
      <c r="C212" s="206"/>
      <c r="D212" s="207" t="s">
        <v>745</v>
      </c>
      <c r="E212" s="208" t="s">
        <v>645</v>
      </c>
      <c r="F212" s="209">
        <v>560</v>
      </c>
      <c r="G212" s="208"/>
      <c r="H212" s="208">
        <v>725</v>
      </c>
      <c r="I212" s="210">
        <v>725</v>
      </c>
      <c r="J212" s="211" t="s">
        <v>647</v>
      </c>
      <c r="K212" s="212">
        <f t="shared" si="88"/>
        <v>165</v>
      </c>
      <c r="L212" s="213">
        <f t="shared" si="89"/>
        <v>0.29464285714285715</v>
      </c>
      <c r="M212" s="208" t="s">
        <v>613</v>
      </c>
      <c r="N212" s="214">
        <v>42456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69</v>
      </c>
      <c r="B213" s="206">
        <v>42614</v>
      </c>
      <c r="C213" s="206"/>
      <c r="D213" s="207" t="s">
        <v>746</v>
      </c>
      <c r="E213" s="208" t="s">
        <v>645</v>
      </c>
      <c r="F213" s="209">
        <v>160.5</v>
      </c>
      <c r="G213" s="208"/>
      <c r="H213" s="208">
        <v>210</v>
      </c>
      <c r="I213" s="210">
        <v>210</v>
      </c>
      <c r="J213" s="211" t="s">
        <v>647</v>
      </c>
      <c r="K213" s="212">
        <f t="shared" si="88"/>
        <v>49.5</v>
      </c>
      <c r="L213" s="213">
        <f t="shared" si="89"/>
        <v>0.30841121495327101</v>
      </c>
      <c r="M213" s="208" t="s">
        <v>613</v>
      </c>
      <c r="N213" s="214">
        <v>42871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70</v>
      </c>
      <c r="B214" s="206">
        <v>42646</v>
      </c>
      <c r="C214" s="206"/>
      <c r="D214" s="207" t="s">
        <v>407</v>
      </c>
      <c r="E214" s="208" t="s">
        <v>645</v>
      </c>
      <c r="F214" s="209">
        <v>430</v>
      </c>
      <c r="G214" s="208"/>
      <c r="H214" s="208">
        <v>596</v>
      </c>
      <c r="I214" s="210">
        <v>575</v>
      </c>
      <c r="J214" s="211" t="s">
        <v>747</v>
      </c>
      <c r="K214" s="212">
        <v>166</v>
      </c>
      <c r="L214" s="213">
        <v>0.38604651162790699</v>
      </c>
      <c r="M214" s="208" t="s">
        <v>613</v>
      </c>
      <c r="N214" s="214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71</v>
      </c>
      <c r="B215" s="206">
        <v>42657</v>
      </c>
      <c r="C215" s="206"/>
      <c r="D215" s="207" t="s">
        <v>748</v>
      </c>
      <c r="E215" s="208" t="s">
        <v>645</v>
      </c>
      <c r="F215" s="209">
        <v>280</v>
      </c>
      <c r="G215" s="208"/>
      <c r="H215" s="208">
        <v>345</v>
      </c>
      <c r="I215" s="210">
        <v>345</v>
      </c>
      <c r="J215" s="211" t="s">
        <v>647</v>
      </c>
      <c r="K215" s="212">
        <f t="shared" ref="K215:K220" si="90">H215-F215</f>
        <v>65</v>
      </c>
      <c r="L215" s="213">
        <f t="shared" ref="L215:L216" si="91">K215/F215</f>
        <v>0.23214285714285715</v>
      </c>
      <c r="M215" s="208" t="s">
        <v>613</v>
      </c>
      <c r="N215" s="214">
        <v>42814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72</v>
      </c>
      <c r="B216" s="206">
        <v>42657</v>
      </c>
      <c r="C216" s="206"/>
      <c r="D216" s="207" t="s">
        <v>749</v>
      </c>
      <c r="E216" s="208" t="s">
        <v>645</v>
      </c>
      <c r="F216" s="209">
        <v>245</v>
      </c>
      <c r="G216" s="208"/>
      <c r="H216" s="208">
        <v>325.5</v>
      </c>
      <c r="I216" s="210">
        <v>330</v>
      </c>
      <c r="J216" s="211" t="s">
        <v>750</v>
      </c>
      <c r="K216" s="212">
        <f t="shared" si="90"/>
        <v>80.5</v>
      </c>
      <c r="L216" s="213">
        <f t="shared" si="91"/>
        <v>0.32857142857142857</v>
      </c>
      <c r="M216" s="208" t="s">
        <v>613</v>
      </c>
      <c r="N216" s="214">
        <v>42769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73</v>
      </c>
      <c r="B217" s="206">
        <v>42660</v>
      </c>
      <c r="C217" s="206"/>
      <c r="D217" s="207" t="s">
        <v>352</v>
      </c>
      <c r="E217" s="208" t="s">
        <v>645</v>
      </c>
      <c r="F217" s="209">
        <v>125</v>
      </c>
      <c r="G217" s="208"/>
      <c r="H217" s="208">
        <v>160</v>
      </c>
      <c r="I217" s="210">
        <v>160</v>
      </c>
      <c r="J217" s="211" t="s">
        <v>703</v>
      </c>
      <c r="K217" s="212">
        <f t="shared" si="90"/>
        <v>35</v>
      </c>
      <c r="L217" s="213">
        <v>0.28000000000000003</v>
      </c>
      <c r="M217" s="208" t="s">
        <v>613</v>
      </c>
      <c r="N217" s="214">
        <v>42803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74</v>
      </c>
      <c r="B218" s="206">
        <v>42660</v>
      </c>
      <c r="C218" s="206"/>
      <c r="D218" s="207" t="s">
        <v>484</v>
      </c>
      <c r="E218" s="208" t="s">
        <v>645</v>
      </c>
      <c r="F218" s="209">
        <v>114</v>
      </c>
      <c r="G218" s="208"/>
      <c r="H218" s="208">
        <v>145</v>
      </c>
      <c r="I218" s="210">
        <v>145</v>
      </c>
      <c r="J218" s="211" t="s">
        <v>703</v>
      </c>
      <c r="K218" s="212">
        <f t="shared" si="90"/>
        <v>31</v>
      </c>
      <c r="L218" s="213">
        <f t="shared" ref="L218:L220" si="92">K218/F218</f>
        <v>0.27192982456140352</v>
      </c>
      <c r="M218" s="208" t="s">
        <v>613</v>
      </c>
      <c r="N218" s="214">
        <v>42859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75</v>
      </c>
      <c r="B219" s="206">
        <v>42660</v>
      </c>
      <c r="C219" s="206"/>
      <c r="D219" s="207" t="s">
        <v>751</v>
      </c>
      <c r="E219" s="208" t="s">
        <v>645</v>
      </c>
      <c r="F219" s="209">
        <v>212</v>
      </c>
      <c r="G219" s="208"/>
      <c r="H219" s="208">
        <v>280</v>
      </c>
      <c r="I219" s="210">
        <v>276</v>
      </c>
      <c r="J219" s="211" t="s">
        <v>752</v>
      </c>
      <c r="K219" s="212">
        <f t="shared" si="90"/>
        <v>68</v>
      </c>
      <c r="L219" s="213">
        <f t="shared" si="92"/>
        <v>0.32075471698113206</v>
      </c>
      <c r="M219" s="208" t="s">
        <v>613</v>
      </c>
      <c r="N219" s="214">
        <v>42858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76</v>
      </c>
      <c r="B220" s="206">
        <v>42678</v>
      </c>
      <c r="C220" s="206"/>
      <c r="D220" s="207" t="s">
        <v>472</v>
      </c>
      <c r="E220" s="208" t="s">
        <v>645</v>
      </c>
      <c r="F220" s="209">
        <v>155</v>
      </c>
      <c r="G220" s="208"/>
      <c r="H220" s="208">
        <v>210</v>
      </c>
      <c r="I220" s="210">
        <v>210</v>
      </c>
      <c r="J220" s="211" t="s">
        <v>753</v>
      </c>
      <c r="K220" s="212">
        <f t="shared" si="90"/>
        <v>55</v>
      </c>
      <c r="L220" s="213">
        <f t="shared" si="92"/>
        <v>0.35483870967741937</v>
      </c>
      <c r="M220" s="208" t="s">
        <v>613</v>
      </c>
      <c r="N220" s="214">
        <v>42944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5">
        <v>77</v>
      </c>
      <c r="B221" s="216">
        <v>42710</v>
      </c>
      <c r="C221" s="216"/>
      <c r="D221" s="217" t="s">
        <v>754</v>
      </c>
      <c r="E221" s="218" t="s">
        <v>645</v>
      </c>
      <c r="F221" s="219">
        <v>150.5</v>
      </c>
      <c r="G221" s="219"/>
      <c r="H221" s="220">
        <v>72.5</v>
      </c>
      <c r="I221" s="220">
        <v>174</v>
      </c>
      <c r="J221" s="221" t="s">
        <v>755</v>
      </c>
      <c r="K221" s="222">
        <v>-78</v>
      </c>
      <c r="L221" s="223">
        <v>-0.51827242524916906</v>
      </c>
      <c r="M221" s="219" t="s">
        <v>626</v>
      </c>
      <c r="N221" s="216">
        <v>43333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78</v>
      </c>
      <c r="B222" s="206">
        <v>42712</v>
      </c>
      <c r="C222" s="206"/>
      <c r="D222" s="207" t="s">
        <v>756</v>
      </c>
      <c r="E222" s="208" t="s">
        <v>645</v>
      </c>
      <c r="F222" s="209">
        <v>380</v>
      </c>
      <c r="G222" s="208"/>
      <c r="H222" s="208">
        <v>478</v>
      </c>
      <c r="I222" s="210">
        <v>468</v>
      </c>
      <c r="J222" s="211" t="s">
        <v>703</v>
      </c>
      <c r="K222" s="212">
        <f t="shared" ref="K222:K224" si="93">H222-F222</f>
        <v>98</v>
      </c>
      <c r="L222" s="213">
        <f t="shared" ref="L222:L224" si="94">K222/F222</f>
        <v>0.25789473684210529</v>
      </c>
      <c r="M222" s="208" t="s">
        <v>613</v>
      </c>
      <c r="N222" s="214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79</v>
      </c>
      <c r="B223" s="206">
        <v>42734</v>
      </c>
      <c r="C223" s="206"/>
      <c r="D223" s="207" t="s">
        <v>110</v>
      </c>
      <c r="E223" s="208" t="s">
        <v>645</v>
      </c>
      <c r="F223" s="209">
        <v>305</v>
      </c>
      <c r="G223" s="208"/>
      <c r="H223" s="208">
        <v>375</v>
      </c>
      <c r="I223" s="210">
        <v>375</v>
      </c>
      <c r="J223" s="211" t="s">
        <v>703</v>
      </c>
      <c r="K223" s="212">
        <f t="shared" si="93"/>
        <v>70</v>
      </c>
      <c r="L223" s="213">
        <f t="shared" si="94"/>
        <v>0.22950819672131148</v>
      </c>
      <c r="M223" s="208" t="s">
        <v>613</v>
      </c>
      <c r="N223" s="214">
        <v>42768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80</v>
      </c>
      <c r="B224" s="206">
        <v>42739</v>
      </c>
      <c r="C224" s="206"/>
      <c r="D224" s="207" t="s">
        <v>96</v>
      </c>
      <c r="E224" s="208" t="s">
        <v>645</v>
      </c>
      <c r="F224" s="209">
        <v>99.5</v>
      </c>
      <c r="G224" s="208"/>
      <c r="H224" s="208">
        <v>158</v>
      </c>
      <c r="I224" s="210">
        <v>158</v>
      </c>
      <c r="J224" s="211" t="s">
        <v>703</v>
      </c>
      <c r="K224" s="212">
        <f t="shared" si="93"/>
        <v>58.5</v>
      </c>
      <c r="L224" s="213">
        <f t="shared" si="94"/>
        <v>0.5879396984924623</v>
      </c>
      <c r="M224" s="208" t="s">
        <v>613</v>
      </c>
      <c r="N224" s="214">
        <v>42898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81</v>
      </c>
      <c r="B225" s="206">
        <v>42739</v>
      </c>
      <c r="C225" s="206"/>
      <c r="D225" s="207" t="s">
        <v>96</v>
      </c>
      <c r="E225" s="208" t="s">
        <v>645</v>
      </c>
      <c r="F225" s="209">
        <v>99.5</v>
      </c>
      <c r="G225" s="208"/>
      <c r="H225" s="208">
        <v>158</v>
      </c>
      <c r="I225" s="210">
        <v>158</v>
      </c>
      <c r="J225" s="211" t="s">
        <v>703</v>
      </c>
      <c r="K225" s="212">
        <v>58.5</v>
      </c>
      <c r="L225" s="213">
        <v>0.58793969849246197</v>
      </c>
      <c r="M225" s="208" t="s">
        <v>613</v>
      </c>
      <c r="N225" s="214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82</v>
      </c>
      <c r="B226" s="206">
        <v>42786</v>
      </c>
      <c r="C226" s="206"/>
      <c r="D226" s="207" t="s">
        <v>187</v>
      </c>
      <c r="E226" s="208" t="s">
        <v>645</v>
      </c>
      <c r="F226" s="209">
        <v>140.5</v>
      </c>
      <c r="G226" s="208"/>
      <c r="H226" s="208">
        <v>220</v>
      </c>
      <c r="I226" s="210">
        <v>220</v>
      </c>
      <c r="J226" s="211" t="s">
        <v>703</v>
      </c>
      <c r="K226" s="212">
        <f>H226-F226</f>
        <v>79.5</v>
      </c>
      <c r="L226" s="213">
        <f>K226/F226</f>
        <v>0.5658362989323843</v>
      </c>
      <c r="M226" s="208" t="s">
        <v>613</v>
      </c>
      <c r="N226" s="214">
        <v>42864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83</v>
      </c>
      <c r="B227" s="206">
        <v>42786</v>
      </c>
      <c r="C227" s="206"/>
      <c r="D227" s="207" t="s">
        <v>757</v>
      </c>
      <c r="E227" s="208" t="s">
        <v>645</v>
      </c>
      <c r="F227" s="209">
        <v>202.5</v>
      </c>
      <c r="G227" s="208"/>
      <c r="H227" s="208">
        <v>234</v>
      </c>
      <c r="I227" s="210">
        <v>234</v>
      </c>
      <c r="J227" s="211" t="s">
        <v>703</v>
      </c>
      <c r="K227" s="212">
        <v>31.5</v>
      </c>
      <c r="L227" s="213">
        <v>0.155555555555556</v>
      </c>
      <c r="M227" s="208" t="s">
        <v>613</v>
      </c>
      <c r="N227" s="214">
        <v>42836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84</v>
      </c>
      <c r="B228" s="206">
        <v>42818</v>
      </c>
      <c r="C228" s="206"/>
      <c r="D228" s="207" t="s">
        <v>758</v>
      </c>
      <c r="E228" s="208" t="s">
        <v>645</v>
      </c>
      <c r="F228" s="209">
        <v>300.5</v>
      </c>
      <c r="G228" s="208"/>
      <c r="H228" s="208">
        <v>417.5</v>
      </c>
      <c r="I228" s="210">
        <v>420</v>
      </c>
      <c r="J228" s="211" t="s">
        <v>759</v>
      </c>
      <c r="K228" s="212">
        <f>H228-F228</f>
        <v>117</v>
      </c>
      <c r="L228" s="213">
        <f>K228/F228</f>
        <v>0.38935108153078202</v>
      </c>
      <c r="M228" s="208" t="s">
        <v>613</v>
      </c>
      <c r="N228" s="214">
        <v>43070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85</v>
      </c>
      <c r="B229" s="206">
        <v>42818</v>
      </c>
      <c r="C229" s="206"/>
      <c r="D229" s="207" t="s">
        <v>733</v>
      </c>
      <c r="E229" s="208" t="s">
        <v>645</v>
      </c>
      <c r="F229" s="209">
        <v>850</v>
      </c>
      <c r="G229" s="208"/>
      <c r="H229" s="208">
        <v>1042.5</v>
      </c>
      <c r="I229" s="210">
        <v>1023</v>
      </c>
      <c r="J229" s="211" t="s">
        <v>760</v>
      </c>
      <c r="K229" s="212">
        <v>192.5</v>
      </c>
      <c r="L229" s="213">
        <v>0.22647058823529401</v>
      </c>
      <c r="M229" s="208" t="s">
        <v>613</v>
      </c>
      <c r="N229" s="214">
        <v>42830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5">
        <v>86</v>
      </c>
      <c r="B230" s="206">
        <v>42830</v>
      </c>
      <c r="C230" s="206"/>
      <c r="D230" s="207" t="s">
        <v>503</v>
      </c>
      <c r="E230" s="208" t="s">
        <v>645</v>
      </c>
      <c r="F230" s="209">
        <v>785</v>
      </c>
      <c r="G230" s="208"/>
      <c r="H230" s="208">
        <v>930</v>
      </c>
      <c r="I230" s="210">
        <v>920</v>
      </c>
      <c r="J230" s="211" t="s">
        <v>761</v>
      </c>
      <c r="K230" s="212">
        <f>H230-F230</f>
        <v>145</v>
      </c>
      <c r="L230" s="213">
        <f>K230/F230</f>
        <v>0.18471337579617833</v>
      </c>
      <c r="M230" s="208" t="s">
        <v>613</v>
      </c>
      <c r="N230" s="214">
        <v>42976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5">
        <v>87</v>
      </c>
      <c r="B231" s="216">
        <v>42831</v>
      </c>
      <c r="C231" s="216"/>
      <c r="D231" s="217" t="s">
        <v>762</v>
      </c>
      <c r="E231" s="218" t="s">
        <v>645</v>
      </c>
      <c r="F231" s="219">
        <v>40</v>
      </c>
      <c r="G231" s="219"/>
      <c r="H231" s="220">
        <v>13.1</v>
      </c>
      <c r="I231" s="220">
        <v>60</v>
      </c>
      <c r="J231" s="221" t="s">
        <v>763</v>
      </c>
      <c r="K231" s="222">
        <v>-26.9</v>
      </c>
      <c r="L231" s="223">
        <v>-0.67249999999999999</v>
      </c>
      <c r="M231" s="219" t="s">
        <v>626</v>
      </c>
      <c r="N231" s="216">
        <v>43138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88</v>
      </c>
      <c r="B232" s="206">
        <v>42837</v>
      </c>
      <c r="C232" s="206"/>
      <c r="D232" s="207" t="s">
        <v>95</v>
      </c>
      <c r="E232" s="208" t="s">
        <v>645</v>
      </c>
      <c r="F232" s="209">
        <v>289.5</v>
      </c>
      <c r="G232" s="208"/>
      <c r="H232" s="208">
        <v>354</v>
      </c>
      <c r="I232" s="210">
        <v>360</v>
      </c>
      <c r="J232" s="211" t="s">
        <v>764</v>
      </c>
      <c r="K232" s="212">
        <f t="shared" ref="K232:K240" si="95">H232-F232</f>
        <v>64.5</v>
      </c>
      <c r="L232" s="213">
        <f t="shared" ref="L232:L240" si="96">K232/F232</f>
        <v>0.22279792746113988</v>
      </c>
      <c r="M232" s="208" t="s">
        <v>613</v>
      </c>
      <c r="N232" s="214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89</v>
      </c>
      <c r="B233" s="206">
        <v>42845</v>
      </c>
      <c r="C233" s="206"/>
      <c r="D233" s="207" t="s">
        <v>439</v>
      </c>
      <c r="E233" s="208" t="s">
        <v>645</v>
      </c>
      <c r="F233" s="209">
        <v>700</v>
      </c>
      <c r="G233" s="208"/>
      <c r="H233" s="208">
        <v>840</v>
      </c>
      <c r="I233" s="210">
        <v>840</v>
      </c>
      <c r="J233" s="211" t="s">
        <v>765</v>
      </c>
      <c r="K233" s="212">
        <f t="shared" si="95"/>
        <v>140</v>
      </c>
      <c r="L233" s="213">
        <f t="shared" si="96"/>
        <v>0.2</v>
      </c>
      <c r="M233" s="208" t="s">
        <v>613</v>
      </c>
      <c r="N233" s="214">
        <v>42893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90</v>
      </c>
      <c r="B234" s="206">
        <v>42887</v>
      </c>
      <c r="C234" s="206"/>
      <c r="D234" s="207" t="s">
        <v>766</v>
      </c>
      <c r="E234" s="208" t="s">
        <v>645</v>
      </c>
      <c r="F234" s="209">
        <v>130</v>
      </c>
      <c r="G234" s="208"/>
      <c r="H234" s="208">
        <v>144.25</v>
      </c>
      <c r="I234" s="210">
        <v>170</v>
      </c>
      <c r="J234" s="211" t="s">
        <v>767</v>
      </c>
      <c r="K234" s="212">
        <f t="shared" si="95"/>
        <v>14.25</v>
      </c>
      <c r="L234" s="213">
        <f t="shared" si="96"/>
        <v>0.10961538461538461</v>
      </c>
      <c r="M234" s="208" t="s">
        <v>613</v>
      </c>
      <c r="N234" s="214">
        <v>43675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5">
        <v>91</v>
      </c>
      <c r="B235" s="206">
        <v>42901</v>
      </c>
      <c r="C235" s="206"/>
      <c r="D235" s="207" t="s">
        <v>768</v>
      </c>
      <c r="E235" s="208" t="s">
        <v>645</v>
      </c>
      <c r="F235" s="209">
        <v>214.5</v>
      </c>
      <c r="G235" s="208"/>
      <c r="H235" s="208">
        <v>262</v>
      </c>
      <c r="I235" s="210">
        <v>262</v>
      </c>
      <c r="J235" s="211" t="s">
        <v>769</v>
      </c>
      <c r="K235" s="212">
        <f t="shared" si="95"/>
        <v>47.5</v>
      </c>
      <c r="L235" s="213">
        <f t="shared" si="96"/>
        <v>0.22144522144522144</v>
      </c>
      <c r="M235" s="208" t="s">
        <v>613</v>
      </c>
      <c r="N235" s="214">
        <v>42977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92</v>
      </c>
      <c r="B236" s="237">
        <v>42933</v>
      </c>
      <c r="C236" s="237"/>
      <c r="D236" s="238" t="s">
        <v>770</v>
      </c>
      <c r="E236" s="239" t="s">
        <v>645</v>
      </c>
      <c r="F236" s="240">
        <v>370</v>
      </c>
      <c r="G236" s="239"/>
      <c r="H236" s="239">
        <v>447.5</v>
      </c>
      <c r="I236" s="241">
        <v>450</v>
      </c>
      <c r="J236" s="242" t="s">
        <v>703</v>
      </c>
      <c r="K236" s="212">
        <f t="shared" si="95"/>
        <v>77.5</v>
      </c>
      <c r="L236" s="243">
        <f t="shared" si="96"/>
        <v>0.20945945945945946</v>
      </c>
      <c r="M236" s="239" t="s">
        <v>613</v>
      </c>
      <c r="N236" s="244">
        <v>43035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6">
        <v>93</v>
      </c>
      <c r="B237" s="237">
        <v>42943</v>
      </c>
      <c r="C237" s="237"/>
      <c r="D237" s="238" t="s">
        <v>185</v>
      </c>
      <c r="E237" s="239" t="s">
        <v>645</v>
      </c>
      <c r="F237" s="240">
        <v>657.5</v>
      </c>
      <c r="G237" s="239"/>
      <c r="H237" s="239">
        <v>825</v>
      </c>
      <c r="I237" s="241">
        <v>820</v>
      </c>
      <c r="J237" s="242" t="s">
        <v>703</v>
      </c>
      <c r="K237" s="212">
        <f t="shared" si="95"/>
        <v>167.5</v>
      </c>
      <c r="L237" s="243">
        <f t="shared" si="96"/>
        <v>0.25475285171102663</v>
      </c>
      <c r="M237" s="239" t="s">
        <v>613</v>
      </c>
      <c r="N237" s="244">
        <v>43090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94</v>
      </c>
      <c r="B238" s="206">
        <v>42964</v>
      </c>
      <c r="C238" s="206"/>
      <c r="D238" s="207" t="s">
        <v>370</v>
      </c>
      <c r="E238" s="208" t="s">
        <v>645</v>
      </c>
      <c r="F238" s="209">
        <v>605</v>
      </c>
      <c r="G238" s="208"/>
      <c r="H238" s="208">
        <v>750</v>
      </c>
      <c r="I238" s="210">
        <v>750</v>
      </c>
      <c r="J238" s="211" t="s">
        <v>761</v>
      </c>
      <c r="K238" s="212">
        <f t="shared" si="95"/>
        <v>145</v>
      </c>
      <c r="L238" s="213">
        <f t="shared" si="96"/>
        <v>0.23966942148760331</v>
      </c>
      <c r="M238" s="208" t="s">
        <v>613</v>
      </c>
      <c r="N238" s="214">
        <v>43027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5">
        <v>95</v>
      </c>
      <c r="B239" s="216">
        <v>42979</v>
      </c>
      <c r="C239" s="216"/>
      <c r="D239" s="224" t="s">
        <v>771</v>
      </c>
      <c r="E239" s="219" t="s">
        <v>645</v>
      </c>
      <c r="F239" s="219">
        <v>255</v>
      </c>
      <c r="G239" s="220"/>
      <c r="H239" s="220">
        <v>217.25</v>
      </c>
      <c r="I239" s="220">
        <v>320</v>
      </c>
      <c r="J239" s="221" t="s">
        <v>772</v>
      </c>
      <c r="K239" s="222">
        <f t="shared" si="95"/>
        <v>-37.75</v>
      </c>
      <c r="L239" s="225">
        <f t="shared" si="96"/>
        <v>-0.14803921568627451</v>
      </c>
      <c r="M239" s="219" t="s">
        <v>626</v>
      </c>
      <c r="N239" s="216">
        <v>43661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5">
        <v>96</v>
      </c>
      <c r="B240" s="206">
        <v>42997</v>
      </c>
      <c r="C240" s="206"/>
      <c r="D240" s="207" t="s">
        <v>773</v>
      </c>
      <c r="E240" s="208" t="s">
        <v>645</v>
      </c>
      <c r="F240" s="209">
        <v>215</v>
      </c>
      <c r="G240" s="208"/>
      <c r="H240" s="208">
        <v>258</v>
      </c>
      <c r="I240" s="210">
        <v>258</v>
      </c>
      <c r="J240" s="211" t="s">
        <v>703</v>
      </c>
      <c r="K240" s="212">
        <f t="shared" si="95"/>
        <v>43</v>
      </c>
      <c r="L240" s="213">
        <f t="shared" si="96"/>
        <v>0.2</v>
      </c>
      <c r="M240" s="208" t="s">
        <v>613</v>
      </c>
      <c r="N240" s="214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5">
        <v>97</v>
      </c>
      <c r="B241" s="206">
        <v>42997</v>
      </c>
      <c r="C241" s="206"/>
      <c r="D241" s="207" t="s">
        <v>773</v>
      </c>
      <c r="E241" s="208" t="s">
        <v>645</v>
      </c>
      <c r="F241" s="209">
        <v>215</v>
      </c>
      <c r="G241" s="208"/>
      <c r="H241" s="208">
        <v>258</v>
      </c>
      <c r="I241" s="210">
        <v>258</v>
      </c>
      <c r="J241" s="242" t="s">
        <v>703</v>
      </c>
      <c r="K241" s="212">
        <v>43</v>
      </c>
      <c r="L241" s="213">
        <v>0.2</v>
      </c>
      <c r="M241" s="208" t="s">
        <v>613</v>
      </c>
      <c r="N241" s="214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98</v>
      </c>
      <c r="B242" s="237">
        <v>42998</v>
      </c>
      <c r="C242" s="237"/>
      <c r="D242" s="238" t="s">
        <v>774</v>
      </c>
      <c r="E242" s="239" t="s">
        <v>645</v>
      </c>
      <c r="F242" s="209">
        <v>75</v>
      </c>
      <c r="G242" s="239"/>
      <c r="H242" s="239">
        <v>90</v>
      </c>
      <c r="I242" s="241">
        <v>90</v>
      </c>
      <c r="J242" s="211" t="s">
        <v>775</v>
      </c>
      <c r="K242" s="212">
        <f t="shared" ref="K242:K247" si="97">H242-F242</f>
        <v>15</v>
      </c>
      <c r="L242" s="213">
        <f t="shared" ref="L242:L247" si="98">K242/F242</f>
        <v>0.2</v>
      </c>
      <c r="M242" s="208" t="s">
        <v>613</v>
      </c>
      <c r="N242" s="214">
        <v>43019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99</v>
      </c>
      <c r="B243" s="237">
        <v>43011</v>
      </c>
      <c r="C243" s="237"/>
      <c r="D243" s="238" t="s">
        <v>628</v>
      </c>
      <c r="E243" s="239" t="s">
        <v>645</v>
      </c>
      <c r="F243" s="240">
        <v>315</v>
      </c>
      <c r="G243" s="239"/>
      <c r="H243" s="239">
        <v>392</v>
      </c>
      <c r="I243" s="241">
        <v>384</v>
      </c>
      <c r="J243" s="242" t="s">
        <v>776</v>
      </c>
      <c r="K243" s="212">
        <f t="shared" si="97"/>
        <v>77</v>
      </c>
      <c r="L243" s="243">
        <f t="shared" si="98"/>
        <v>0.24444444444444444</v>
      </c>
      <c r="M243" s="239" t="s">
        <v>613</v>
      </c>
      <c r="N243" s="244">
        <v>43017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100</v>
      </c>
      <c r="B244" s="237">
        <v>43013</v>
      </c>
      <c r="C244" s="237"/>
      <c r="D244" s="238" t="s">
        <v>477</v>
      </c>
      <c r="E244" s="239" t="s">
        <v>645</v>
      </c>
      <c r="F244" s="240">
        <v>145</v>
      </c>
      <c r="G244" s="239"/>
      <c r="H244" s="239">
        <v>179</v>
      </c>
      <c r="I244" s="241">
        <v>180</v>
      </c>
      <c r="J244" s="242" t="s">
        <v>777</v>
      </c>
      <c r="K244" s="212">
        <f t="shared" si="97"/>
        <v>34</v>
      </c>
      <c r="L244" s="243">
        <f t="shared" si="98"/>
        <v>0.23448275862068965</v>
      </c>
      <c r="M244" s="239" t="s">
        <v>613</v>
      </c>
      <c r="N244" s="244">
        <v>43025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101</v>
      </c>
      <c r="B245" s="237">
        <v>43014</v>
      </c>
      <c r="C245" s="237"/>
      <c r="D245" s="238" t="s">
        <v>342</v>
      </c>
      <c r="E245" s="239" t="s">
        <v>645</v>
      </c>
      <c r="F245" s="240">
        <v>256</v>
      </c>
      <c r="G245" s="239"/>
      <c r="H245" s="239">
        <v>323</v>
      </c>
      <c r="I245" s="241">
        <v>320</v>
      </c>
      <c r="J245" s="242" t="s">
        <v>703</v>
      </c>
      <c r="K245" s="212">
        <f t="shared" si="97"/>
        <v>67</v>
      </c>
      <c r="L245" s="243">
        <f t="shared" si="98"/>
        <v>0.26171875</v>
      </c>
      <c r="M245" s="239" t="s">
        <v>613</v>
      </c>
      <c r="N245" s="244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102</v>
      </c>
      <c r="B246" s="237">
        <v>43017</v>
      </c>
      <c r="C246" s="237"/>
      <c r="D246" s="238" t="s">
        <v>360</v>
      </c>
      <c r="E246" s="239" t="s">
        <v>645</v>
      </c>
      <c r="F246" s="240">
        <v>137.5</v>
      </c>
      <c r="G246" s="239"/>
      <c r="H246" s="239">
        <v>184</v>
      </c>
      <c r="I246" s="241">
        <v>183</v>
      </c>
      <c r="J246" s="242" t="s">
        <v>778</v>
      </c>
      <c r="K246" s="212">
        <f t="shared" si="97"/>
        <v>46.5</v>
      </c>
      <c r="L246" s="243">
        <f t="shared" si="98"/>
        <v>0.33818181818181819</v>
      </c>
      <c r="M246" s="239" t="s">
        <v>613</v>
      </c>
      <c r="N246" s="244">
        <v>43108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103</v>
      </c>
      <c r="B247" s="237">
        <v>43018</v>
      </c>
      <c r="C247" s="237"/>
      <c r="D247" s="238" t="s">
        <v>779</v>
      </c>
      <c r="E247" s="239" t="s">
        <v>645</v>
      </c>
      <c r="F247" s="240">
        <v>125.5</v>
      </c>
      <c r="G247" s="239"/>
      <c r="H247" s="239">
        <v>158</v>
      </c>
      <c r="I247" s="241">
        <v>155</v>
      </c>
      <c r="J247" s="242" t="s">
        <v>780</v>
      </c>
      <c r="K247" s="212">
        <f t="shared" si="97"/>
        <v>32.5</v>
      </c>
      <c r="L247" s="243">
        <f t="shared" si="98"/>
        <v>0.25896414342629481</v>
      </c>
      <c r="M247" s="239" t="s">
        <v>613</v>
      </c>
      <c r="N247" s="244">
        <v>43067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104</v>
      </c>
      <c r="B248" s="237">
        <v>43018</v>
      </c>
      <c r="C248" s="237"/>
      <c r="D248" s="238" t="s">
        <v>781</v>
      </c>
      <c r="E248" s="239" t="s">
        <v>645</v>
      </c>
      <c r="F248" s="240">
        <v>895</v>
      </c>
      <c r="G248" s="239"/>
      <c r="H248" s="239">
        <v>1122.5</v>
      </c>
      <c r="I248" s="241">
        <v>1078</v>
      </c>
      <c r="J248" s="242" t="s">
        <v>782</v>
      </c>
      <c r="K248" s="212">
        <v>227.5</v>
      </c>
      <c r="L248" s="243">
        <v>0.25418994413407803</v>
      </c>
      <c r="M248" s="239" t="s">
        <v>613</v>
      </c>
      <c r="N248" s="244">
        <v>43117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105</v>
      </c>
      <c r="B249" s="237">
        <v>43020</v>
      </c>
      <c r="C249" s="237"/>
      <c r="D249" s="238" t="s">
        <v>351</v>
      </c>
      <c r="E249" s="239" t="s">
        <v>645</v>
      </c>
      <c r="F249" s="240">
        <v>525</v>
      </c>
      <c r="G249" s="239"/>
      <c r="H249" s="239">
        <v>629</v>
      </c>
      <c r="I249" s="241">
        <v>629</v>
      </c>
      <c r="J249" s="242" t="s">
        <v>703</v>
      </c>
      <c r="K249" s="212">
        <v>104</v>
      </c>
      <c r="L249" s="243">
        <v>0.19809523809523799</v>
      </c>
      <c r="M249" s="239" t="s">
        <v>613</v>
      </c>
      <c r="N249" s="244">
        <v>43119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106</v>
      </c>
      <c r="B250" s="237">
        <v>43046</v>
      </c>
      <c r="C250" s="237"/>
      <c r="D250" s="238" t="s">
        <v>397</v>
      </c>
      <c r="E250" s="239" t="s">
        <v>645</v>
      </c>
      <c r="F250" s="240">
        <v>740</v>
      </c>
      <c r="G250" s="239"/>
      <c r="H250" s="239">
        <v>892.5</v>
      </c>
      <c r="I250" s="241">
        <v>900</v>
      </c>
      <c r="J250" s="242" t="s">
        <v>783</v>
      </c>
      <c r="K250" s="212">
        <f t="shared" ref="K250:K252" si="99">H250-F250</f>
        <v>152.5</v>
      </c>
      <c r="L250" s="243">
        <f t="shared" ref="L250:L252" si="100">K250/F250</f>
        <v>0.20608108108108109</v>
      </c>
      <c r="M250" s="239" t="s">
        <v>613</v>
      </c>
      <c r="N250" s="244">
        <v>43052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5">
        <v>107</v>
      </c>
      <c r="B251" s="206">
        <v>43073</v>
      </c>
      <c r="C251" s="206"/>
      <c r="D251" s="207" t="s">
        <v>784</v>
      </c>
      <c r="E251" s="208" t="s">
        <v>645</v>
      </c>
      <c r="F251" s="209">
        <v>118.5</v>
      </c>
      <c r="G251" s="208"/>
      <c r="H251" s="208">
        <v>143.5</v>
      </c>
      <c r="I251" s="210">
        <v>145</v>
      </c>
      <c r="J251" s="211" t="s">
        <v>635</v>
      </c>
      <c r="K251" s="212">
        <f t="shared" si="99"/>
        <v>25</v>
      </c>
      <c r="L251" s="213">
        <f t="shared" si="100"/>
        <v>0.2109704641350211</v>
      </c>
      <c r="M251" s="208" t="s">
        <v>613</v>
      </c>
      <c r="N251" s="214">
        <v>43097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5">
        <v>108</v>
      </c>
      <c r="B252" s="216">
        <v>43090</v>
      </c>
      <c r="C252" s="216"/>
      <c r="D252" s="217" t="s">
        <v>445</v>
      </c>
      <c r="E252" s="218" t="s">
        <v>645</v>
      </c>
      <c r="F252" s="219">
        <v>715</v>
      </c>
      <c r="G252" s="219"/>
      <c r="H252" s="220">
        <v>500</v>
      </c>
      <c r="I252" s="220">
        <v>872</v>
      </c>
      <c r="J252" s="221" t="s">
        <v>785</v>
      </c>
      <c r="K252" s="222">
        <f t="shared" si="99"/>
        <v>-215</v>
      </c>
      <c r="L252" s="223">
        <f t="shared" si="100"/>
        <v>-0.30069930069930068</v>
      </c>
      <c r="M252" s="219" t="s">
        <v>626</v>
      </c>
      <c r="N252" s="216">
        <v>43670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5">
        <v>109</v>
      </c>
      <c r="B253" s="206">
        <v>43098</v>
      </c>
      <c r="C253" s="206"/>
      <c r="D253" s="207" t="s">
        <v>628</v>
      </c>
      <c r="E253" s="208" t="s">
        <v>645</v>
      </c>
      <c r="F253" s="209">
        <v>435</v>
      </c>
      <c r="G253" s="208"/>
      <c r="H253" s="208">
        <v>542.5</v>
      </c>
      <c r="I253" s="210">
        <v>539</v>
      </c>
      <c r="J253" s="211" t="s">
        <v>703</v>
      </c>
      <c r="K253" s="212">
        <v>107.5</v>
      </c>
      <c r="L253" s="213">
        <v>0.247126436781609</v>
      </c>
      <c r="M253" s="208" t="s">
        <v>613</v>
      </c>
      <c r="N253" s="214">
        <v>43206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5">
        <v>110</v>
      </c>
      <c r="B254" s="206">
        <v>43098</v>
      </c>
      <c r="C254" s="206"/>
      <c r="D254" s="207" t="s">
        <v>584</v>
      </c>
      <c r="E254" s="208" t="s">
        <v>645</v>
      </c>
      <c r="F254" s="209">
        <v>885</v>
      </c>
      <c r="G254" s="208"/>
      <c r="H254" s="208">
        <v>1090</v>
      </c>
      <c r="I254" s="210">
        <v>1084</v>
      </c>
      <c r="J254" s="211" t="s">
        <v>703</v>
      </c>
      <c r="K254" s="212">
        <v>205</v>
      </c>
      <c r="L254" s="213">
        <v>0.23163841807909599</v>
      </c>
      <c r="M254" s="208" t="s">
        <v>613</v>
      </c>
      <c r="N254" s="214">
        <v>43213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5">
        <v>111</v>
      </c>
      <c r="B255" s="246">
        <v>43192</v>
      </c>
      <c r="C255" s="246"/>
      <c r="D255" s="224" t="s">
        <v>786</v>
      </c>
      <c r="E255" s="219" t="s">
        <v>645</v>
      </c>
      <c r="F255" s="247">
        <v>478.5</v>
      </c>
      <c r="G255" s="219"/>
      <c r="H255" s="219">
        <v>442</v>
      </c>
      <c r="I255" s="220">
        <v>613</v>
      </c>
      <c r="J255" s="221" t="s">
        <v>787</v>
      </c>
      <c r="K255" s="222">
        <f t="shared" ref="K255:K258" si="101">H255-F255</f>
        <v>-36.5</v>
      </c>
      <c r="L255" s="223">
        <f t="shared" ref="L255:L258" si="102">K255/F255</f>
        <v>-7.6280041797283177E-2</v>
      </c>
      <c r="M255" s="219" t="s">
        <v>626</v>
      </c>
      <c r="N255" s="216">
        <v>43762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5">
        <v>112</v>
      </c>
      <c r="B256" s="216">
        <v>43194</v>
      </c>
      <c r="C256" s="216"/>
      <c r="D256" s="217" t="s">
        <v>788</v>
      </c>
      <c r="E256" s="218" t="s">
        <v>645</v>
      </c>
      <c r="F256" s="219">
        <f>141.5-7.3</f>
        <v>134.19999999999999</v>
      </c>
      <c r="G256" s="219"/>
      <c r="H256" s="220">
        <v>77</v>
      </c>
      <c r="I256" s="220">
        <v>180</v>
      </c>
      <c r="J256" s="221" t="s">
        <v>789</v>
      </c>
      <c r="K256" s="222">
        <f t="shared" si="101"/>
        <v>-57.199999999999989</v>
      </c>
      <c r="L256" s="223">
        <f t="shared" si="102"/>
        <v>-0.42622950819672129</v>
      </c>
      <c r="M256" s="219" t="s">
        <v>626</v>
      </c>
      <c r="N256" s="216">
        <v>43522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5">
        <v>113</v>
      </c>
      <c r="B257" s="216">
        <v>43209</v>
      </c>
      <c r="C257" s="216"/>
      <c r="D257" s="217" t="s">
        <v>790</v>
      </c>
      <c r="E257" s="218" t="s">
        <v>645</v>
      </c>
      <c r="F257" s="219">
        <v>430</v>
      </c>
      <c r="G257" s="219"/>
      <c r="H257" s="220">
        <v>220</v>
      </c>
      <c r="I257" s="220">
        <v>537</v>
      </c>
      <c r="J257" s="221" t="s">
        <v>791</v>
      </c>
      <c r="K257" s="222">
        <f t="shared" si="101"/>
        <v>-210</v>
      </c>
      <c r="L257" s="223">
        <f t="shared" si="102"/>
        <v>-0.48837209302325579</v>
      </c>
      <c r="M257" s="219" t="s">
        <v>626</v>
      </c>
      <c r="N257" s="216">
        <v>43252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114</v>
      </c>
      <c r="B258" s="237">
        <v>43220</v>
      </c>
      <c r="C258" s="237"/>
      <c r="D258" s="238" t="s">
        <v>398</v>
      </c>
      <c r="E258" s="239" t="s">
        <v>645</v>
      </c>
      <c r="F258" s="239">
        <v>153.5</v>
      </c>
      <c r="G258" s="239"/>
      <c r="H258" s="239">
        <v>196</v>
      </c>
      <c r="I258" s="241">
        <v>196</v>
      </c>
      <c r="J258" s="211" t="s">
        <v>792</v>
      </c>
      <c r="K258" s="212">
        <f t="shared" si="101"/>
        <v>42.5</v>
      </c>
      <c r="L258" s="213">
        <f t="shared" si="102"/>
        <v>0.27687296416938112</v>
      </c>
      <c r="M258" s="208" t="s">
        <v>613</v>
      </c>
      <c r="N258" s="214">
        <v>43605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5">
        <v>115</v>
      </c>
      <c r="B259" s="216">
        <v>43306</v>
      </c>
      <c r="C259" s="216"/>
      <c r="D259" s="217" t="s">
        <v>762</v>
      </c>
      <c r="E259" s="218" t="s">
        <v>645</v>
      </c>
      <c r="F259" s="219">
        <v>27.5</v>
      </c>
      <c r="G259" s="219"/>
      <c r="H259" s="220">
        <v>13.1</v>
      </c>
      <c r="I259" s="220">
        <v>60</v>
      </c>
      <c r="J259" s="221" t="s">
        <v>793</v>
      </c>
      <c r="K259" s="222">
        <v>-14.4</v>
      </c>
      <c r="L259" s="223">
        <v>-0.52363636363636401</v>
      </c>
      <c r="M259" s="219" t="s">
        <v>626</v>
      </c>
      <c r="N259" s="216">
        <v>43138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5">
        <v>116</v>
      </c>
      <c r="B260" s="246">
        <v>43318</v>
      </c>
      <c r="C260" s="246"/>
      <c r="D260" s="224" t="s">
        <v>794</v>
      </c>
      <c r="E260" s="219" t="s">
        <v>645</v>
      </c>
      <c r="F260" s="219">
        <v>148.5</v>
      </c>
      <c r="G260" s="219"/>
      <c r="H260" s="219">
        <v>102</v>
      </c>
      <c r="I260" s="220">
        <v>182</v>
      </c>
      <c r="J260" s="221" t="s">
        <v>795</v>
      </c>
      <c r="K260" s="222">
        <f>H260-F260</f>
        <v>-46.5</v>
      </c>
      <c r="L260" s="223">
        <f>K260/F260</f>
        <v>-0.31313131313131315</v>
      </c>
      <c r="M260" s="219" t="s">
        <v>626</v>
      </c>
      <c r="N260" s="216">
        <v>43661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5">
        <v>117</v>
      </c>
      <c r="B261" s="206">
        <v>43335</v>
      </c>
      <c r="C261" s="206"/>
      <c r="D261" s="207" t="s">
        <v>796</v>
      </c>
      <c r="E261" s="208" t="s">
        <v>645</v>
      </c>
      <c r="F261" s="239">
        <v>285</v>
      </c>
      <c r="G261" s="208"/>
      <c r="H261" s="208">
        <v>355</v>
      </c>
      <c r="I261" s="210">
        <v>364</v>
      </c>
      <c r="J261" s="211" t="s">
        <v>797</v>
      </c>
      <c r="K261" s="212">
        <v>70</v>
      </c>
      <c r="L261" s="213">
        <v>0.24561403508771901</v>
      </c>
      <c r="M261" s="208" t="s">
        <v>613</v>
      </c>
      <c r="N261" s="214">
        <v>43455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5">
        <v>118</v>
      </c>
      <c r="B262" s="206">
        <v>43341</v>
      </c>
      <c r="C262" s="206"/>
      <c r="D262" s="207" t="s">
        <v>386</v>
      </c>
      <c r="E262" s="208" t="s">
        <v>645</v>
      </c>
      <c r="F262" s="239">
        <v>525</v>
      </c>
      <c r="G262" s="208"/>
      <c r="H262" s="208">
        <v>585</v>
      </c>
      <c r="I262" s="210">
        <v>635</v>
      </c>
      <c r="J262" s="211" t="s">
        <v>798</v>
      </c>
      <c r="K262" s="212">
        <f t="shared" ref="K262:K279" si="103">H262-F262</f>
        <v>60</v>
      </c>
      <c r="L262" s="213">
        <f t="shared" ref="L262:L279" si="104">K262/F262</f>
        <v>0.11428571428571428</v>
      </c>
      <c r="M262" s="208" t="s">
        <v>613</v>
      </c>
      <c r="N262" s="214">
        <v>43662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5">
        <v>119</v>
      </c>
      <c r="B263" s="206">
        <v>43395</v>
      </c>
      <c r="C263" s="206"/>
      <c r="D263" s="207" t="s">
        <v>370</v>
      </c>
      <c r="E263" s="208" t="s">
        <v>645</v>
      </c>
      <c r="F263" s="239">
        <v>475</v>
      </c>
      <c r="G263" s="208"/>
      <c r="H263" s="208">
        <v>574</v>
      </c>
      <c r="I263" s="210">
        <v>570</v>
      </c>
      <c r="J263" s="211" t="s">
        <v>703</v>
      </c>
      <c r="K263" s="212">
        <f t="shared" si="103"/>
        <v>99</v>
      </c>
      <c r="L263" s="213">
        <f t="shared" si="104"/>
        <v>0.20842105263157895</v>
      </c>
      <c r="M263" s="208" t="s">
        <v>613</v>
      </c>
      <c r="N263" s="214">
        <v>43403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120</v>
      </c>
      <c r="B264" s="237">
        <v>43397</v>
      </c>
      <c r="C264" s="237"/>
      <c r="D264" s="238" t="s">
        <v>393</v>
      </c>
      <c r="E264" s="239" t="s">
        <v>645</v>
      </c>
      <c r="F264" s="239">
        <v>707.5</v>
      </c>
      <c r="G264" s="239"/>
      <c r="H264" s="239">
        <v>872</v>
      </c>
      <c r="I264" s="241">
        <v>872</v>
      </c>
      <c r="J264" s="242" t="s">
        <v>703</v>
      </c>
      <c r="K264" s="212">
        <f t="shared" si="103"/>
        <v>164.5</v>
      </c>
      <c r="L264" s="243">
        <f t="shared" si="104"/>
        <v>0.23250883392226149</v>
      </c>
      <c r="M264" s="239" t="s">
        <v>613</v>
      </c>
      <c r="N264" s="244">
        <v>43482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121</v>
      </c>
      <c r="B265" s="237">
        <v>43398</v>
      </c>
      <c r="C265" s="237"/>
      <c r="D265" s="238" t="s">
        <v>799</v>
      </c>
      <c r="E265" s="239" t="s">
        <v>645</v>
      </c>
      <c r="F265" s="239">
        <v>162</v>
      </c>
      <c r="G265" s="239"/>
      <c r="H265" s="239">
        <v>204</v>
      </c>
      <c r="I265" s="241">
        <v>209</v>
      </c>
      <c r="J265" s="242" t="s">
        <v>800</v>
      </c>
      <c r="K265" s="212">
        <f t="shared" si="103"/>
        <v>42</v>
      </c>
      <c r="L265" s="243">
        <f t="shared" si="104"/>
        <v>0.25925925925925924</v>
      </c>
      <c r="M265" s="239" t="s">
        <v>613</v>
      </c>
      <c r="N265" s="244">
        <v>43539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122</v>
      </c>
      <c r="B266" s="237">
        <v>43399</v>
      </c>
      <c r="C266" s="237"/>
      <c r="D266" s="238" t="s">
        <v>496</v>
      </c>
      <c r="E266" s="239" t="s">
        <v>645</v>
      </c>
      <c r="F266" s="239">
        <v>240</v>
      </c>
      <c r="G266" s="239"/>
      <c r="H266" s="239">
        <v>297</v>
      </c>
      <c r="I266" s="241">
        <v>297</v>
      </c>
      <c r="J266" s="242" t="s">
        <v>703</v>
      </c>
      <c r="K266" s="248">
        <f t="shared" si="103"/>
        <v>57</v>
      </c>
      <c r="L266" s="243">
        <f t="shared" si="104"/>
        <v>0.23749999999999999</v>
      </c>
      <c r="M266" s="239" t="s">
        <v>613</v>
      </c>
      <c r="N266" s="244">
        <v>43417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5">
        <v>123</v>
      </c>
      <c r="B267" s="206">
        <v>43439</v>
      </c>
      <c r="C267" s="206"/>
      <c r="D267" s="207" t="s">
        <v>801</v>
      </c>
      <c r="E267" s="208" t="s">
        <v>645</v>
      </c>
      <c r="F267" s="208">
        <v>202.5</v>
      </c>
      <c r="G267" s="208"/>
      <c r="H267" s="208">
        <v>255</v>
      </c>
      <c r="I267" s="210">
        <v>252</v>
      </c>
      <c r="J267" s="211" t="s">
        <v>703</v>
      </c>
      <c r="K267" s="212">
        <f t="shared" si="103"/>
        <v>52.5</v>
      </c>
      <c r="L267" s="213">
        <f t="shared" si="104"/>
        <v>0.25925925925925924</v>
      </c>
      <c r="M267" s="208" t="s">
        <v>613</v>
      </c>
      <c r="N267" s="214">
        <v>43542</v>
      </c>
      <c r="O267" s="1"/>
      <c r="P267" s="1"/>
      <c r="Q267" s="1"/>
      <c r="R267" s="6" t="s">
        <v>802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124</v>
      </c>
      <c r="B268" s="237">
        <v>43465</v>
      </c>
      <c r="C268" s="206"/>
      <c r="D268" s="238" t="s">
        <v>426</v>
      </c>
      <c r="E268" s="239" t="s">
        <v>645</v>
      </c>
      <c r="F268" s="239">
        <v>710</v>
      </c>
      <c r="G268" s="239"/>
      <c r="H268" s="239">
        <v>866</v>
      </c>
      <c r="I268" s="241">
        <v>866</v>
      </c>
      <c r="J268" s="242" t="s">
        <v>703</v>
      </c>
      <c r="K268" s="212">
        <f t="shared" si="103"/>
        <v>156</v>
      </c>
      <c r="L268" s="213">
        <f t="shared" si="104"/>
        <v>0.21971830985915494</v>
      </c>
      <c r="M268" s="208" t="s">
        <v>613</v>
      </c>
      <c r="N268" s="214">
        <v>43553</v>
      </c>
      <c r="O268" s="1"/>
      <c r="P268" s="1"/>
      <c r="Q268" s="1"/>
      <c r="R268" s="6" t="s">
        <v>802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125</v>
      </c>
      <c r="B269" s="237">
        <v>43522</v>
      </c>
      <c r="C269" s="237"/>
      <c r="D269" s="238" t="s">
        <v>154</v>
      </c>
      <c r="E269" s="239" t="s">
        <v>645</v>
      </c>
      <c r="F269" s="239">
        <v>337.25</v>
      </c>
      <c r="G269" s="239"/>
      <c r="H269" s="239">
        <v>398.5</v>
      </c>
      <c r="I269" s="241">
        <v>411</v>
      </c>
      <c r="J269" s="211" t="s">
        <v>803</v>
      </c>
      <c r="K269" s="212">
        <f t="shared" si="103"/>
        <v>61.25</v>
      </c>
      <c r="L269" s="213">
        <f t="shared" si="104"/>
        <v>0.1816160118606375</v>
      </c>
      <c r="M269" s="208" t="s">
        <v>613</v>
      </c>
      <c r="N269" s="214">
        <v>43760</v>
      </c>
      <c r="O269" s="1"/>
      <c r="P269" s="1"/>
      <c r="Q269" s="1"/>
      <c r="R269" s="6" t="s">
        <v>802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9">
        <v>126</v>
      </c>
      <c r="B270" s="250">
        <v>43559</v>
      </c>
      <c r="C270" s="250"/>
      <c r="D270" s="251" t="s">
        <v>804</v>
      </c>
      <c r="E270" s="252" t="s">
        <v>645</v>
      </c>
      <c r="F270" s="252">
        <v>130</v>
      </c>
      <c r="G270" s="252"/>
      <c r="H270" s="252">
        <v>65</v>
      </c>
      <c r="I270" s="253">
        <v>158</v>
      </c>
      <c r="J270" s="221" t="s">
        <v>805</v>
      </c>
      <c r="K270" s="222">
        <f t="shared" si="103"/>
        <v>-65</v>
      </c>
      <c r="L270" s="223">
        <f t="shared" si="104"/>
        <v>-0.5</v>
      </c>
      <c r="M270" s="219" t="s">
        <v>626</v>
      </c>
      <c r="N270" s="216">
        <v>43726</v>
      </c>
      <c r="O270" s="1"/>
      <c r="P270" s="1"/>
      <c r="Q270" s="1"/>
      <c r="R270" s="6" t="s">
        <v>806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6">
        <v>127</v>
      </c>
      <c r="B271" s="237">
        <v>43017</v>
      </c>
      <c r="C271" s="237"/>
      <c r="D271" s="238" t="s">
        <v>187</v>
      </c>
      <c r="E271" s="239" t="s">
        <v>645</v>
      </c>
      <c r="F271" s="239">
        <v>141.5</v>
      </c>
      <c r="G271" s="239"/>
      <c r="H271" s="239">
        <v>183.5</v>
      </c>
      <c r="I271" s="241">
        <v>210</v>
      </c>
      <c r="J271" s="211" t="s">
        <v>800</v>
      </c>
      <c r="K271" s="212">
        <f t="shared" si="103"/>
        <v>42</v>
      </c>
      <c r="L271" s="213">
        <f t="shared" si="104"/>
        <v>0.29681978798586572</v>
      </c>
      <c r="M271" s="208" t="s">
        <v>613</v>
      </c>
      <c r="N271" s="214">
        <v>43042</v>
      </c>
      <c r="O271" s="1"/>
      <c r="P271" s="1"/>
      <c r="Q271" s="1"/>
      <c r="R271" s="6" t="s">
        <v>806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9">
        <v>128</v>
      </c>
      <c r="B272" s="250">
        <v>43074</v>
      </c>
      <c r="C272" s="250"/>
      <c r="D272" s="251" t="s">
        <v>807</v>
      </c>
      <c r="E272" s="252" t="s">
        <v>645</v>
      </c>
      <c r="F272" s="247">
        <v>172</v>
      </c>
      <c r="G272" s="252"/>
      <c r="H272" s="252">
        <v>155.25</v>
      </c>
      <c r="I272" s="253">
        <v>230</v>
      </c>
      <c r="J272" s="221" t="s">
        <v>808</v>
      </c>
      <c r="K272" s="222">
        <f t="shared" si="103"/>
        <v>-16.75</v>
      </c>
      <c r="L272" s="223">
        <f t="shared" si="104"/>
        <v>-9.7383720930232565E-2</v>
      </c>
      <c r="M272" s="219" t="s">
        <v>626</v>
      </c>
      <c r="N272" s="216">
        <v>43787</v>
      </c>
      <c r="O272" s="1"/>
      <c r="P272" s="1"/>
      <c r="Q272" s="1"/>
      <c r="R272" s="6" t="s">
        <v>806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129</v>
      </c>
      <c r="B273" s="237">
        <v>43398</v>
      </c>
      <c r="C273" s="237"/>
      <c r="D273" s="238" t="s">
        <v>109</v>
      </c>
      <c r="E273" s="239" t="s">
        <v>645</v>
      </c>
      <c r="F273" s="239">
        <v>698.5</v>
      </c>
      <c r="G273" s="239"/>
      <c r="H273" s="239">
        <v>890</v>
      </c>
      <c r="I273" s="241">
        <v>890</v>
      </c>
      <c r="J273" s="211" t="s">
        <v>809</v>
      </c>
      <c r="K273" s="212">
        <f t="shared" si="103"/>
        <v>191.5</v>
      </c>
      <c r="L273" s="213">
        <f t="shared" si="104"/>
        <v>0.27415891195418757</v>
      </c>
      <c r="M273" s="208" t="s">
        <v>613</v>
      </c>
      <c r="N273" s="214">
        <v>44328</v>
      </c>
      <c r="O273" s="1"/>
      <c r="P273" s="1"/>
      <c r="Q273" s="1"/>
      <c r="R273" s="6" t="s">
        <v>802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6">
        <v>130</v>
      </c>
      <c r="B274" s="237">
        <v>42877</v>
      </c>
      <c r="C274" s="237"/>
      <c r="D274" s="238" t="s">
        <v>385</v>
      </c>
      <c r="E274" s="239" t="s">
        <v>645</v>
      </c>
      <c r="F274" s="239">
        <v>127.6</v>
      </c>
      <c r="G274" s="239"/>
      <c r="H274" s="239">
        <v>138</v>
      </c>
      <c r="I274" s="241">
        <v>190</v>
      </c>
      <c r="J274" s="211" t="s">
        <v>810</v>
      </c>
      <c r="K274" s="212">
        <f t="shared" si="103"/>
        <v>10.400000000000006</v>
      </c>
      <c r="L274" s="213">
        <f t="shared" si="104"/>
        <v>8.1504702194357417E-2</v>
      </c>
      <c r="M274" s="208" t="s">
        <v>613</v>
      </c>
      <c r="N274" s="214">
        <v>43774</v>
      </c>
      <c r="O274" s="1"/>
      <c r="P274" s="1"/>
      <c r="Q274" s="1"/>
      <c r="R274" s="6" t="s">
        <v>806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131</v>
      </c>
      <c r="B275" s="237">
        <v>43158</v>
      </c>
      <c r="C275" s="237"/>
      <c r="D275" s="238" t="s">
        <v>811</v>
      </c>
      <c r="E275" s="239" t="s">
        <v>645</v>
      </c>
      <c r="F275" s="239">
        <v>317</v>
      </c>
      <c r="G275" s="239"/>
      <c r="H275" s="239">
        <v>382.5</v>
      </c>
      <c r="I275" s="241">
        <v>398</v>
      </c>
      <c r="J275" s="211" t="s">
        <v>812</v>
      </c>
      <c r="K275" s="212">
        <f t="shared" si="103"/>
        <v>65.5</v>
      </c>
      <c r="L275" s="213">
        <f t="shared" si="104"/>
        <v>0.20662460567823343</v>
      </c>
      <c r="M275" s="208" t="s">
        <v>613</v>
      </c>
      <c r="N275" s="214">
        <v>44238</v>
      </c>
      <c r="O275" s="1"/>
      <c r="P275" s="1"/>
      <c r="Q275" s="1"/>
      <c r="R275" s="6" t="s">
        <v>806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9">
        <v>132</v>
      </c>
      <c r="B276" s="250">
        <v>43164</v>
      </c>
      <c r="C276" s="250"/>
      <c r="D276" s="251" t="s">
        <v>146</v>
      </c>
      <c r="E276" s="252" t="s">
        <v>645</v>
      </c>
      <c r="F276" s="247">
        <f>510-14.4</f>
        <v>495.6</v>
      </c>
      <c r="G276" s="252"/>
      <c r="H276" s="252">
        <v>350</v>
      </c>
      <c r="I276" s="253">
        <v>672</v>
      </c>
      <c r="J276" s="221" t="s">
        <v>813</v>
      </c>
      <c r="K276" s="222">
        <f t="shared" si="103"/>
        <v>-145.60000000000002</v>
      </c>
      <c r="L276" s="223">
        <f t="shared" si="104"/>
        <v>-0.29378531073446329</v>
      </c>
      <c r="M276" s="219" t="s">
        <v>626</v>
      </c>
      <c r="N276" s="216">
        <v>43887</v>
      </c>
      <c r="O276" s="1"/>
      <c r="P276" s="1"/>
      <c r="Q276" s="1"/>
      <c r="R276" s="6" t="s">
        <v>802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49">
        <v>133</v>
      </c>
      <c r="B277" s="250">
        <v>43237</v>
      </c>
      <c r="C277" s="250"/>
      <c r="D277" s="251" t="s">
        <v>488</v>
      </c>
      <c r="E277" s="252" t="s">
        <v>645</v>
      </c>
      <c r="F277" s="247">
        <v>230.3</v>
      </c>
      <c r="G277" s="252"/>
      <c r="H277" s="252">
        <v>102.5</v>
      </c>
      <c r="I277" s="253">
        <v>348</v>
      </c>
      <c r="J277" s="221" t="s">
        <v>814</v>
      </c>
      <c r="K277" s="222">
        <f t="shared" si="103"/>
        <v>-127.80000000000001</v>
      </c>
      <c r="L277" s="223">
        <f t="shared" si="104"/>
        <v>-0.55492835432045162</v>
      </c>
      <c r="M277" s="219" t="s">
        <v>626</v>
      </c>
      <c r="N277" s="216">
        <v>43896</v>
      </c>
      <c r="O277" s="1"/>
      <c r="P277" s="1"/>
      <c r="Q277" s="1"/>
      <c r="R277" s="6" t="s">
        <v>802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134</v>
      </c>
      <c r="B278" s="237">
        <v>43258</v>
      </c>
      <c r="C278" s="237"/>
      <c r="D278" s="238" t="s">
        <v>450</v>
      </c>
      <c r="E278" s="239" t="s">
        <v>645</v>
      </c>
      <c r="F278" s="239">
        <f>342.5-5.1</f>
        <v>337.4</v>
      </c>
      <c r="G278" s="239"/>
      <c r="H278" s="239">
        <v>412.5</v>
      </c>
      <c r="I278" s="241">
        <v>439</v>
      </c>
      <c r="J278" s="211" t="s">
        <v>815</v>
      </c>
      <c r="K278" s="212">
        <f t="shared" si="103"/>
        <v>75.100000000000023</v>
      </c>
      <c r="L278" s="213">
        <f t="shared" si="104"/>
        <v>0.22258446947243635</v>
      </c>
      <c r="M278" s="208" t="s">
        <v>613</v>
      </c>
      <c r="N278" s="214">
        <v>44230</v>
      </c>
      <c r="O278" s="1"/>
      <c r="P278" s="1"/>
      <c r="Q278" s="1"/>
      <c r="R278" s="6" t="s">
        <v>806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0">
        <v>135</v>
      </c>
      <c r="B279" s="229">
        <v>43285</v>
      </c>
      <c r="C279" s="229"/>
      <c r="D279" s="230" t="s">
        <v>56</v>
      </c>
      <c r="E279" s="231" t="s">
        <v>645</v>
      </c>
      <c r="F279" s="231">
        <f>127.5-5.53</f>
        <v>121.97</v>
      </c>
      <c r="G279" s="232"/>
      <c r="H279" s="232">
        <v>122.5</v>
      </c>
      <c r="I279" s="232">
        <v>170</v>
      </c>
      <c r="J279" s="233" t="s">
        <v>849</v>
      </c>
      <c r="K279" s="234">
        <f t="shared" si="103"/>
        <v>0.53000000000000114</v>
      </c>
      <c r="L279" s="235">
        <f t="shared" si="104"/>
        <v>4.3453308190538747E-3</v>
      </c>
      <c r="M279" s="231" t="s">
        <v>736</v>
      </c>
      <c r="N279" s="229">
        <v>44431</v>
      </c>
      <c r="O279" s="1"/>
      <c r="P279" s="1"/>
      <c r="Q279" s="1"/>
      <c r="R279" s="6" t="s">
        <v>802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9">
        <v>136</v>
      </c>
      <c r="B280" s="250">
        <v>43294</v>
      </c>
      <c r="C280" s="250"/>
      <c r="D280" s="251" t="s">
        <v>372</v>
      </c>
      <c r="E280" s="252" t="s">
        <v>645</v>
      </c>
      <c r="F280" s="247">
        <v>46.5</v>
      </c>
      <c r="G280" s="252"/>
      <c r="H280" s="252">
        <v>17</v>
      </c>
      <c r="I280" s="253">
        <v>59</v>
      </c>
      <c r="J280" s="221" t="s">
        <v>816</v>
      </c>
      <c r="K280" s="222">
        <f t="shared" ref="K280:K288" si="105">H280-F280</f>
        <v>-29.5</v>
      </c>
      <c r="L280" s="223">
        <f t="shared" ref="L280:L288" si="106">K280/F280</f>
        <v>-0.63440860215053763</v>
      </c>
      <c r="M280" s="219" t="s">
        <v>626</v>
      </c>
      <c r="N280" s="216">
        <v>43887</v>
      </c>
      <c r="O280" s="1"/>
      <c r="P280" s="1"/>
      <c r="Q280" s="1"/>
      <c r="R280" s="6" t="s">
        <v>802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6">
        <v>137</v>
      </c>
      <c r="B281" s="237">
        <v>43396</v>
      </c>
      <c r="C281" s="237"/>
      <c r="D281" s="238" t="s">
        <v>428</v>
      </c>
      <c r="E281" s="239" t="s">
        <v>645</v>
      </c>
      <c r="F281" s="239">
        <v>156.5</v>
      </c>
      <c r="G281" s="239"/>
      <c r="H281" s="239">
        <v>207.5</v>
      </c>
      <c r="I281" s="241">
        <v>191</v>
      </c>
      <c r="J281" s="211" t="s">
        <v>703</v>
      </c>
      <c r="K281" s="212">
        <f t="shared" si="105"/>
        <v>51</v>
      </c>
      <c r="L281" s="213">
        <f t="shared" si="106"/>
        <v>0.32587859424920129</v>
      </c>
      <c r="M281" s="208" t="s">
        <v>613</v>
      </c>
      <c r="N281" s="214">
        <v>44369</v>
      </c>
      <c r="O281" s="1"/>
      <c r="P281" s="1"/>
      <c r="Q281" s="1"/>
      <c r="R281" s="6" t="s">
        <v>802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138</v>
      </c>
      <c r="B282" s="237">
        <v>43439</v>
      </c>
      <c r="C282" s="237"/>
      <c r="D282" s="238" t="s">
        <v>332</v>
      </c>
      <c r="E282" s="239" t="s">
        <v>645</v>
      </c>
      <c r="F282" s="239">
        <v>259.5</v>
      </c>
      <c r="G282" s="239"/>
      <c r="H282" s="239">
        <v>320</v>
      </c>
      <c r="I282" s="241">
        <v>320</v>
      </c>
      <c r="J282" s="211" t="s">
        <v>703</v>
      </c>
      <c r="K282" s="212">
        <f t="shared" si="105"/>
        <v>60.5</v>
      </c>
      <c r="L282" s="213">
        <f t="shared" si="106"/>
        <v>0.23314065510597304</v>
      </c>
      <c r="M282" s="208" t="s">
        <v>613</v>
      </c>
      <c r="N282" s="214">
        <v>44323</v>
      </c>
      <c r="O282" s="1"/>
      <c r="P282" s="1"/>
      <c r="Q282" s="1"/>
      <c r="R282" s="6" t="s">
        <v>802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9">
        <v>139</v>
      </c>
      <c r="B283" s="250">
        <v>43439</v>
      </c>
      <c r="C283" s="250"/>
      <c r="D283" s="251" t="s">
        <v>817</v>
      </c>
      <c r="E283" s="252" t="s">
        <v>645</v>
      </c>
      <c r="F283" s="252">
        <v>715</v>
      </c>
      <c r="G283" s="252"/>
      <c r="H283" s="252">
        <v>445</v>
      </c>
      <c r="I283" s="253">
        <v>840</v>
      </c>
      <c r="J283" s="221" t="s">
        <v>818</v>
      </c>
      <c r="K283" s="222">
        <f t="shared" si="105"/>
        <v>-270</v>
      </c>
      <c r="L283" s="223">
        <f t="shared" si="106"/>
        <v>-0.3776223776223776</v>
      </c>
      <c r="M283" s="219" t="s">
        <v>626</v>
      </c>
      <c r="N283" s="216">
        <v>43800</v>
      </c>
      <c r="O283" s="1"/>
      <c r="P283" s="1"/>
      <c r="Q283" s="1"/>
      <c r="R283" s="6" t="s">
        <v>802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6">
        <v>140</v>
      </c>
      <c r="B284" s="237">
        <v>43469</v>
      </c>
      <c r="C284" s="237"/>
      <c r="D284" s="238" t="s">
        <v>159</v>
      </c>
      <c r="E284" s="239" t="s">
        <v>645</v>
      </c>
      <c r="F284" s="239">
        <v>875</v>
      </c>
      <c r="G284" s="239"/>
      <c r="H284" s="239">
        <v>1165</v>
      </c>
      <c r="I284" s="241">
        <v>1185</v>
      </c>
      <c r="J284" s="211" t="s">
        <v>819</v>
      </c>
      <c r="K284" s="212">
        <f t="shared" si="105"/>
        <v>290</v>
      </c>
      <c r="L284" s="213">
        <f t="shared" si="106"/>
        <v>0.33142857142857141</v>
      </c>
      <c r="M284" s="208" t="s">
        <v>613</v>
      </c>
      <c r="N284" s="214">
        <v>43847</v>
      </c>
      <c r="O284" s="1"/>
      <c r="P284" s="1"/>
      <c r="Q284" s="1"/>
      <c r="R284" s="6" t="s">
        <v>802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141</v>
      </c>
      <c r="B285" s="237">
        <v>43559</v>
      </c>
      <c r="C285" s="237"/>
      <c r="D285" s="238" t="s">
        <v>348</v>
      </c>
      <c r="E285" s="239" t="s">
        <v>645</v>
      </c>
      <c r="F285" s="239">
        <f>387-14.63</f>
        <v>372.37</v>
      </c>
      <c r="G285" s="239"/>
      <c r="H285" s="239">
        <v>490</v>
      </c>
      <c r="I285" s="241">
        <v>490</v>
      </c>
      <c r="J285" s="211" t="s">
        <v>703</v>
      </c>
      <c r="K285" s="212">
        <f t="shared" si="105"/>
        <v>117.63</v>
      </c>
      <c r="L285" s="213">
        <f t="shared" si="106"/>
        <v>0.31589548030185027</v>
      </c>
      <c r="M285" s="208" t="s">
        <v>613</v>
      </c>
      <c r="N285" s="214">
        <v>43850</v>
      </c>
      <c r="O285" s="1"/>
      <c r="P285" s="1"/>
      <c r="Q285" s="1"/>
      <c r="R285" s="6" t="s">
        <v>802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9">
        <v>142</v>
      </c>
      <c r="B286" s="250">
        <v>43578</v>
      </c>
      <c r="C286" s="250"/>
      <c r="D286" s="251" t="s">
        <v>820</v>
      </c>
      <c r="E286" s="252" t="s">
        <v>615</v>
      </c>
      <c r="F286" s="252">
        <v>220</v>
      </c>
      <c r="G286" s="252"/>
      <c r="H286" s="252">
        <v>127.5</v>
      </c>
      <c r="I286" s="253">
        <v>284</v>
      </c>
      <c r="J286" s="221" t="s">
        <v>821</v>
      </c>
      <c r="K286" s="222">
        <f t="shared" si="105"/>
        <v>-92.5</v>
      </c>
      <c r="L286" s="223">
        <f t="shared" si="106"/>
        <v>-0.42045454545454547</v>
      </c>
      <c r="M286" s="219" t="s">
        <v>626</v>
      </c>
      <c r="N286" s="216">
        <v>43896</v>
      </c>
      <c r="O286" s="1"/>
      <c r="P286" s="1"/>
      <c r="Q286" s="1"/>
      <c r="R286" s="6" t="s">
        <v>802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6">
        <v>143</v>
      </c>
      <c r="B287" s="237">
        <v>43622</v>
      </c>
      <c r="C287" s="237"/>
      <c r="D287" s="238" t="s">
        <v>497</v>
      </c>
      <c r="E287" s="239" t="s">
        <v>615</v>
      </c>
      <c r="F287" s="239">
        <v>332.8</v>
      </c>
      <c r="G287" s="239"/>
      <c r="H287" s="239">
        <v>405</v>
      </c>
      <c r="I287" s="241">
        <v>419</v>
      </c>
      <c r="J287" s="211" t="s">
        <v>822</v>
      </c>
      <c r="K287" s="212">
        <f t="shared" si="105"/>
        <v>72.199999999999989</v>
      </c>
      <c r="L287" s="213">
        <f t="shared" si="106"/>
        <v>0.21694711538461534</v>
      </c>
      <c r="M287" s="208" t="s">
        <v>613</v>
      </c>
      <c r="N287" s="214">
        <v>43860</v>
      </c>
      <c r="O287" s="1"/>
      <c r="P287" s="1"/>
      <c r="Q287" s="1"/>
      <c r="R287" s="6" t="s">
        <v>806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0">
        <v>144</v>
      </c>
      <c r="B288" s="229">
        <v>43641</v>
      </c>
      <c r="C288" s="229"/>
      <c r="D288" s="230" t="s">
        <v>152</v>
      </c>
      <c r="E288" s="231" t="s">
        <v>645</v>
      </c>
      <c r="F288" s="231">
        <v>386</v>
      </c>
      <c r="G288" s="232"/>
      <c r="H288" s="232">
        <v>395</v>
      </c>
      <c r="I288" s="232">
        <v>452</v>
      </c>
      <c r="J288" s="233" t="s">
        <v>823</v>
      </c>
      <c r="K288" s="234">
        <f t="shared" si="105"/>
        <v>9</v>
      </c>
      <c r="L288" s="235">
        <f t="shared" si="106"/>
        <v>2.3316062176165803E-2</v>
      </c>
      <c r="M288" s="231" t="s">
        <v>736</v>
      </c>
      <c r="N288" s="229">
        <v>43868</v>
      </c>
      <c r="O288" s="1"/>
      <c r="P288" s="1"/>
      <c r="Q288" s="1"/>
      <c r="R288" s="6" t="s">
        <v>806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0">
        <v>145</v>
      </c>
      <c r="B289" s="229">
        <v>43707</v>
      </c>
      <c r="C289" s="229"/>
      <c r="D289" s="230" t="s">
        <v>132</v>
      </c>
      <c r="E289" s="231" t="s">
        <v>645</v>
      </c>
      <c r="F289" s="231">
        <v>137.5</v>
      </c>
      <c r="G289" s="232"/>
      <c r="H289" s="232">
        <v>138.5</v>
      </c>
      <c r="I289" s="232">
        <v>190</v>
      </c>
      <c r="J289" s="233" t="s">
        <v>848</v>
      </c>
      <c r="K289" s="234">
        <f t="shared" ref="K289" si="107">H289-F289</f>
        <v>1</v>
      </c>
      <c r="L289" s="235">
        <f t="shared" ref="L289" si="108">K289/F289</f>
        <v>7.2727272727272727E-3</v>
      </c>
      <c r="M289" s="231" t="s">
        <v>736</v>
      </c>
      <c r="N289" s="229">
        <v>44432</v>
      </c>
      <c r="O289" s="1"/>
      <c r="P289" s="1"/>
      <c r="Q289" s="1"/>
      <c r="R289" s="6" t="s">
        <v>802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146</v>
      </c>
      <c r="B290" s="237">
        <v>43731</v>
      </c>
      <c r="C290" s="237"/>
      <c r="D290" s="238" t="s">
        <v>441</v>
      </c>
      <c r="E290" s="239" t="s">
        <v>645</v>
      </c>
      <c r="F290" s="239">
        <v>235</v>
      </c>
      <c r="G290" s="239"/>
      <c r="H290" s="239">
        <v>295</v>
      </c>
      <c r="I290" s="241">
        <v>296</v>
      </c>
      <c r="J290" s="211" t="s">
        <v>824</v>
      </c>
      <c r="K290" s="212">
        <f t="shared" ref="K290:K295" si="109">H290-F290</f>
        <v>60</v>
      </c>
      <c r="L290" s="213">
        <f t="shared" ref="L290:L295" si="110">K290/F290</f>
        <v>0.25531914893617019</v>
      </c>
      <c r="M290" s="208" t="s">
        <v>613</v>
      </c>
      <c r="N290" s="214">
        <v>43844</v>
      </c>
      <c r="O290" s="1"/>
      <c r="P290" s="1"/>
      <c r="Q290" s="1"/>
      <c r="R290" s="6" t="s">
        <v>806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147</v>
      </c>
      <c r="B291" s="237">
        <v>43752</v>
      </c>
      <c r="C291" s="237"/>
      <c r="D291" s="238" t="s">
        <v>825</v>
      </c>
      <c r="E291" s="239" t="s">
        <v>645</v>
      </c>
      <c r="F291" s="239">
        <v>277.5</v>
      </c>
      <c r="G291" s="239"/>
      <c r="H291" s="239">
        <v>333</v>
      </c>
      <c r="I291" s="241">
        <v>333</v>
      </c>
      <c r="J291" s="211" t="s">
        <v>826</v>
      </c>
      <c r="K291" s="212">
        <f t="shared" si="109"/>
        <v>55.5</v>
      </c>
      <c r="L291" s="213">
        <f t="shared" si="110"/>
        <v>0.2</v>
      </c>
      <c r="M291" s="208" t="s">
        <v>613</v>
      </c>
      <c r="N291" s="214">
        <v>43846</v>
      </c>
      <c r="O291" s="1"/>
      <c r="P291" s="1"/>
      <c r="Q291" s="1"/>
      <c r="R291" s="6" t="s">
        <v>802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148</v>
      </c>
      <c r="B292" s="237">
        <v>43752</v>
      </c>
      <c r="C292" s="237"/>
      <c r="D292" s="238" t="s">
        <v>827</v>
      </c>
      <c r="E292" s="239" t="s">
        <v>645</v>
      </c>
      <c r="F292" s="239">
        <v>930</v>
      </c>
      <c r="G292" s="239"/>
      <c r="H292" s="239">
        <v>1165</v>
      </c>
      <c r="I292" s="241">
        <v>1200</v>
      </c>
      <c r="J292" s="211" t="s">
        <v>828</v>
      </c>
      <c r="K292" s="212">
        <f t="shared" si="109"/>
        <v>235</v>
      </c>
      <c r="L292" s="213">
        <f t="shared" si="110"/>
        <v>0.25268817204301075</v>
      </c>
      <c r="M292" s="208" t="s">
        <v>613</v>
      </c>
      <c r="N292" s="214">
        <v>43847</v>
      </c>
      <c r="O292" s="1"/>
      <c r="P292" s="1"/>
      <c r="Q292" s="1"/>
      <c r="R292" s="6" t="s">
        <v>806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6">
        <v>149</v>
      </c>
      <c r="B293" s="237">
        <v>43753</v>
      </c>
      <c r="C293" s="237"/>
      <c r="D293" s="238" t="s">
        <v>829</v>
      </c>
      <c r="E293" s="239" t="s">
        <v>645</v>
      </c>
      <c r="F293" s="209">
        <v>111</v>
      </c>
      <c r="G293" s="239"/>
      <c r="H293" s="239">
        <v>141</v>
      </c>
      <c r="I293" s="241">
        <v>141</v>
      </c>
      <c r="J293" s="211" t="s">
        <v>629</v>
      </c>
      <c r="K293" s="212">
        <f t="shared" si="109"/>
        <v>30</v>
      </c>
      <c r="L293" s="213">
        <f t="shared" si="110"/>
        <v>0.27027027027027029</v>
      </c>
      <c r="M293" s="208" t="s">
        <v>613</v>
      </c>
      <c r="N293" s="214">
        <v>44328</v>
      </c>
      <c r="O293" s="1"/>
      <c r="P293" s="1"/>
      <c r="Q293" s="1"/>
      <c r="R293" s="6" t="s">
        <v>806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150</v>
      </c>
      <c r="B294" s="237">
        <v>43753</v>
      </c>
      <c r="C294" s="237"/>
      <c r="D294" s="238" t="s">
        <v>830</v>
      </c>
      <c r="E294" s="239" t="s">
        <v>645</v>
      </c>
      <c r="F294" s="209">
        <v>296</v>
      </c>
      <c r="G294" s="239"/>
      <c r="H294" s="239">
        <v>370</v>
      </c>
      <c r="I294" s="241">
        <v>370</v>
      </c>
      <c r="J294" s="211" t="s">
        <v>703</v>
      </c>
      <c r="K294" s="212">
        <f t="shared" si="109"/>
        <v>74</v>
      </c>
      <c r="L294" s="213">
        <f t="shared" si="110"/>
        <v>0.25</v>
      </c>
      <c r="M294" s="208" t="s">
        <v>613</v>
      </c>
      <c r="N294" s="214">
        <v>43853</v>
      </c>
      <c r="O294" s="1"/>
      <c r="P294" s="1"/>
      <c r="Q294" s="1"/>
      <c r="R294" s="6" t="s">
        <v>806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151</v>
      </c>
      <c r="B295" s="237">
        <v>43754</v>
      </c>
      <c r="C295" s="237"/>
      <c r="D295" s="238" t="s">
        <v>831</v>
      </c>
      <c r="E295" s="239" t="s">
        <v>645</v>
      </c>
      <c r="F295" s="209">
        <v>300</v>
      </c>
      <c r="G295" s="239"/>
      <c r="H295" s="239">
        <v>382.5</v>
      </c>
      <c r="I295" s="241">
        <v>344</v>
      </c>
      <c r="J295" s="211" t="s">
        <v>832</v>
      </c>
      <c r="K295" s="212">
        <f t="shared" si="109"/>
        <v>82.5</v>
      </c>
      <c r="L295" s="213">
        <f t="shared" si="110"/>
        <v>0.27500000000000002</v>
      </c>
      <c r="M295" s="208" t="s">
        <v>613</v>
      </c>
      <c r="N295" s="214">
        <v>44238</v>
      </c>
      <c r="O295" s="1"/>
      <c r="P295" s="1"/>
      <c r="Q295" s="1"/>
      <c r="R295" s="6" t="s">
        <v>806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55">
        <v>152</v>
      </c>
      <c r="B296" s="256">
        <v>43832</v>
      </c>
      <c r="C296" s="256"/>
      <c r="D296" s="257" t="s">
        <v>833</v>
      </c>
      <c r="E296" s="56" t="s">
        <v>645</v>
      </c>
      <c r="F296" s="258" t="s">
        <v>834</v>
      </c>
      <c r="G296" s="56"/>
      <c r="H296" s="56"/>
      <c r="I296" s="259">
        <v>590</v>
      </c>
      <c r="J296" s="254" t="s">
        <v>616</v>
      </c>
      <c r="K296" s="254"/>
      <c r="L296" s="260"/>
      <c r="M296" s="261" t="s">
        <v>616</v>
      </c>
      <c r="N296" s="262"/>
      <c r="O296" s="1"/>
      <c r="P296" s="1"/>
      <c r="Q296" s="1"/>
      <c r="R296" s="6" t="s">
        <v>806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153</v>
      </c>
      <c r="B297" s="237">
        <v>43966</v>
      </c>
      <c r="C297" s="237"/>
      <c r="D297" s="238" t="s">
        <v>72</v>
      </c>
      <c r="E297" s="239" t="s">
        <v>645</v>
      </c>
      <c r="F297" s="209">
        <v>67.5</v>
      </c>
      <c r="G297" s="239"/>
      <c r="H297" s="239">
        <v>86</v>
      </c>
      <c r="I297" s="241">
        <v>86</v>
      </c>
      <c r="J297" s="211" t="s">
        <v>835</v>
      </c>
      <c r="K297" s="212">
        <f t="shared" ref="K297:K304" si="111">H297-F297</f>
        <v>18.5</v>
      </c>
      <c r="L297" s="213">
        <f t="shared" ref="L297:L304" si="112">K297/F297</f>
        <v>0.27407407407407408</v>
      </c>
      <c r="M297" s="208" t="s">
        <v>613</v>
      </c>
      <c r="N297" s="214">
        <v>44008</v>
      </c>
      <c r="O297" s="1"/>
      <c r="P297" s="1"/>
      <c r="Q297" s="1"/>
      <c r="R297" s="6" t="s">
        <v>806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154</v>
      </c>
      <c r="B298" s="237">
        <v>44035</v>
      </c>
      <c r="C298" s="237"/>
      <c r="D298" s="238" t="s">
        <v>496</v>
      </c>
      <c r="E298" s="239" t="s">
        <v>645</v>
      </c>
      <c r="F298" s="209">
        <v>231</v>
      </c>
      <c r="G298" s="239"/>
      <c r="H298" s="239">
        <v>281</v>
      </c>
      <c r="I298" s="241">
        <v>281</v>
      </c>
      <c r="J298" s="211" t="s">
        <v>703</v>
      </c>
      <c r="K298" s="212">
        <f t="shared" si="111"/>
        <v>50</v>
      </c>
      <c r="L298" s="213">
        <f t="shared" si="112"/>
        <v>0.21645021645021645</v>
      </c>
      <c r="M298" s="208" t="s">
        <v>613</v>
      </c>
      <c r="N298" s="214">
        <v>44358</v>
      </c>
      <c r="O298" s="1"/>
      <c r="P298" s="1"/>
      <c r="Q298" s="1"/>
      <c r="R298" s="6" t="s">
        <v>806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155</v>
      </c>
      <c r="B299" s="237">
        <v>44092</v>
      </c>
      <c r="C299" s="237"/>
      <c r="D299" s="238" t="s">
        <v>417</v>
      </c>
      <c r="E299" s="239" t="s">
        <v>645</v>
      </c>
      <c r="F299" s="239">
        <v>206</v>
      </c>
      <c r="G299" s="239"/>
      <c r="H299" s="239">
        <v>248</v>
      </c>
      <c r="I299" s="241">
        <v>248</v>
      </c>
      <c r="J299" s="211" t="s">
        <v>703</v>
      </c>
      <c r="K299" s="212">
        <f t="shared" si="111"/>
        <v>42</v>
      </c>
      <c r="L299" s="213">
        <f t="shared" si="112"/>
        <v>0.20388349514563106</v>
      </c>
      <c r="M299" s="208" t="s">
        <v>613</v>
      </c>
      <c r="N299" s="214">
        <v>44214</v>
      </c>
      <c r="O299" s="1"/>
      <c r="P299" s="1"/>
      <c r="Q299" s="1"/>
      <c r="R299" s="6" t="s">
        <v>806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6">
        <v>156</v>
      </c>
      <c r="B300" s="237">
        <v>44140</v>
      </c>
      <c r="C300" s="237"/>
      <c r="D300" s="238" t="s">
        <v>417</v>
      </c>
      <c r="E300" s="239" t="s">
        <v>645</v>
      </c>
      <c r="F300" s="239">
        <v>182.5</v>
      </c>
      <c r="G300" s="239"/>
      <c r="H300" s="239">
        <v>248</v>
      </c>
      <c r="I300" s="241">
        <v>248</v>
      </c>
      <c r="J300" s="211" t="s">
        <v>703</v>
      </c>
      <c r="K300" s="212">
        <f t="shared" si="111"/>
        <v>65.5</v>
      </c>
      <c r="L300" s="213">
        <f t="shared" si="112"/>
        <v>0.35890410958904112</v>
      </c>
      <c r="M300" s="208" t="s">
        <v>613</v>
      </c>
      <c r="N300" s="214">
        <v>44214</v>
      </c>
      <c r="O300" s="1"/>
      <c r="P300" s="1"/>
      <c r="Q300" s="1"/>
      <c r="R300" s="6" t="s">
        <v>806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157</v>
      </c>
      <c r="B301" s="237">
        <v>44140</v>
      </c>
      <c r="C301" s="237"/>
      <c r="D301" s="238" t="s">
        <v>332</v>
      </c>
      <c r="E301" s="239" t="s">
        <v>645</v>
      </c>
      <c r="F301" s="239">
        <v>247.5</v>
      </c>
      <c r="G301" s="239"/>
      <c r="H301" s="239">
        <v>320</v>
      </c>
      <c r="I301" s="241">
        <v>320</v>
      </c>
      <c r="J301" s="211" t="s">
        <v>703</v>
      </c>
      <c r="K301" s="212">
        <f t="shared" si="111"/>
        <v>72.5</v>
      </c>
      <c r="L301" s="213">
        <f t="shared" si="112"/>
        <v>0.29292929292929293</v>
      </c>
      <c r="M301" s="208" t="s">
        <v>613</v>
      </c>
      <c r="N301" s="214">
        <v>44323</v>
      </c>
      <c r="O301" s="1"/>
      <c r="P301" s="1"/>
      <c r="Q301" s="1"/>
      <c r="R301" s="6" t="s">
        <v>806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158</v>
      </c>
      <c r="B302" s="237">
        <v>44140</v>
      </c>
      <c r="C302" s="237"/>
      <c r="D302" s="238" t="s">
        <v>273</v>
      </c>
      <c r="E302" s="239" t="s">
        <v>645</v>
      </c>
      <c r="F302" s="209">
        <v>925</v>
      </c>
      <c r="G302" s="239"/>
      <c r="H302" s="239">
        <v>1095</v>
      </c>
      <c r="I302" s="241">
        <v>1093</v>
      </c>
      <c r="J302" s="211" t="s">
        <v>836</v>
      </c>
      <c r="K302" s="212">
        <f t="shared" si="111"/>
        <v>170</v>
      </c>
      <c r="L302" s="213">
        <f t="shared" si="112"/>
        <v>0.18378378378378379</v>
      </c>
      <c r="M302" s="208" t="s">
        <v>613</v>
      </c>
      <c r="N302" s="214">
        <v>44201</v>
      </c>
      <c r="O302" s="1"/>
      <c r="P302" s="1"/>
      <c r="Q302" s="1"/>
      <c r="R302" s="6" t="s">
        <v>806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159</v>
      </c>
      <c r="B303" s="237">
        <v>44140</v>
      </c>
      <c r="C303" s="237"/>
      <c r="D303" s="238" t="s">
        <v>348</v>
      </c>
      <c r="E303" s="239" t="s">
        <v>645</v>
      </c>
      <c r="F303" s="209">
        <v>332.5</v>
      </c>
      <c r="G303" s="239"/>
      <c r="H303" s="239">
        <v>393</v>
      </c>
      <c r="I303" s="241">
        <v>406</v>
      </c>
      <c r="J303" s="211" t="s">
        <v>837</v>
      </c>
      <c r="K303" s="212">
        <f t="shared" si="111"/>
        <v>60.5</v>
      </c>
      <c r="L303" s="213">
        <f t="shared" si="112"/>
        <v>0.18195488721804512</v>
      </c>
      <c r="M303" s="208" t="s">
        <v>613</v>
      </c>
      <c r="N303" s="214">
        <v>44256</v>
      </c>
      <c r="O303" s="1"/>
      <c r="P303" s="1"/>
      <c r="Q303" s="1"/>
      <c r="R303" s="6" t="s">
        <v>806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160</v>
      </c>
      <c r="B304" s="237">
        <v>44141</v>
      </c>
      <c r="C304" s="237"/>
      <c r="D304" s="238" t="s">
        <v>496</v>
      </c>
      <c r="E304" s="239" t="s">
        <v>645</v>
      </c>
      <c r="F304" s="209">
        <v>231</v>
      </c>
      <c r="G304" s="239"/>
      <c r="H304" s="239">
        <v>281</v>
      </c>
      <c r="I304" s="241">
        <v>281</v>
      </c>
      <c r="J304" s="211" t="s">
        <v>703</v>
      </c>
      <c r="K304" s="212">
        <f t="shared" si="111"/>
        <v>50</v>
      </c>
      <c r="L304" s="213">
        <f t="shared" si="112"/>
        <v>0.21645021645021645</v>
      </c>
      <c r="M304" s="208" t="s">
        <v>613</v>
      </c>
      <c r="N304" s="214">
        <v>44358</v>
      </c>
      <c r="O304" s="1"/>
      <c r="P304" s="1"/>
      <c r="Q304" s="1"/>
      <c r="R304" s="6" t="s">
        <v>806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63">
        <v>161</v>
      </c>
      <c r="B305" s="256">
        <v>44187</v>
      </c>
      <c r="C305" s="256"/>
      <c r="D305" s="257" t="s">
        <v>469</v>
      </c>
      <c r="E305" s="56" t="s">
        <v>645</v>
      </c>
      <c r="F305" s="258" t="s">
        <v>838</v>
      </c>
      <c r="G305" s="56"/>
      <c r="H305" s="56"/>
      <c r="I305" s="259">
        <v>239</v>
      </c>
      <c r="J305" s="254" t="s">
        <v>616</v>
      </c>
      <c r="K305" s="254"/>
      <c r="L305" s="260"/>
      <c r="M305" s="261"/>
      <c r="N305" s="262"/>
      <c r="O305" s="1"/>
      <c r="P305" s="1"/>
      <c r="Q305" s="1"/>
      <c r="R305" s="6" t="s">
        <v>806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63">
        <v>162</v>
      </c>
      <c r="B306" s="256">
        <v>44258</v>
      </c>
      <c r="C306" s="256"/>
      <c r="D306" s="257" t="s">
        <v>833</v>
      </c>
      <c r="E306" s="56" t="s">
        <v>645</v>
      </c>
      <c r="F306" s="258" t="s">
        <v>834</v>
      </c>
      <c r="G306" s="56"/>
      <c r="H306" s="56"/>
      <c r="I306" s="259">
        <v>590</v>
      </c>
      <c r="J306" s="254" t="s">
        <v>616</v>
      </c>
      <c r="K306" s="254"/>
      <c r="L306" s="260"/>
      <c r="M306" s="261"/>
      <c r="N306" s="262"/>
      <c r="O306" s="1"/>
      <c r="P306" s="1"/>
      <c r="R306" s="6" t="s">
        <v>806</v>
      </c>
    </row>
    <row r="307" spans="1:26" ht="12.75" customHeight="1">
      <c r="A307" s="236">
        <v>163</v>
      </c>
      <c r="B307" s="237">
        <v>44274</v>
      </c>
      <c r="C307" s="237"/>
      <c r="D307" s="238" t="s">
        <v>348</v>
      </c>
      <c r="E307" s="239" t="s">
        <v>645</v>
      </c>
      <c r="F307" s="209">
        <v>355</v>
      </c>
      <c r="G307" s="239"/>
      <c r="H307" s="239">
        <v>422.5</v>
      </c>
      <c r="I307" s="241">
        <v>420</v>
      </c>
      <c r="J307" s="211" t="s">
        <v>839</v>
      </c>
      <c r="K307" s="212">
        <f t="shared" ref="K307:K309" si="113">H307-F307</f>
        <v>67.5</v>
      </c>
      <c r="L307" s="213">
        <f t="shared" ref="L307:L309" si="114">K307/F307</f>
        <v>0.19014084507042253</v>
      </c>
      <c r="M307" s="208" t="s">
        <v>613</v>
      </c>
      <c r="N307" s="214">
        <v>44361</v>
      </c>
      <c r="O307" s="1"/>
      <c r="R307" s="264" t="s">
        <v>806</v>
      </c>
    </row>
    <row r="308" spans="1:26" ht="12.75" customHeight="1">
      <c r="A308" s="236">
        <v>164</v>
      </c>
      <c r="B308" s="237">
        <v>44295</v>
      </c>
      <c r="C308" s="237"/>
      <c r="D308" s="238" t="s">
        <v>840</v>
      </c>
      <c r="E308" s="239" t="s">
        <v>645</v>
      </c>
      <c r="F308" s="209">
        <v>555</v>
      </c>
      <c r="G308" s="239"/>
      <c r="H308" s="239">
        <v>663</v>
      </c>
      <c r="I308" s="241">
        <v>663</v>
      </c>
      <c r="J308" s="211" t="s">
        <v>841</v>
      </c>
      <c r="K308" s="212">
        <f t="shared" si="113"/>
        <v>108</v>
      </c>
      <c r="L308" s="213">
        <f t="shared" si="114"/>
        <v>0.19459459459459461</v>
      </c>
      <c r="M308" s="208" t="s">
        <v>613</v>
      </c>
      <c r="N308" s="214">
        <v>44321</v>
      </c>
      <c r="O308" s="1"/>
      <c r="P308" s="1"/>
      <c r="Q308" s="1"/>
      <c r="R308" s="264" t="s">
        <v>806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6">
        <v>165</v>
      </c>
      <c r="B309" s="237">
        <v>44308</v>
      </c>
      <c r="C309" s="237"/>
      <c r="D309" s="238" t="s">
        <v>385</v>
      </c>
      <c r="E309" s="239" t="s">
        <v>645</v>
      </c>
      <c r="F309" s="209">
        <v>126.5</v>
      </c>
      <c r="G309" s="239"/>
      <c r="H309" s="239">
        <v>155</v>
      </c>
      <c r="I309" s="241">
        <v>155</v>
      </c>
      <c r="J309" s="211" t="s">
        <v>703</v>
      </c>
      <c r="K309" s="212">
        <f t="shared" si="113"/>
        <v>28.5</v>
      </c>
      <c r="L309" s="213">
        <f t="shared" si="114"/>
        <v>0.22529644268774704</v>
      </c>
      <c r="M309" s="208" t="s">
        <v>613</v>
      </c>
      <c r="N309" s="214">
        <v>44362</v>
      </c>
      <c r="O309" s="1"/>
      <c r="R309" s="264" t="s">
        <v>806</v>
      </c>
    </row>
    <row r="310" spans="1:26" ht="12.75" customHeight="1">
      <c r="A310" s="263">
        <v>166</v>
      </c>
      <c r="B310" s="256">
        <v>44368</v>
      </c>
      <c r="C310" s="256"/>
      <c r="D310" s="257" t="s">
        <v>404</v>
      </c>
      <c r="E310" s="56" t="s">
        <v>645</v>
      </c>
      <c r="F310" s="258" t="s">
        <v>842</v>
      </c>
      <c r="G310" s="56"/>
      <c r="H310" s="56"/>
      <c r="I310" s="259">
        <v>344</v>
      </c>
      <c r="J310" s="254" t="s">
        <v>616</v>
      </c>
      <c r="K310" s="263"/>
      <c r="L310" s="256"/>
      <c r="M310" s="256"/>
      <c r="N310" s="257"/>
      <c r="O310" s="1"/>
      <c r="R310" s="264" t="s">
        <v>806</v>
      </c>
    </row>
    <row r="311" spans="1:26" ht="12.75" customHeight="1">
      <c r="A311" s="263">
        <v>167</v>
      </c>
      <c r="B311" s="256">
        <v>44368</v>
      </c>
      <c r="C311" s="256"/>
      <c r="D311" s="257" t="s">
        <v>496</v>
      </c>
      <c r="E311" s="56" t="s">
        <v>645</v>
      </c>
      <c r="F311" s="258" t="s">
        <v>843</v>
      </c>
      <c r="G311" s="56"/>
      <c r="H311" s="56"/>
      <c r="I311" s="259">
        <v>320</v>
      </c>
      <c r="J311" s="254" t="s">
        <v>616</v>
      </c>
      <c r="K311" s="263"/>
      <c r="L311" s="256"/>
      <c r="M311" s="256"/>
      <c r="N311" s="257"/>
      <c r="O311" s="44"/>
      <c r="R311" s="264" t="s">
        <v>806</v>
      </c>
    </row>
    <row r="312" spans="1:26" ht="12.75" customHeight="1">
      <c r="A312" s="263">
        <v>168</v>
      </c>
      <c r="B312" s="256">
        <v>44406</v>
      </c>
      <c r="C312" s="256"/>
      <c r="D312" s="257" t="s">
        <v>385</v>
      </c>
      <c r="E312" s="56" t="s">
        <v>645</v>
      </c>
      <c r="F312" s="258" t="s">
        <v>846</v>
      </c>
      <c r="G312" s="56"/>
      <c r="H312" s="56"/>
      <c r="I312" s="56">
        <v>200</v>
      </c>
      <c r="J312" s="254" t="s">
        <v>616</v>
      </c>
      <c r="K312" s="263"/>
      <c r="L312" s="256"/>
      <c r="M312" s="256"/>
      <c r="N312" s="257"/>
      <c r="O312" s="44"/>
      <c r="R312" s="264" t="s">
        <v>806</v>
      </c>
    </row>
    <row r="313" spans="1:26" ht="12.75" customHeight="1">
      <c r="A313" s="263">
        <v>169</v>
      </c>
      <c r="B313" s="256">
        <v>44462</v>
      </c>
      <c r="C313" s="256"/>
      <c r="D313" s="257" t="s">
        <v>858</v>
      </c>
      <c r="E313" s="56" t="s">
        <v>645</v>
      </c>
      <c r="F313" s="258" t="s">
        <v>859</v>
      </c>
      <c r="G313" s="56"/>
      <c r="H313" s="56"/>
      <c r="I313" s="56">
        <v>1500</v>
      </c>
      <c r="J313" s="254" t="s">
        <v>616</v>
      </c>
      <c r="K313" s="263"/>
      <c r="L313" s="256"/>
      <c r="M313" s="256"/>
      <c r="N313" s="257"/>
      <c r="O313" s="44"/>
      <c r="R313" s="264"/>
    </row>
    <row r="314" spans="1:26" ht="12.75" customHeight="1">
      <c r="A314" s="431">
        <v>170</v>
      </c>
      <c r="B314" s="432">
        <v>44480</v>
      </c>
      <c r="C314" s="432"/>
      <c r="D314" s="433" t="s">
        <v>951</v>
      </c>
      <c r="E314" s="434" t="s">
        <v>645</v>
      </c>
      <c r="F314" s="435" t="s">
        <v>959</v>
      </c>
      <c r="G314" s="434"/>
      <c r="H314" s="434"/>
      <c r="I314" s="434">
        <v>245</v>
      </c>
      <c r="J314" s="436" t="s">
        <v>616</v>
      </c>
      <c r="K314" s="431"/>
      <c r="L314" s="432"/>
      <c r="M314" s="432"/>
      <c r="N314" s="433"/>
      <c r="O314" s="44"/>
      <c r="R314" s="264"/>
    </row>
    <row r="315" spans="1:26" ht="12.75" customHeight="1">
      <c r="A315" s="437">
        <v>171</v>
      </c>
      <c r="B315" s="438">
        <v>44481</v>
      </c>
      <c r="C315" s="438"/>
      <c r="D315" s="439" t="s">
        <v>262</v>
      </c>
      <c r="E315" s="440" t="s">
        <v>645</v>
      </c>
      <c r="F315" s="441" t="s">
        <v>967</v>
      </c>
      <c r="G315" s="440"/>
      <c r="H315" s="440"/>
      <c r="I315" s="440">
        <v>380</v>
      </c>
      <c r="J315" s="442" t="s">
        <v>616</v>
      </c>
      <c r="K315" s="437"/>
      <c r="L315" s="438"/>
      <c r="M315" s="438"/>
      <c r="N315" s="439"/>
      <c r="O315" s="44"/>
      <c r="R315" s="264"/>
    </row>
    <row r="316" spans="1:26" ht="12.75" customHeight="1">
      <c r="A316" s="437">
        <v>172</v>
      </c>
      <c r="B316" s="438">
        <v>44481</v>
      </c>
      <c r="C316" s="438"/>
      <c r="D316" s="439" t="s">
        <v>412</v>
      </c>
      <c r="E316" s="440" t="s">
        <v>645</v>
      </c>
      <c r="F316" s="441" t="s">
        <v>968</v>
      </c>
      <c r="G316" s="440"/>
      <c r="H316" s="440"/>
      <c r="I316" s="440">
        <v>56</v>
      </c>
      <c r="J316" s="442" t="s">
        <v>616</v>
      </c>
      <c r="K316" s="437"/>
      <c r="L316" s="438"/>
      <c r="M316" s="438"/>
      <c r="N316" s="439"/>
      <c r="O316" s="44"/>
      <c r="R316" s="264"/>
    </row>
    <row r="317" spans="1:26" ht="12.75" customHeight="1">
      <c r="A317" s="443"/>
      <c r="B317" s="443"/>
      <c r="C317" s="443"/>
      <c r="D317" s="443"/>
      <c r="E317" s="443"/>
      <c r="F317" s="440"/>
      <c r="G317" s="440"/>
      <c r="H317" s="440"/>
      <c r="I317" s="440"/>
      <c r="J317" s="444"/>
      <c r="K317" s="440"/>
      <c r="L317" s="440"/>
      <c r="M317" s="440"/>
      <c r="N317" s="443"/>
      <c r="O317" s="44"/>
      <c r="R317" s="264"/>
    </row>
    <row r="318" spans="1:26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264"/>
    </row>
    <row r="319" spans="1:26" ht="12.75" customHeight="1">
      <c r="A319" s="263"/>
      <c r="B319" s="265" t="s">
        <v>844</v>
      </c>
      <c r="F319" s="59"/>
      <c r="G319" s="59"/>
      <c r="H319" s="59"/>
      <c r="I319" s="59"/>
      <c r="J319" s="44"/>
      <c r="K319" s="59"/>
      <c r="L319" s="59"/>
      <c r="M319" s="59"/>
      <c r="O319" s="44"/>
      <c r="R319" s="264"/>
    </row>
    <row r="320" spans="1:26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A329" s="266"/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A330" s="266"/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A331" s="56"/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</sheetData>
  <autoFilter ref="R1:R327"/>
  <mergeCells count="13">
    <mergeCell ref="O88:O89"/>
    <mergeCell ref="P88:P89"/>
    <mergeCell ref="A88:A89"/>
    <mergeCell ref="B88:B89"/>
    <mergeCell ref="M88:M89"/>
    <mergeCell ref="N88:N89"/>
    <mergeCell ref="O97:O98"/>
    <mergeCell ref="P97:P98"/>
    <mergeCell ref="M97:M98"/>
    <mergeCell ref="N97:N98"/>
    <mergeCell ref="A97:A98"/>
    <mergeCell ref="B97:B98"/>
    <mergeCell ref="J97:J98"/>
  </mergeCells>
  <pageMargins left="0.7" right="0.7" top="0.75" bottom="0.75" header="0.3" footer="0.3"/>
  <pageSetup orientation="portrait" r:id="rId1"/>
  <ignoredErrors>
    <ignoredError sqref="K98 L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2021-10-19T02:38:32Z</dcterms:modified>
</cp:coreProperties>
</file>