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F&amp;O)'!$R$1:$R$344</definedName>
  </definedNames>
  <calcPr calcId="124519"/>
</workbook>
</file>

<file path=xl/calcChain.xml><?xml version="1.0" encoding="utf-8"?>
<calcChain xmlns="http://schemas.openxmlformats.org/spreadsheetml/2006/main">
  <c r="L76" i="6"/>
  <c r="K76"/>
  <c r="K128"/>
  <c r="M128" s="1"/>
  <c r="K132"/>
  <c r="M132" s="1"/>
  <c r="M131"/>
  <c r="K131"/>
  <c r="K130"/>
  <c r="M130" s="1"/>
  <c r="M129"/>
  <c r="K129"/>
  <c r="M124"/>
  <c r="K124"/>
  <c r="L75"/>
  <c r="M75" s="1"/>
  <c r="K75"/>
  <c r="L48"/>
  <c r="K48"/>
  <c r="M48" s="1"/>
  <c r="K119"/>
  <c r="M119" s="1"/>
  <c r="K123"/>
  <c r="M123" s="1"/>
  <c r="K125"/>
  <c r="M125" s="1"/>
  <c r="K122"/>
  <c r="M122" s="1"/>
  <c r="M126"/>
  <c r="K127"/>
  <c r="K126"/>
  <c r="L47"/>
  <c r="K47"/>
  <c r="L46"/>
  <c r="K46"/>
  <c r="M46" s="1"/>
  <c r="L45"/>
  <c r="K45"/>
  <c r="M45" s="1"/>
  <c r="K121"/>
  <c r="M121" s="1"/>
  <c r="K120"/>
  <c r="M120" s="1"/>
  <c r="K115"/>
  <c r="M115" s="1"/>
  <c r="L74"/>
  <c r="M74" s="1"/>
  <c r="K74"/>
  <c r="L73"/>
  <c r="M73" s="1"/>
  <c r="K73"/>
  <c r="L44"/>
  <c r="K44"/>
  <c r="M44" s="1"/>
  <c r="L33"/>
  <c r="K33"/>
  <c r="M33" s="1"/>
  <c r="K117"/>
  <c r="M117" s="1"/>
  <c r="M118"/>
  <c r="K118"/>
  <c r="K114"/>
  <c r="M114" s="1"/>
  <c r="M113"/>
  <c r="K113"/>
  <c r="K116"/>
  <c r="M116" s="1"/>
  <c r="L34"/>
  <c r="K34"/>
  <c r="M34" s="1"/>
  <c r="L37"/>
  <c r="K37"/>
  <c r="M37" s="1"/>
  <c r="L16"/>
  <c r="K16"/>
  <c r="M16" s="1"/>
  <c r="L17"/>
  <c r="K17"/>
  <c r="M17" s="1"/>
  <c r="K112"/>
  <c r="M112" s="1"/>
  <c r="L70"/>
  <c r="K70"/>
  <c r="M70" s="1"/>
  <c r="L41"/>
  <c r="K41"/>
  <c r="M41" s="1"/>
  <c r="L38"/>
  <c r="K38"/>
  <c r="M38" s="1"/>
  <c r="L40"/>
  <c r="K40"/>
  <c r="M40" s="1"/>
  <c r="L39"/>
  <c r="K39"/>
  <c r="M39" s="1"/>
  <c r="K100"/>
  <c r="M100" s="1"/>
  <c r="K98"/>
  <c r="M98" s="1"/>
  <c r="L71"/>
  <c r="K71"/>
  <c r="K110"/>
  <c r="M110" s="1"/>
  <c r="K108"/>
  <c r="M108" s="1"/>
  <c r="K106"/>
  <c r="M106" s="1"/>
  <c r="K111"/>
  <c r="M111" s="1"/>
  <c r="K109"/>
  <c r="M109" s="1"/>
  <c r="M107"/>
  <c r="K107"/>
  <c r="L66"/>
  <c r="K66"/>
  <c r="K105"/>
  <c r="M105" s="1"/>
  <c r="K104"/>
  <c r="M104" s="1"/>
  <c r="L69"/>
  <c r="K69"/>
  <c r="L67"/>
  <c r="K67"/>
  <c r="L29"/>
  <c r="K29"/>
  <c r="L64"/>
  <c r="K64"/>
  <c r="L68"/>
  <c r="K68"/>
  <c r="K97"/>
  <c r="M97" s="1"/>
  <c r="K103"/>
  <c r="M103" s="1"/>
  <c r="K102"/>
  <c r="M102" s="1"/>
  <c r="K298"/>
  <c r="L298" s="1"/>
  <c r="L36"/>
  <c r="K36"/>
  <c r="L35"/>
  <c r="K35"/>
  <c r="K101"/>
  <c r="M101" s="1"/>
  <c r="K99"/>
  <c r="M99" s="1"/>
  <c r="L65"/>
  <c r="K65"/>
  <c r="L10"/>
  <c r="K10"/>
  <c r="L15"/>
  <c r="K15"/>
  <c r="L63"/>
  <c r="K63"/>
  <c r="L31"/>
  <c r="K31"/>
  <c r="L32"/>
  <c r="K32"/>
  <c r="L13"/>
  <c r="K13"/>
  <c r="K96"/>
  <c r="M96" s="1"/>
  <c r="L62"/>
  <c r="K62"/>
  <c r="L61"/>
  <c r="K61"/>
  <c r="K95"/>
  <c r="M95" s="1"/>
  <c r="L60"/>
  <c r="K60"/>
  <c r="M76" l="1"/>
  <c r="M47"/>
  <c r="M36"/>
  <c r="M35"/>
  <c r="M65"/>
  <c r="M29"/>
  <c r="M71"/>
  <c r="M66"/>
  <c r="M69"/>
  <c r="M67"/>
  <c r="M64"/>
  <c r="M68"/>
  <c r="M15"/>
  <c r="M10"/>
  <c r="M60"/>
  <c r="M61"/>
  <c r="M32"/>
  <c r="M13"/>
  <c r="M63"/>
  <c r="M31"/>
  <c r="M62"/>
  <c r="K94" l="1"/>
  <c r="M94" s="1"/>
  <c r="K87"/>
  <c r="M87" s="1"/>
  <c r="K88"/>
  <c r="M88" s="1"/>
  <c r="K93"/>
  <c r="M93" s="1"/>
  <c r="K92"/>
  <c r="M92" s="1"/>
  <c r="K91"/>
  <c r="M91" s="1"/>
  <c r="K89"/>
  <c r="M89" s="1"/>
  <c r="K90"/>
  <c r="M90" s="1"/>
  <c r="L30" l="1"/>
  <c r="K30"/>
  <c r="L11"/>
  <c r="K11"/>
  <c r="K308"/>
  <c r="L308" s="1"/>
  <c r="L12"/>
  <c r="K12"/>
  <c r="M30" l="1"/>
  <c r="M12"/>
  <c r="M11"/>
  <c r="K328" l="1"/>
  <c r="L328" s="1"/>
  <c r="K327"/>
  <c r="L327" s="1"/>
  <c r="K326"/>
  <c r="L326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F304"/>
  <c r="K304" s="1"/>
  <c r="L304" s="1"/>
  <c r="K303"/>
  <c r="L303" s="1"/>
  <c r="K302"/>
  <c r="L302" s="1"/>
  <c r="K301"/>
  <c r="L301" s="1"/>
  <c r="K300"/>
  <c r="L300" s="1"/>
  <c r="K299"/>
  <c r="L299" s="1"/>
  <c r="F298"/>
  <c r="F297"/>
  <c r="K297" s="1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F275"/>
  <c r="K275" s="1"/>
  <c r="L275" s="1"/>
  <c r="K274"/>
  <c r="L274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F227"/>
  <c r="K227" s="1"/>
  <c r="L227" s="1"/>
  <c r="H226"/>
  <c r="K226" s="1"/>
  <c r="L226" s="1"/>
  <c r="K223"/>
  <c r="L223" s="1"/>
  <c r="K222"/>
  <c r="L222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M7"/>
  <c r="D7" i="5"/>
  <c r="K6" i="4"/>
  <c r="K6" i="3"/>
  <c r="L6" i="2"/>
</calcChain>
</file>

<file path=xl/sharedStrings.xml><?xml version="1.0" encoding="utf-8"?>
<sst xmlns="http://schemas.openxmlformats.org/spreadsheetml/2006/main" count="3044" uniqueCount="1180">
  <si>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</si>
  <si>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</si>
  <si>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</si>
  <si>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</si>
  <si>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</si>
  <si>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</si>
  <si>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</si>
  <si>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</si>
  <si>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</si>
  <si>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</si>
  <si>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</si>
  <si>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</si>
  <si>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</si>
  <si>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</si>
  <si>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</si>
  <si>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</si>
  <si>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</si>
  <si>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</si>
  <si>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</si>
  <si>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</si>
  <si>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</si>
  <si>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</si>
  <si>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</si>
  <si>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</si>
  <si>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</si>
  <si>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</si>
  <si>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</si>
  <si>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</si>
  <si>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</si>
  <si>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</si>
  <si>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</si>
  <si>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</si>
  <si>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</si>
  <si>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</si>
  <si>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</si>
  <si>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</si>
  <si>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</si>
  <si>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</si>
  <si>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</si>
  <si>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</si>
  <si>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</si>
  <si>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</si>
  <si>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</si>
  <si>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</si>
  <si>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</si>
  <si>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</si>
  <si>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</si>
  <si>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</si>
  <si>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</si>
  <si>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</si>
  <si>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</si>
  <si>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</si>
  <si>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</si>
  <si>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</si>
  <si>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</si>
  <si>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</si>
  <si>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</si>
  <si>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</si>
  <si>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</si>
  <si>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</si>
  <si>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</si>
  <si>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</si>
  <si>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</si>
  <si>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</si>
  <si>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</si>
  <si>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</si>
  <si>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</si>
  <si>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</si>
  <si>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</si>
  <si>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</si>
  <si>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</si>
  <si>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</si>
  <si>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</si>
  <si>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</si>
  <si>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</si>
  <si>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</si>
  <si>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</si>
  <si>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</si>
  <si>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</si>
  <si>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</si>
  <si>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</si>
  <si>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</si>
  <si>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</si>
  <si>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</si>
  <si>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</si>
  <si>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</si>
  <si>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</si>
  <si>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</si>
  <si>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</si>
  <si>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</si>
  <si>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</si>
  <si>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</si>
  <si>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</si>
  <si>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</si>
  <si>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</si>
  <si>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</si>
  <si>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</si>
  <si>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</si>
  <si>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</si>
  <si>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</si>
  <si>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</si>
  <si>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</si>
  <si>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</si>
  <si>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</si>
  <si>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</si>
  <si>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</si>
  <si>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</si>
  <si>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</si>
  <si>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</si>
  <si>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</si>
  <si>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</si>
  <si>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</si>
  <si>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</si>
  <si>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</si>
  <si>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</si>
  <si>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</si>
  <si>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</si>
  <si>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</si>
  <si>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</si>
  <si>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</si>
  <si>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</si>
  <si>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</si>
  <si>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</si>
  <si>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</si>
  <si>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</si>
  <si>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</si>
  <si>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</si>
  <si>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</si>
  <si>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</si>
  <si>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</si>
  <si>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</si>
  <si>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</si>
  <si>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</si>
  <si>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</si>
  <si>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</si>
  <si>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</si>
  <si>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</si>
  <si>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</si>
  <si>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</si>
  <si>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</si>
  <si>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</si>
  <si>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</si>
  <si>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</si>
  <si>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</si>
  <si>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</si>
  <si>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</si>
  <si>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</si>
  <si>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</si>
  <si>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</si>
  <si>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</si>
  <si>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</si>
  <si>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</si>
  <si>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</si>
  <si>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</si>
  <si>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</si>
  <si>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</si>
  <si>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</si>
  <si>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</si>
  <si>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</si>
  <si>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</si>
  <si>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</si>
  <si>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</si>
  <si>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</si>
  <si>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</si>
  <si>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</si>
  <si>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</si>
  <si>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</si>
  <si>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</si>
  <si>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</si>
  <si>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</si>
  <si>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</si>
  <si>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</si>
  <si>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</si>
  <si>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</si>
  <si>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</si>
  <si>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</si>
  <si>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</si>
  <si>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</si>
  <si>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</si>
  <si>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</si>
  <si>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</si>
  <si>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</si>
  <si>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</si>
  <si>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</si>
  <si>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</si>
  <si>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</si>
  <si>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</si>
  <si>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</si>
  <si>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</si>
  <si>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</si>
  <si>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</si>
  <si>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</si>
  <si>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</si>
  <si>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</si>
  <si>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</si>
  <si>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</si>
  <si>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</si>
  <si>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</si>
  <si>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</si>
  <si>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</si>
  <si>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</si>
  <si>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</si>
  <si>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</si>
  <si>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</si>
  <si>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</si>
  <si>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</si>
  <si>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</si>
  <si>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</si>
  <si>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</si>
  <si>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</si>
  <si>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</si>
  <si>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</si>
  <si>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</si>
  <si>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</si>
  <si>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</si>
  <si>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</si>
  <si>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</si>
  <si>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</si>
  <si>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</si>
  <si>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</si>
  <si>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</si>
  <si>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</si>
  <si>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</si>
  <si>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</si>
  <si>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</si>
  <si>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</si>
  <si>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</si>
  <si>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</si>
  <si>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</si>
  <si>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</si>
  <si>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</si>
  <si>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</si>
  <si>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</si>
  <si>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</si>
  <si>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</si>
  <si>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</si>
  <si>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</si>
  <si>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</si>
  <si>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</si>
  <si>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</si>
  <si>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</si>
  <si>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</si>
  <si>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</si>
  <si>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</si>
  <si>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</si>
  <si>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</si>
  <si>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</si>
  <si>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</si>
  <si>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</si>
  <si>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</si>
  <si>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</si>
  <si>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</si>
  <si>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</si>
  <si>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</si>
  <si>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</si>
  <si>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</si>
  <si>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</si>
  <si>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</si>
  <si>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</si>
  <si>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</si>
  <si>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</si>
  <si>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</si>
  <si>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</si>
  <si>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</si>
  <si>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</si>
  <si>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</si>
  <si>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</si>
  <si>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</si>
  <si>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</si>
  <si>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</si>
  <si>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</si>
  <si>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</si>
  <si>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</si>
  <si>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</si>
  <si>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</si>
  <si>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</si>
  <si>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</si>
  <si>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</si>
  <si>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</si>
  <si>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</si>
  <si>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</si>
  <si>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</si>
  <si>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</si>
  <si>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</si>
  <si>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</si>
  <si>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</si>
  <si>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</si>
  <si>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</si>
  <si>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</si>
  <si>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</si>
  <si>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</si>
  <si>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</si>
  <si>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</si>
  <si>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</si>
  <si>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</si>
  <si>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</si>
  <si>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</si>
  <si>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</si>
  <si>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</si>
  <si>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</si>
  <si>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</si>
  <si>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</si>
  <si>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</si>
  <si>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</si>
  <si>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</si>
  <si>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</si>
  <si>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</si>
  <si>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</si>
  <si>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</si>
  <si>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</si>
  <si>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</si>
  <si>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</si>
  <si>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</si>
  <si>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</si>
  <si>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</si>
  <si>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</si>
  <si>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</si>
  <si>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</si>
  <si>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</si>
  <si>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</si>
  <si>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</si>
  <si>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</si>
  <si>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</si>
  <si>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</si>
  <si>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</si>
  <si>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</si>
  <si>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</si>
  <si>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</si>
  <si>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</si>
  <si>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</si>
  <si>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</si>
  <si>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</si>
  <si>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</si>
  <si>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</si>
  <si>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</si>
  <si>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</si>
  <si>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</si>
  <si>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</si>
  <si>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</si>
  <si>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</si>
  <si>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</si>
  <si>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</si>
  <si>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</si>
  <si>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</si>
  <si>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</si>
  <si>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</si>
  <si>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</si>
  <si>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</si>
  <si>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</si>
  <si>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</si>
  <si>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</si>
  <si>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</si>
  <si>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</si>
  <si>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</si>
  <si>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</si>
  <si>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</si>
  <si>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</si>
  <si>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</si>
  <si>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</si>
  <si>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</si>
  <si>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</si>
  <si>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</si>
  <si>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</si>
  <si>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</si>
  <si>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</si>
  <si>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</si>
  <si>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</si>
  <si>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</si>
  <si>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</si>
  <si>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</si>
  <si>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</si>
  <si>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</si>
  <si>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</si>
  <si>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</si>
  <si>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</si>
  <si>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</si>
  <si>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</si>
  <si>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</si>
  <si>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</si>
  <si>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</si>
  <si>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</si>
  <si>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</si>
  <si>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</si>
  <si>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</si>
  <si>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</si>
  <si>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</si>
  <si>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</si>
  <si>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</si>
  <si>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</si>
  <si>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</si>
  <si>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</si>
  <si>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</si>
  <si>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</si>
  <si>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</si>
  <si>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</si>
  <si>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</si>
  <si>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</si>
  <si>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</si>
  <si>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</si>
  <si>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</si>
  <si>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</si>
  <si>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</si>
  <si>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</si>
  <si>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</si>
  <si>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</si>
  <si>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</si>
  <si>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</si>
  <si>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</si>
  <si>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</si>
  <si>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</si>
  <si>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</si>
  <si>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</si>
  <si>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</si>
  <si>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</si>
  <si>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</si>
  <si>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</si>
  <si>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</si>
  <si>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</si>
  <si>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</si>
  <si>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</si>
  <si>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</si>
  <si>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</si>
  <si>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</si>
  <si>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</si>
  <si>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</si>
  <si>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</si>
  <si>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</si>
  <si>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</si>
  <si>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</si>
  <si>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</si>
  <si>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</si>
  <si>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</si>
  <si>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</si>
  <si>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</si>
  <si>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</si>
  <si>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</si>
  <si>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</si>
  <si>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</si>
  <si>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</si>
  <si>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</si>
  <si>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</si>
  <si>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</si>
  <si>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</si>
  <si>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</si>
  <si>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</si>
  <si>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</si>
  <si>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</si>
  <si>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</si>
  <si>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</si>
  <si>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</si>
  <si>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</si>
  <si>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</si>
  <si>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</si>
  <si>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</si>
  <si>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</si>
  <si>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</si>
  <si>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</si>
  <si>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</si>
  <si>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</si>
  <si>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</si>
  <si>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</si>
  <si>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</si>
  <si>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</si>
  <si>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</si>
  <si>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</si>
  <si>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</si>
  <si>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</si>
  <si>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</si>
  <si>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</si>
  <si>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</si>
  <si>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</si>
  <si>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</si>
  <si>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</si>
  <si>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</si>
  <si>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</si>
  <si>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</si>
  <si>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</si>
  <si>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</si>
  <si>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</si>
  <si>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</si>
  <si>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</si>
  <si>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</si>
  <si>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</si>
  <si>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</si>
  <si>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</si>
  <si>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</si>
  <si>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</si>
  <si>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</si>
  <si>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</si>
  <si>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</si>
  <si>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</si>
  <si>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</si>
  <si>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</si>
  <si>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</si>
  <si>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</si>
  <si>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</si>
  <si>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</si>
  <si>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</si>
  <si>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</si>
  <si>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</si>
  <si>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</si>
  <si>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</si>
  <si>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</si>
  <si>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</si>
  <si>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</si>
  <si>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</si>
  <si>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</si>
  <si>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</si>
  <si>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</si>
  <si>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</si>
  <si>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</si>
  <si>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</si>
  <si>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</si>
  <si>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</si>
  <si>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</si>
  <si>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</si>
  <si>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</si>
  <si>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</si>
  <si>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</si>
  <si>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</si>
  <si>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</si>
  <si>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</si>
  <si>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</si>
  <si>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</si>
  <si>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</si>
  <si>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</si>
  <si>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</si>
  <si>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</si>
  <si>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</si>
  <si>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</si>
  <si>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</si>
  <si>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</si>
  <si>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</si>
  <si>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</si>
  <si>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</si>
  <si>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</si>
  <si>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</si>
  <si>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</si>
  <si>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</si>
  <si>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</si>
  <si>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</si>
  <si>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</si>
  <si>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</si>
  <si>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</si>
  <si>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</si>
  <si>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</si>
  <si>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</si>
  <si>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</si>
  <si>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</si>
  <si>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</si>
  <si>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</si>
  <si>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</si>
  <si>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</si>
  <si>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</si>
  <si>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</si>
  <si>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</si>
  <si>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</si>
  <si>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</si>
  <si>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</si>
  <si>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</si>
  <si>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</si>
  <si>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</si>
  <si>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</si>
  <si>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</si>
  <si>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</si>
  <si>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</si>
  <si>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</si>
  <si>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</si>
  <si>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</si>
  <si>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</si>
  <si>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</si>
  <si>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</si>
  <si>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</si>
  <si>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</si>
  <si>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</si>
  <si>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</si>
  <si>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</si>
  <si>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</si>
  <si>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</si>
  <si>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</si>
  <si>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</si>
  <si>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</si>
  <si>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</si>
  <si>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</si>
  <si>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</si>
  <si>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</si>
  <si>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</si>
  <si>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</si>
  <si>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</si>
  <si>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</si>
  <si>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</si>
  <si>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</si>
  <si>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</si>
  <si>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</si>
  <si>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</si>
  <si>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</si>
  <si>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</si>
  <si>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</si>
  <si>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</si>
  <si>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</si>
  <si>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</si>
  <si>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</si>
  <si>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</si>
  <si>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</si>
  <si>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</si>
  <si>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</si>
  <si>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</si>
  <si>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</si>
  <si>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</si>
  <si>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</si>
  <si>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</si>
  <si>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</si>
  <si>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</si>
  <si>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</si>
  <si>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</si>
  <si>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</si>
  <si>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</si>
  <si>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</si>
  <si>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</si>
  <si>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</si>
  <si>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</si>
  <si>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</si>
  <si>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</si>
  <si>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</si>
  <si>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</si>
  <si>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</si>
  <si>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</si>
  <si>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</si>
  <si>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</si>
  <si>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</si>
  <si>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</si>
  <si>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</si>
  <si>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</si>
  <si>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</si>
  <si>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</si>
  <si>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</si>
  <si>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</si>
  <si>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</si>
  <si>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</si>
  <si>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</si>
  <si>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</si>
  <si>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</si>
  <si>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</si>
  <si>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</si>
  <si>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</si>
  <si>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</si>
  <si>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</si>
  <si>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</si>
  <si>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</si>
  <si>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</si>
  <si>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</si>
  <si>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</si>
  <si>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</si>
  <si>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</si>
  <si>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</si>
  <si>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</si>
  <si>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</si>
  <si>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</si>
  <si>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</si>
  <si>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</si>
  <si>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</si>
  <si>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</si>
  <si>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</si>
  <si>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</si>
  <si>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</si>
  <si>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</si>
  <si>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</si>
  <si>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</si>
  <si>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</si>
  <si>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</si>
  <si>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</si>
  <si>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</si>
  <si>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</si>
  <si>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</si>
  <si>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</si>
  <si>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</si>
  <si>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</si>
  <si>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</si>
  <si>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</si>
  <si>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</si>
  <si>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</si>
  <si>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</si>
  <si>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</si>
  <si>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</si>
  <si>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</si>
  <si>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</si>
  <si>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</si>
  <si>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</si>
  <si>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</si>
  <si>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</si>
  <si>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</si>
  <si>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</si>
  <si>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</si>
  <si>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</si>
  <si>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</si>
  <si>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</si>
  <si>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</si>
  <si>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</si>
  <si>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</si>
  <si>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</si>
  <si>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</si>
  <si>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</si>
  <si>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</si>
  <si>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</si>
  <si>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</si>
  <si>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</si>
  <si>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</si>
  <si>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</si>
  <si>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</si>
  <si>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</si>
  <si>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</si>
  <si>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</si>
  <si>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</si>
  <si>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</si>
  <si>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</si>
  <si>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</si>
  <si>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</si>
  <si>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</si>
  <si>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</si>
  <si>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</si>
  <si>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</si>
  <si>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</si>
  <si>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</si>
  <si>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</si>
  <si>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</si>
  <si>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</si>
  <si>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</si>
  <si>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</si>
  <si>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</si>
  <si>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</si>
  <si>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</si>
  <si>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</si>
  <si>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</si>
  <si>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</si>
  <si>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</si>
  <si>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</si>
  <si>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</si>
  <si>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</si>
  <si>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</si>
  <si>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</si>
  <si>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</si>
  <si>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</si>
  <si>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</si>
  <si>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</si>
  <si>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</si>
  <si>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</si>
  <si>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</si>
  <si>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</si>
  <si>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</si>
  <si>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</si>
  <si>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</si>
  <si>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</si>
  <si>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</si>
  <si>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</si>
  <si>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</si>
  <si>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</si>
  <si>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</si>
  <si>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</si>
  <si>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</si>
  <si>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</si>
  <si>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</si>
  <si>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</si>
  <si>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</si>
  <si>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</si>
  <si>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</si>
  <si>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</si>
  <si>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</si>
  <si>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</si>
  <si>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</si>
  <si>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</si>
  <si>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</si>
  <si>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</si>
  <si>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</si>
  <si>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</si>
  <si>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</si>
  <si>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</si>
  <si>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</si>
  <si>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</si>
  <si>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</si>
  <si>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</si>
  <si>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</si>
  <si>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</si>
  <si>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</si>
  <si>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</si>
  <si>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</si>
  <si>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</si>
  <si>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</si>
  <si>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</si>
  <si>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</si>
  <si>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</si>
  <si>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</si>
  <si>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</si>
  <si>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</si>
  <si>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</si>
  <si>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</si>
  <si>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</si>
  <si>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</si>
  <si>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</si>
  <si>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</si>
  <si>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</si>
  <si>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</si>
  <si>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</si>
  <si>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</si>
  <si>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</si>
  <si>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</si>
  <si>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</si>
  <si>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</si>
  <si>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</si>
  <si>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</si>
  <si>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</si>
  <si>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</si>
  <si>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</si>
  <si>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</si>
  <si>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</si>
  <si>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</si>
  <si>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</si>
  <si>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</si>
  <si>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</si>
  <si>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</si>
  <si>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</si>
  <si>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</si>
  <si>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</si>
  <si>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</si>
  <si>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</si>
  <si>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</si>
  <si>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</si>
  <si>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</si>
  <si>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</si>
  <si>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</si>
  <si>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</si>
  <si>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</si>
  <si>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</si>
  <si>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</si>
  <si>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</si>
  <si>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</si>
  <si>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</si>
  <si>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</si>
  <si>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</si>
  <si>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</si>
  <si>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</si>
  <si>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</si>
  <si>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</si>
  <si>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</si>
  <si>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</si>
  <si>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</si>
  <si>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</si>
  <si>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</si>
  <si>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</si>
  <si>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</si>
  <si>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</si>
  <si>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</si>
  <si>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</si>
  <si>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</si>
  <si>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</si>
  <si>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</si>
  <si>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</si>
  <si>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</si>
  <si>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</si>
  <si>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</si>
  <si>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</si>
  <si>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</si>
  <si>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</si>
  <si>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</si>
  <si>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</si>
  <si>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</si>
  <si>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</si>
  <si>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</si>
  <si>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</si>
  <si>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</si>
  <si>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</si>
  <si>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</si>
  <si>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</si>
  <si>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</si>
  <si>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</si>
  <si>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</si>
  <si>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</si>
  <si>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</si>
  <si>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</si>
  <si>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</si>
  <si>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</si>
  <si>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</si>
  <si>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</si>
  <si>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</si>
  <si>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</si>
  <si>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</si>
  <si>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</si>
  <si>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</si>
  <si>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</si>
  <si>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</si>
  <si>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</si>
  <si>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</si>
  <si>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</si>
  <si>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</si>
  <si>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</si>
  <si>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</si>
  <si>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</si>
  <si>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</si>
  <si>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</si>
  <si>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</si>
  <si>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</si>
  <si>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</si>
  <si>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</si>
  <si>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</si>
  <si>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</si>
  <si>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</si>
  <si>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</si>
  <si>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</si>
  <si>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</si>
  <si>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</si>
  <si>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</si>
  <si>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</si>
  <si>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</si>
  <si>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</si>
  <si>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</si>
  <si>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</si>
  <si>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</si>
  <si>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</si>
  <si>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</si>
  <si>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</si>
  <si>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</si>
  <si>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</si>
  <si>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</si>
  <si>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</si>
  <si>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</si>
  <si>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</si>
  <si>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</si>
  <si>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</si>
  <si>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</si>
  <si>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</si>
  <si>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</si>
  <si>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</si>
  <si>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</si>
  <si>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</si>
  <si>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</si>
  <si>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</si>
  <si>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</si>
  <si>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</si>
  <si>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</si>
  <si>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</si>
  <si>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</si>
  <si>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</si>
  <si>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</si>
  <si>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</si>
  <si>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</si>
  <si>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</si>
  <si>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</si>
  <si>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</si>
  <si>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</si>
  <si>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</si>
  <si>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</si>
  <si>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</si>
  <si>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</si>
  <si>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</si>
  <si>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</si>
  <si>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</si>
  <si>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</si>
  <si>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</si>
  <si>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</si>
  <si>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</si>
  <si>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</si>
  <si>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</si>
  <si>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</si>
  <si>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</si>
  <si>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</si>
  <si>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</si>
  <si>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</si>
  <si>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</si>
  <si>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</si>
  <si>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</si>
  <si>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</si>
  <si>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</si>
  <si>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</si>
  <si>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</si>
  <si>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</si>
  <si>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</si>
  <si>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</si>
  <si>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KOCL</t>
  </si>
  <si>
    <t>WALCHANNAG</t>
  </si>
  <si>
    <t>Walchandnagar Ind. Ltd</t>
  </si>
  <si>
    <t>VISTRA ITCL INDIA LIMITED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</si>
  <si>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</si>
  <si>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</si>
  <si>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</si>
  <si>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</si>
  <si>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</si>
  <si>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</si>
  <si>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</si>
  <si>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</si>
  <si>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</si>
  <si>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</si>
  <si>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</si>
  <si>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</si>
  <si>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</si>
  <si>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</si>
  <si>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</si>
  <si>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</si>
  <si>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</si>
  <si>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</si>
  <si>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</si>
  <si>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</si>
  <si>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</si>
  <si>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</si>
  <si>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</si>
  <si>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</si>
  <si>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</si>
  <si>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</si>
  <si>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</si>
  <si>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</si>
  <si>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</si>
  <si>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GRAVITON RESEARCH CAPITAL LLP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</si>
  <si>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</si>
  <si>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</si>
  <si>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</si>
  <si>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</si>
  <si>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</si>
  <si>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</si>
  <si>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</si>
  <si>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</si>
  <si>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</si>
  <si>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</si>
  <si>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</si>
  <si>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</si>
  <si>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</si>
  <si>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</si>
  <si>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</si>
  <si>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</si>
  <si>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</si>
  <si>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</si>
  <si>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</si>
  <si>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ADJIA</t>
  </si>
  <si>
    <t>SUBHAMKUMARGOYAL</t>
  </si>
  <si>
    <t>CPL</t>
  </si>
  <si>
    <t>CAPTAIN PLASTIC PRIVATE LIMITED</t>
  </si>
  <si>
    <t>BASANT MARKETING PRIVATE LIMITED</t>
  </si>
  <si>
    <t>MNIL</t>
  </si>
  <si>
    <t>KABIR SHRAN DAGAR</t>
  </si>
  <si>
    <t>NEWLIGHT</t>
  </si>
  <si>
    <t>GOLDLINE FINANCIAL SERVICES LIMITED</t>
  </si>
  <si>
    <t>OBIL</t>
  </si>
  <si>
    <t>AMALIN CLARA MARY</t>
  </si>
  <si>
    <t>POBS</t>
  </si>
  <si>
    <t>HARSH JAIN</t>
  </si>
  <si>
    <t>SHEETAL</t>
  </si>
  <si>
    <t>ZEAL</t>
  </si>
  <si>
    <t>WHV-EAM INTERNATIONAL SMALL CAP EQUITY FUND</t>
  </si>
  <si>
    <t>Vodafone Idea Limited</t>
  </si>
  <si>
    <t>ADROIT FINANCIAL SERVICES PVT LTD</t>
  </si>
  <si>
    <t>EMRALD COMMERCIAL LIMITED</t>
  </si>
  <si>
    <t>TIRUMALCHM</t>
  </si>
  <si>
    <t>Thirumalai Chemicals Ltd</t>
  </si>
  <si>
    <t>Yes Bank Limited</t>
  </si>
  <si>
    <t>ANUSANDHAN INVESTMENTS LIMITED</t>
  </si>
  <si>
    <t>Loss of Rs.7/-</t>
  </si>
  <si>
    <t>Profit of Rs.180/-</t>
  </si>
  <si>
    <t>Loss of Rs.15/-</t>
  </si>
  <si>
    <t>83.5-84.5</t>
  </si>
  <si>
    <t>90-92</t>
  </si>
  <si>
    <t>49.4-49.6</t>
  </si>
  <si>
    <t>229.5-230.5</t>
  </si>
  <si>
    <t>240-242</t>
  </si>
  <si>
    <t>450-500</t>
  </si>
  <si>
    <t>Loss of Rs.15.5/-</t>
  </si>
  <si>
    <t>NIFTY 17700 CE 30-SEP</t>
  </si>
  <si>
    <t>ADINATH</t>
  </si>
  <si>
    <t>MAHENDRA GIRDHARILAL WADHWANI</t>
  </si>
  <si>
    <t>VINODCHANDRA MANSUKHLAL PAREKH</t>
  </si>
  <si>
    <t>AMRAAGRI</t>
  </si>
  <si>
    <t>MAHBOOBGHULAMHUSAINGAURI</t>
  </si>
  <si>
    <t>ANUROOP</t>
  </si>
  <si>
    <t>ZYANA STOCKS AND COMMODITIES</t>
  </si>
  <si>
    <t>SHERWOOD SECURITIES PVT LTD</t>
  </si>
  <si>
    <t>BITL</t>
  </si>
  <si>
    <t>ARIHANTBEGANI</t>
  </si>
  <si>
    <t>INOXWIND</t>
  </si>
  <si>
    <t>INOX WIND ENERGY LIMITED</t>
  </si>
  <si>
    <t>KDLL</t>
  </si>
  <si>
    <t>RANJANPREET KAUR</t>
  </si>
  <si>
    <t>SAPNA MAYANKBHAI SHETH</t>
  </si>
  <si>
    <t>LOOKS</t>
  </si>
  <si>
    <t>TIRUPATI TRADE &amp; FINANCE COMPANY</t>
  </si>
  <si>
    <t>DIGITAL BIOTECH PRIVATE LIMITED</t>
  </si>
  <si>
    <t>VRAJ DYES AND DRUGS PRIVATE LIMITED</t>
  </si>
  <si>
    <t>TARACHANDBHAI KARSHANBHAI THAKKAR</t>
  </si>
  <si>
    <t>GODAVARIBEN NATVARLAL THAKKAR</t>
  </si>
  <si>
    <t>NATVARLAL KHENGARBHAI THAKKAR</t>
  </si>
  <si>
    <t>THAKKAR NATVARLAL KHENGARBHAI HUF</t>
  </si>
  <si>
    <t>VIJAY CHATURLAL THAKKAR (HUF)</t>
  </si>
  <si>
    <t>SANDIPKUMAR CHATURLAL THAKKAR</t>
  </si>
  <si>
    <t>DIPAKKUMAR CHIMANLAL SHAH</t>
  </si>
  <si>
    <t>MRCEXIM</t>
  </si>
  <si>
    <t>ESPS FINSERVE PRIVATE LIMITED.</t>
  </si>
  <si>
    <t>SRC WEALTH CREATORS ADVISORY LLP</t>
  </si>
  <si>
    <t>RAJWANT PARMANAND SINGH</t>
  </si>
  <si>
    <t>MUKTA</t>
  </si>
  <si>
    <t>SANDHIL CONSULTANCY SERVICES PRIVATE LIMITED .</t>
  </si>
  <si>
    <t>NBL</t>
  </si>
  <si>
    <t>BHAVINSATISHBHAISHAH</t>
  </si>
  <si>
    <t>LOKESH INDER KAPOOR</t>
  </si>
  <si>
    <t>EUROPLUS ONE REALITY PRIVATE LIMITED</t>
  </si>
  <si>
    <t>CHANDAN KUMAR BASU</t>
  </si>
  <si>
    <t>OCTAWARE</t>
  </si>
  <si>
    <t>MOHAMMED ASLAM QUDRATULLAH KHAN</t>
  </si>
  <si>
    <t>OZONEWORLD</t>
  </si>
  <si>
    <t>SATISH RAWAT</t>
  </si>
  <si>
    <t>SANJAY POPATLAL JAIN</t>
  </si>
  <si>
    <t>PRISMMEDI</t>
  </si>
  <si>
    <t>PRAKASHCHAND MUKESHKUMAR</t>
  </si>
  <si>
    <t>SEEMA DHANYAKUMAR</t>
  </si>
  <si>
    <t>RSTL</t>
  </si>
  <si>
    <t>DHANRAJ S AGRAWAL</t>
  </si>
  <si>
    <t>INTERACTIVE FINANCIAL SERVICES LTD</t>
  </si>
  <si>
    <t>RUSHABH SURESHCHANDRA SHAH</t>
  </si>
  <si>
    <t>SUNCARE TRADERS LIMITED</t>
  </si>
  <si>
    <t>MIKER FINANCIAL CONSULTANTS PRIVATE LIMITED</t>
  </si>
  <si>
    <t>Aster DM Healthcare Ltd.</t>
  </si>
  <si>
    <t>THE VANGUARD GROUP INC A/C VANGUARD TOTAL INTERNATIONAL STOCK INDEX FUND (P8)</t>
  </si>
  <si>
    <t>ATALREAL</t>
  </si>
  <si>
    <t>Atal Realtech Limited</t>
  </si>
  <si>
    <t>APURVA BACHUBHAI DOSHI</t>
  </si>
  <si>
    <t>SAPANA YASH JOGANI DOSHI</t>
  </si>
  <si>
    <t>KAPIL SUSHIL DAMANI</t>
  </si>
  <si>
    <t>BTML</t>
  </si>
  <si>
    <t>Bodhi Tree Multimedia Ltd</t>
  </si>
  <si>
    <t>MAULIK CONSULTANCY</t>
  </si>
  <si>
    <t>CROWN</t>
  </si>
  <si>
    <t>Crown Lifters Ltd.</t>
  </si>
  <si>
    <t>NIRMITKUMAR A PATEL</t>
  </si>
  <si>
    <t>FAIRCHEMOR</t>
  </si>
  <si>
    <t>Fairchem Organics Limited</t>
  </si>
  <si>
    <t>HIGH CONVICTION FUND - SERIES 1</t>
  </si>
  <si>
    <t>GOLDTECH</t>
  </si>
  <si>
    <t>Goldstone Tech Ltd.</t>
  </si>
  <si>
    <t>VELDI VARALAKSHMI</t>
  </si>
  <si>
    <t>JALAN</t>
  </si>
  <si>
    <t>Jalan Transolu. India Ltd</t>
  </si>
  <si>
    <t>AMIT KUMAR AGRAWAL</t>
  </si>
  <si>
    <t>KEI Industries Limited</t>
  </si>
  <si>
    <t>THE VANGUARD GROUP  INC A/C VANGUARD EMERG. MKTS STOCK INDEXFD A SERIES OF V I E I F</t>
  </si>
  <si>
    <t>KPIT Technologies Limited</t>
  </si>
  <si>
    <t>LIBAS</t>
  </si>
  <si>
    <t>Libas Consu Products Ltd</t>
  </si>
  <si>
    <t>VISA CAPITAL PARTNERS</t>
  </si>
  <si>
    <t>MCLEODRUSS</t>
  </si>
  <si>
    <t>McLeod Russel India Ltd.</t>
  </si>
  <si>
    <t>NIRAJ RAJNIKANT SHAH</t>
  </si>
  <si>
    <t>MSTCLTD</t>
  </si>
  <si>
    <t>MSTC Limited</t>
  </si>
  <si>
    <t>NGIL</t>
  </si>
  <si>
    <t>Nakoda Group of Ind. Ltd</t>
  </si>
  <si>
    <t>SHAH BHARATKUMAR NIHALCHAND</t>
  </si>
  <si>
    <t>PRAJIND</t>
  </si>
  <si>
    <t>Praj Industries Ltd</t>
  </si>
  <si>
    <t>SITINET</t>
  </si>
  <si>
    <t>Siti Networks Limited</t>
  </si>
  <si>
    <t>MADHUSUDHAN CHAKRAVARTHY</t>
  </si>
  <si>
    <t>SURYAROSNI</t>
  </si>
  <si>
    <t>Surya Roshni Ltd</t>
  </si>
  <si>
    <t>EMPLOYEES RETIREMENT SYSTEM OF TEXAS - SELF MANAGED PORTFOLIO</t>
  </si>
  <si>
    <t>VIVIDHA</t>
  </si>
  <si>
    <t>Visagar Polytex Ltd</t>
  </si>
  <si>
    <t>RAVI GOYAL</t>
  </si>
  <si>
    <t>Zee Entertain. Enterp.Ltd</t>
  </si>
  <si>
    <t>JUMP TRADING FINANCIAL INDIA PRIVATE LIMITED</t>
  </si>
  <si>
    <t>JIGNESH AMRUTLAL THOBHANI</t>
  </si>
  <si>
    <t>Balaji Amines Limited</t>
  </si>
  <si>
    <t>INTEGRATED CORE STRATEGIES (ASIA) PTE. LTD.</t>
  </si>
  <si>
    <t>Carborundum Univ Ltd</t>
  </si>
  <si>
    <t>DCI</t>
  </si>
  <si>
    <t>DC Infotech and Comun Ltd</t>
  </si>
  <si>
    <t>KHYATI PRATIK JATANIYA</t>
  </si>
  <si>
    <t>BANBRIDGE LIMITED</t>
  </si>
  <si>
    <t>HFCL Limited</t>
  </si>
  <si>
    <t>KEVENTER CAPITAL LIMITED</t>
  </si>
  <si>
    <t>Karur Vysya Bank Ltd</t>
  </si>
  <si>
    <t>DOVETAIL INDIA FUND CLASS 6 SHARES</t>
  </si>
  <si>
    <t>ACACIA CONSERVATION FUND LP</t>
  </si>
  <si>
    <t>RPOWER</t>
  </si>
  <si>
    <t>Reliance Power Limited</t>
  </si>
  <si>
    <t>YORIK RAJUL SHAH</t>
  </si>
  <si>
    <t>SKF India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</si>
</sst>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6" borderId="1" xfId="0" applyFont="1" applyFill="1" applyBorder="1" applyAlignment="1">
      <alignment horizontal="center" vertical="center"/>
    </xf>
    <xf numFmtId="165" fontId="35" fillId="26" borderId="1" xfId="0" applyNumberFormat="1" applyFont="1" applyFill="1" applyBorder="1" applyAlignment="1">
      <alignment horizontal="center" vertical="center"/>
    </xf>
    <xf numFmtId="15" fontId="1" fillId="26" borderId="1" xfId="0" applyNumberFormat="1" applyFont="1" applyFill="1" applyBorder="1" applyAlignment="1">
      <alignment horizontal="center" vertical="center"/>
    </xf>
    <xf numFmtId="0" fontId="36" fillId="26" borderId="1" xfId="0" applyFont="1" applyFill="1" applyBorder="1"/>
    <xf numFmtId="43" fontId="35" fillId="26" borderId="1" xfId="0" applyNumberFormat="1" applyFont="1" applyFill="1" applyBorder="1" applyAlignment="1">
      <alignment horizontal="center" vertical="top"/>
    </xf>
    <xf numFmtId="0" fontId="35" fillId="26" borderId="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top"/>
    </xf>
    <xf numFmtId="0" fontId="36" fillId="27" borderId="1" xfId="0" applyFont="1" applyFill="1" applyBorder="1" applyAlignment="1">
      <alignment horizontal="center" vertical="center"/>
    </xf>
    <xf numFmtId="2" fontId="36" fillId="27" borderId="1" xfId="0" applyNumberFormat="1" applyFont="1" applyFill="1" applyBorder="1" applyAlignment="1">
      <alignment horizontal="center" vertical="center"/>
    </xf>
    <xf numFmtId="10" fontId="36" fillId="27" borderId="1" xfId="0" applyNumberFormat="1" applyFont="1" applyFill="1" applyBorder="1" applyAlignment="1">
      <alignment horizontal="center" vertical="center" wrapText="1"/>
    </xf>
    <xf numFmtId="16" fontId="36" fillId="27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7" sqref="B27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4" t="s">
        <v>16</v>
      </c>
      <c r="B9" s="476" t="s">
        <v>17</v>
      </c>
      <c r="C9" s="476" t="s">
        <v>18</v>
      </c>
      <c r="D9" s="476" t="s">
        <v>19</v>
      </c>
      <c r="E9" s="26" t="s">
        <v>20</v>
      </c>
      <c r="F9" s="26" t="s">
        <v>21</v>
      </c>
      <c r="G9" s="471" t="s">
        <v>22</v>
      </c>
      <c r="H9" s="472"/>
      <c r="I9" s="473"/>
      <c r="J9" s="471" t="s">
        <v>23</v>
      </c>
      <c r="K9" s="472"/>
      <c r="L9" s="473"/>
      <c r="M9" s="26"/>
      <c r="N9" s="27"/>
      <c r="O9" s="27"/>
      <c r="P9" s="27"/>
    </row>
    <row r="10" spans="1:16" ht="59.25" customHeight="1">
      <c r="A10" s="475"/>
      <c r="B10" s="477"/>
      <c r="C10" s="477"/>
      <c r="D10" s="47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37850.050000000003</v>
      </c>
      <c r="F11" s="35">
        <v>37846.916666666664</v>
      </c>
      <c r="G11" s="36">
        <v>37469.133333333331</v>
      </c>
      <c r="H11" s="36">
        <v>37088.216666666667</v>
      </c>
      <c r="I11" s="36">
        <v>36710.433333333334</v>
      </c>
      <c r="J11" s="36">
        <v>38227.833333333328</v>
      </c>
      <c r="K11" s="36">
        <v>38605.616666666669</v>
      </c>
      <c r="L11" s="36">
        <v>38986.533333333326</v>
      </c>
      <c r="M11" s="37">
        <v>38224.699999999997</v>
      </c>
      <c r="N11" s="37">
        <v>37466</v>
      </c>
      <c r="O11" s="38">
        <v>1986725</v>
      </c>
      <c r="P11" s="39">
        <v>-2.1064561031793938E-2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17603.150000000001</v>
      </c>
      <c r="F12" s="40">
        <v>17653.716666666667</v>
      </c>
      <c r="G12" s="41">
        <v>17507.433333333334</v>
      </c>
      <c r="H12" s="41">
        <v>17411.716666666667</v>
      </c>
      <c r="I12" s="41">
        <v>17265.433333333334</v>
      </c>
      <c r="J12" s="41">
        <v>17749.433333333334</v>
      </c>
      <c r="K12" s="41">
        <v>17895.716666666667</v>
      </c>
      <c r="L12" s="41">
        <v>17991.433333333334</v>
      </c>
      <c r="M12" s="31">
        <v>17800</v>
      </c>
      <c r="N12" s="31">
        <v>17558</v>
      </c>
      <c r="O12" s="42">
        <v>16086350</v>
      </c>
      <c r="P12" s="43">
        <v>-3.9523414316676914E-2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18482.8</v>
      </c>
      <c r="F13" s="40">
        <v>18491.133333333331</v>
      </c>
      <c r="G13" s="41">
        <v>18341.666666666664</v>
      </c>
      <c r="H13" s="41">
        <v>18200.533333333333</v>
      </c>
      <c r="I13" s="41">
        <v>18051.066666666666</v>
      </c>
      <c r="J13" s="41">
        <v>18632.266666666663</v>
      </c>
      <c r="K13" s="41">
        <v>18781.73333333333</v>
      </c>
      <c r="L13" s="41">
        <v>18922.866666666661</v>
      </c>
      <c r="M13" s="31">
        <v>18640.599999999999</v>
      </c>
      <c r="N13" s="31">
        <v>18350</v>
      </c>
      <c r="O13" s="42">
        <v>4240</v>
      </c>
      <c r="P13" s="43">
        <v>0.10416666666666667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924.95</v>
      </c>
      <c r="F14" s="40">
        <v>934.08333333333337</v>
      </c>
      <c r="G14" s="41">
        <v>906.01666666666677</v>
      </c>
      <c r="H14" s="41">
        <v>887.08333333333337</v>
      </c>
      <c r="I14" s="41">
        <v>859.01666666666677</v>
      </c>
      <c r="J14" s="41">
        <v>953.01666666666677</v>
      </c>
      <c r="K14" s="41">
        <v>981.08333333333337</v>
      </c>
      <c r="L14" s="41">
        <v>1000.0166666666668</v>
      </c>
      <c r="M14" s="31">
        <v>962.15</v>
      </c>
      <c r="N14" s="31">
        <v>915.15</v>
      </c>
      <c r="O14" s="42">
        <v>4108900</v>
      </c>
      <c r="P14" s="43">
        <v>1.7255892255892257E-2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212.85</v>
      </c>
      <c r="F15" s="40">
        <v>214.58333333333334</v>
      </c>
      <c r="G15" s="41">
        <v>209.16666666666669</v>
      </c>
      <c r="H15" s="41">
        <v>205.48333333333335</v>
      </c>
      <c r="I15" s="41">
        <v>200.06666666666669</v>
      </c>
      <c r="J15" s="41">
        <v>218.26666666666668</v>
      </c>
      <c r="K15" s="41">
        <v>223.68333333333337</v>
      </c>
      <c r="L15" s="41">
        <v>227.36666666666667</v>
      </c>
      <c r="M15" s="31">
        <v>220</v>
      </c>
      <c r="N15" s="31">
        <v>210.9</v>
      </c>
      <c r="O15" s="42">
        <v>11427000</v>
      </c>
      <c r="P15" s="43">
        <v>1.384083044982699E-2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2394.1999999999998</v>
      </c>
      <c r="F16" s="40">
        <v>2404.9666666666667</v>
      </c>
      <c r="G16" s="41">
        <v>2367.9333333333334</v>
      </c>
      <c r="H16" s="41">
        <v>2341.6666666666665</v>
      </c>
      <c r="I16" s="41">
        <v>2304.6333333333332</v>
      </c>
      <c r="J16" s="41">
        <v>2431.2333333333336</v>
      </c>
      <c r="K16" s="41">
        <v>2468.2666666666673</v>
      </c>
      <c r="L16" s="41">
        <v>2494.5333333333338</v>
      </c>
      <c r="M16" s="31">
        <v>2442</v>
      </c>
      <c r="N16" s="31">
        <v>2378.6999999999998</v>
      </c>
      <c r="O16" s="42">
        <v>2644000</v>
      </c>
      <c r="P16" s="43">
        <v>-4.2549339127285896E-2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1486.35</v>
      </c>
      <c r="F17" s="40">
        <v>1496.1166666666668</v>
      </c>
      <c r="G17" s="41">
        <v>1461.2333333333336</v>
      </c>
      <c r="H17" s="41">
        <v>1436.1166666666668</v>
      </c>
      <c r="I17" s="41">
        <v>1401.2333333333336</v>
      </c>
      <c r="J17" s="41">
        <v>1521.2333333333336</v>
      </c>
      <c r="K17" s="41">
        <v>1556.1166666666668</v>
      </c>
      <c r="L17" s="41">
        <v>1581.2333333333336</v>
      </c>
      <c r="M17" s="31">
        <v>1531</v>
      </c>
      <c r="N17" s="31">
        <v>1471</v>
      </c>
      <c r="O17" s="42">
        <v>25149000</v>
      </c>
      <c r="P17" s="43">
        <v>2.1279187817258884E-2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768.9</v>
      </c>
      <c r="F18" s="40">
        <v>773.29999999999984</v>
      </c>
      <c r="G18" s="41">
        <v>757.54999999999973</v>
      </c>
      <c r="H18" s="41">
        <v>746.19999999999993</v>
      </c>
      <c r="I18" s="41">
        <v>730.44999999999982</v>
      </c>
      <c r="J18" s="41">
        <v>784.64999999999964</v>
      </c>
      <c r="K18" s="41">
        <v>800.39999999999986</v>
      </c>
      <c r="L18" s="41">
        <v>811.74999999999955</v>
      </c>
      <c r="M18" s="31">
        <v>789.05</v>
      </c>
      <c r="N18" s="31">
        <v>761.95</v>
      </c>
      <c r="O18" s="42">
        <v>89440000</v>
      </c>
      <c r="P18" s="43">
        <v>-1.507116941110801E-3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3823</v>
      </c>
      <c r="F19" s="40">
        <v>3824.4166666666665</v>
      </c>
      <c r="G19" s="41">
        <v>3754.1833333333329</v>
      </c>
      <c r="H19" s="41">
        <v>3685.3666666666663</v>
      </c>
      <c r="I19" s="41">
        <v>3615.1333333333328</v>
      </c>
      <c r="J19" s="41">
        <v>3893.2333333333331</v>
      </c>
      <c r="K19" s="41">
        <v>3963.4666666666667</v>
      </c>
      <c r="L19" s="41">
        <v>4032.2833333333333</v>
      </c>
      <c r="M19" s="31">
        <v>3894.65</v>
      </c>
      <c r="N19" s="31">
        <v>3755.6</v>
      </c>
      <c r="O19" s="42">
        <v>391000</v>
      </c>
      <c r="P19" s="43">
        <v>-3.2657100445324098E-2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730.5</v>
      </c>
      <c r="F20" s="40">
        <v>731.94999999999993</v>
      </c>
      <c r="G20" s="41">
        <v>723.19999999999982</v>
      </c>
      <c r="H20" s="41">
        <v>715.89999999999986</v>
      </c>
      <c r="I20" s="41">
        <v>707.14999999999975</v>
      </c>
      <c r="J20" s="41">
        <v>739.24999999999989</v>
      </c>
      <c r="K20" s="41">
        <v>748.00000000000011</v>
      </c>
      <c r="L20" s="41">
        <v>755.3</v>
      </c>
      <c r="M20" s="31">
        <v>740.7</v>
      </c>
      <c r="N20" s="31">
        <v>724.65</v>
      </c>
      <c r="O20" s="42">
        <v>7872000</v>
      </c>
      <c r="P20" s="43">
        <v>9.1013972567619544E-3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421.3</v>
      </c>
      <c r="F21" s="40">
        <v>424.55</v>
      </c>
      <c r="G21" s="41">
        <v>416.95000000000005</v>
      </c>
      <c r="H21" s="41">
        <v>412.6</v>
      </c>
      <c r="I21" s="41">
        <v>405.00000000000006</v>
      </c>
      <c r="J21" s="41">
        <v>428.90000000000003</v>
      </c>
      <c r="K21" s="41">
        <v>436.50000000000006</v>
      </c>
      <c r="L21" s="41">
        <v>440.85</v>
      </c>
      <c r="M21" s="31">
        <v>432.15</v>
      </c>
      <c r="N21" s="31">
        <v>420.2</v>
      </c>
      <c r="O21" s="42">
        <v>15180000</v>
      </c>
      <c r="P21" s="43">
        <v>3.7690934338424917E-3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777.9</v>
      </c>
      <c r="F22" s="40">
        <v>778.88333333333333</v>
      </c>
      <c r="G22" s="41">
        <v>767.86666666666667</v>
      </c>
      <c r="H22" s="41">
        <v>757.83333333333337</v>
      </c>
      <c r="I22" s="41">
        <v>746.81666666666672</v>
      </c>
      <c r="J22" s="41">
        <v>788.91666666666663</v>
      </c>
      <c r="K22" s="41">
        <v>799.93333333333328</v>
      </c>
      <c r="L22" s="41">
        <v>809.96666666666658</v>
      </c>
      <c r="M22" s="31">
        <v>789.9</v>
      </c>
      <c r="N22" s="31">
        <v>768.85</v>
      </c>
      <c r="O22" s="42">
        <v>1927200</v>
      </c>
      <c r="P22" s="43">
        <v>-5.3931308543854672E-3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4911.25</v>
      </c>
      <c r="F23" s="40">
        <v>4908.95</v>
      </c>
      <c r="G23" s="41">
        <v>4871.8999999999996</v>
      </c>
      <c r="H23" s="41">
        <v>4832.55</v>
      </c>
      <c r="I23" s="41">
        <v>4795.5</v>
      </c>
      <c r="J23" s="41">
        <v>4948.2999999999993</v>
      </c>
      <c r="K23" s="41">
        <v>4985.3500000000004</v>
      </c>
      <c r="L23" s="41">
        <v>5024.6999999999989</v>
      </c>
      <c r="M23" s="31">
        <v>4946</v>
      </c>
      <c r="N23" s="31">
        <v>4869.6000000000004</v>
      </c>
      <c r="O23" s="42">
        <v>2625750</v>
      </c>
      <c r="P23" s="43">
        <v>-2.6418242491657397E-2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223.75</v>
      </c>
      <c r="F24" s="40">
        <v>223.95000000000002</v>
      </c>
      <c r="G24" s="41">
        <v>219.15000000000003</v>
      </c>
      <c r="H24" s="41">
        <v>214.55</v>
      </c>
      <c r="I24" s="41">
        <v>209.75000000000003</v>
      </c>
      <c r="J24" s="41">
        <v>228.55000000000004</v>
      </c>
      <c r="K24" s="41">
        <v>233.35000000000005</v>
      </c>
      <c r="L24" s="41">
        <v>237.95000000000005</v>
      </c>
      <c r="M24" s="31">
        <v>228.75</v>
      </c>
      <c r="N24" s="31">
        <v>219.35</v>
      </c>
      <c r="O24" s="42">
        <v>13642500</v>
      </c>
      <c r="P24" s="43">
        <v>-2.2918531781557745E-2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125.5</v>
      </c>
      <c r="F25" s="40">
        <v>126.14999999999999</v>
      </c>
      <c r="G25" s="41">
        <v>123.85</v>
      </c>
      <c r="H25" s="41">
        <v>122.2</v>
      </c>
      <c r="I25" s="41">
        <v>119.9</v>
      </c>
      <c r="J25" s="41">
        <v>127.79999999999998</v>
      </c>
      <c r="K25" s="41">
        <v>130.09999999999997</v>
      </c>
      <c r="L25" s="41">
        <v>131.74999999999997</v>
      </c>
      <c r="M25" s="31">
        <v>128.44999999999999</v>
      </c>
      <c r="N25" s="31">
        <v>124.5</v>
      </c>
      <c r="O25" s="42">
        <v>47709000</v>
      </c>
      <c r="P25" s="43">
        <v>1.0002857959416977E-2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3313.8</v>
      </c>
      <c r="F26" s="40">
        <v>3330.5333333333333</v>
      </c>
      <c r="G26" s="41">
        <v>3279.6666666666665</v>
      </c>
      <c r="H26" s="41">
        <v>3245.5333333333333</v>
      </c>
      <c r="I26" s="41">
        <v>3194.6666666666665</v>
      </c>
      <c r="J26" s="41">
        <v>3364.6666666666665</v>
      </c>
      <c r="K26" s="41">
        <v>3415.5333333333333</v>
      </c>
      <c r="L26" s="41">
        <v>3449.6666666666665</v>
      </c>
      <c r="M26" s="31">
        <v>3381.4</v>
      </c>
      <c r="N26" s="31">
        <v>3296.4</v>
      </c>
      <c r="O26" s="42">
        <v>4608300</v>
      </c>
      <c r="P26" s="43">
        <v>-5.3134438759785491E-2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2118.1999999999998</v>
      </c>
      <c r="F27" s="40">
        <v>2116.7166666666667</v>
      </c>
      <c r="G27" s="41">
        <v>2080.0333333333333</v>
      </c>
      <c r="H27" s="41">
        <v>2041.8666666666668</v>
      </c>
      <c r="I27" s="41">
        <v>2005.1833333333334</v>
      </c>
      <c r="J27" s="41">
        <v>2154.8833333333332</v>
      </c>
      <c r="K27" s="41">
        <v>2191.5666666666666</v>
      </c>
      <c r="L27" s="41">
        <v>2229.7333333333331</v>
      </c>
      <c r="M27" s="31">
        <v>2153.4</v>
      </c>
      <c r="N27" s="31">
        <v>2078.5500000000002</v>
      </c>
      <c r="O27" s="42">
        <v>462275</v>
      </c>
      <c r="P27" s="43">
        <v>-3.8329519450800917E-2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1120</v>
      </c>
      <c r="F28" s="40">
        <v>1126.9833333333333</v>
      </c>
      <c r="G28" s="41">
        <v>1085.1666666666667</v>
      </c>
      <c r="H28" s="41">
        <v>1050.3333333333335</v>
      </c>
      <c r="I28" s="41">
        <v>1008.5166666666669</v>
      </c>
      <c r="J28" s="41">
        <v>1161.8166666666666</v>
      </c>
      <c r="K28" s="41">
        <v>1203.6333333333332</v>
      </c>
      <c r="L28" s="41">
        <v>1238.4666666666665</v>
      </c>
      <c r="M28" s="31">
        <v>1168.8</v>
      </c>
      <c r="N28" s="31">
        <v>1092.1500000000001</v>
      </c>
      <c r="O28" s="42">
        <v>4863000</v>
      </c>
      <c r="P28" s="43">
        <v>1.6619629978049544E-2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746.15</v>
      </c>
      <c r="F29" s="40">
        <v>748.41666666666663</v>
      </c>
      <c r="G29" s="41">
        <v>735.98333333333323</v>
      </c>
      <c r="H29" s="41">
        <v>725.81666666666661</v>
      </c>
      <c r="I29" s="41">
        <v>713.38333333333321</v>
      </c>
      <c r="J29" s="41">
        <v>758.58333333333326</v>
      </c>
      <c r="K29" s="41">
        <v>771.01666666666665</v>
      </c>
      <c r="L29" s="41">
        <v>781.18333333333328</v>
      </c>
      <c r="M29" s="31">
        <v>760.85</v>
      </c>
      <c r="N29" s="31">
        <v>738.25</v>
      </c>
      <c r="O29" s="42">
        <v>15228850</v>
      </c>
      <c r="P29" s="43">
        <v>2.4576901211352604E-2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807.95</v>
      </c>
      <c r="F30" s="40">
        <v>808.9</v>
      </c>
      <c r="G30" s="41">
        <v>796.55</v>
      </c>
      <c r="H30" s="41">
        <v>785.15</v>
      </c>
      <c r="I30" s="41">
        <v>772.8</v>
      </c>
      <c r="J30" s="41">
        <v>820.3</v>
      </c>
      <c r="K30" s="41">
        <v>832.65000000000009</v>
      </c>
      <c r="L30" s="41">
        <v>844.05</v>
      </c>
      <c r="M30" s="31">
        <v>821.25</v>
      </c>
      <c r="N30" s="31">
        <v>797.5</v>
      </c>
      <c r="O30" s="42">
        <v>32461200</v>
      </c>
      <c r="P30" s="43">
        <v>-4.1186686988267822E-2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3830.5</v>
      </c>
      <c r="F31" s="40">
        <v>3839.7166666666667</v>
      </c>
      <c r="G31" s="41">
        <v>3801.4333333333334</v>
      </c>
      <c r="H31" s="41">
        <v>3772.3666666666668</v>
      </c>
      <c r="I31" s="41">
        <v>3734.0833333333335</v>
      </c>
      <c r="J31" s="41">
        <v>3868.7833333333333</v>
      </c>
      <c r="K31" s="41">
        <v>3907.0666666666671</v>
      </c>
      <c r="L31" s="41">
        <v>3936.1333333333332</v>
      </c>
      <c r="M31" s="31">
        <v>3878</v>
      </c>
      <c r="N31" s="31">
        <v>3810.65</v>
      </c>
      <c r="O31" s="42">
        <v>3115500</v>
      </c>
      <c r="P31" s="43">
        <v>-5.86191267563076E-2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16895.349999999999</v>
      </c>
      <c r="F32" s="40">
        <v>17080.283333333333</v>
      </c>
      <c r="G32" s="41">
        <v>16602.566666666666</v>
      </c>
      <c r="H32" s="41">
        <v>16309.783333333333</v>
      </c>
      <c r="I32" s="41">
        <v>15832.066666666666</v>
      </c>
      <c r="J32" s="41">
        <v>17373.066666666666</v>
      </c>
      <c r="K32" s="41">
        <v>17850.783333333333</v>
      </c>
      <c r="L32" s="41">
        <v>18143.566666666666</v>
      </c>
      <c r="M32" s="31">
        <v>17558</v>
      </c>
      <c r="N32" s="31">
        <v>16787.5</v>
      </c>
      <c r="O32" s="42">
        <v>811050</v>
      </c>
      <c r="P32" s="43">
        <v>-1.6909090909090908E-2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7455.05</v>
      </c>
      <c r="F33" s="40">
        <v>7512.1166666666659</v>
      </c>
      <c r="G33" s="41">
        <v>7317.2333333333318</v>
      </c>
      <c r="H33" s="41">
        <v>7179.4166666666661</v>
      </c>
      <c r="I33" s="41">
        <v>6984.5333333333319</v>
      </c>
      <c r="J33" s="41">
        <v>7649.9333333333316</v>
      </c>
      <c r="K33" s="41">
        <v>7844.8166666666648</v>
      </c>
      <c r="L33" s="41">
        <v>7982.6333333333314</v>
      </c>
      <c r="M33" s="31">
        <v>7707</v>
      </c>
      <c r="N33" s="31">
        <v>7374.3</v>
      </c>
      <c r="O33" s="42">
        <v>4482500</v>
      </c>
      <c r="P33" s="43">
        <v>6.7357204512307645E-2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2495.9</v>
      </c>
      <c r="F34" s="40">
        <v>2493.5666666666666</v>
      </c>
      <c r="G34" s="41">
        <v>2457.5333333333333</v>
      </c>
      <c r="H34" s="41">
        <v>2419.1666666666665</v>
      </c>
      <c r="I34" s="41">
        <v>2383.1333333333332</v>
      </c>
      <c r="J34" s="41">
        <v>2531.9333333333334</v>
      </c>
      <c r="K34" s="41">
        <v>2567.9666666666662</v>
      </c>
      <c r="L34" s="41">
        <v>2606.3333333333335</v>
      </c>
      <c r="M34" s="31">
        <v>2529.6</v>
      </c>
      <c r="N34" s="31">
        <v>2455.1999999999998</v>
      </c>
      <c r="O34" s="42">
        <v>1361600</v>
      </c>
      <c r="P34" s="43">
        <v>-4.3872477332553379E-3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287.39999999999998</v>
      </c>
      <c r="F35" s="40">
        <v>291.61666666666662</v>
      </c>
      <c r="G35" s="41">
        <v>281.08333333333326</v>
      </c>
      <c r="H35" s="41">
        <v>274.76666666666665</v>
      </c>
      <c r="I35" s="41">
        <v>264.23333333333329</v>
      </c>
      <c r="J35" s="41">
        <v>297.93333333333322</v>
      </c>
      <c r="K35" s="41">
        <v>308.46666666666664</v>
      </c>
      <c r="L35" s="41">
        <v>314.78333333333319</v>
      </c>
      <c r="M35" s="31">
        <v>302.14999999999998</v>
      </c>
      <c r="N35" s="31">
        <v>285.3</v>
      </c>
      <c r="O35" s="42">
        <v>28355400</v>
      </c>
      <c r="P35" s="43">
        <v>4.1176470588235294E-2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82.4</v>
      </c>
      <c r="F36" s="40">
        <v>83.516666666666666</v>
      </c>
      <c r="G36" s="41">
        <v>80.033333333333331</v>
      </c>
      <c r="H36" s="41">
        <v>77.666666666666671</v>
      </c>
      <c r="I36" s="41">
        <v>74.183333333333337</v>
      </c>
      <c r="J36" s="41">
        <v>85.883333333333326</v>
      </c>
      <c r="K36" s="41">
        <v>89.366666666666646</v>
      </c>
      <c r="L36" s="41">
        <v>91.73333333333332</v>
      </c>
      <c r="M36" s="31">
        <v>87</v>
      </c>
      <c r="N36" s="31">
        <v>81.150000000000006</v>
      </c>
      <c r="O36" s="42">
        <v>168667200</v>
      </c>
      <c r="P36" s="43">
        <v>-2.5155531512036786E-2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1790.6</v>
      </c>
      <c r="F37" s="40">
        <v>1802.1499999999999</v>
      </c>
      <c r="G37" s="41">
        <v>1773.4499999999998</v>
      </c>
      <c r="H37" s="41">
        <v>1756.3</v>
      </c>
      <c r="I37" s="41">
        <v>1727.6</v>
      </c>
      <c r="J37" s="41">
        <v>1819.2999999999997</v>
      </c>
      <c r="K37" s="41">
        <v>1848</v>
      </c>
      <c r="L37" s="41">
        <v>1865.1499999999996</v>
      </c>
      <c r="M37" s="31">
        <v>1830.85</v>
      </c>
      <c r="N37" s="31">
        <v>1785</v>
      </c>
      <c r="O37" s="42">
        <v>1800150</v>
      </c>
      <c r="P37" s="43">
        <v>-1.2669683257918552E-2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205.6</v>
      </c>
      <c r="F38" s="40">
        <v>204.9</v>
      </c>
      <c r="G38" s="41">
        <v>201.9</v>
      </c>
      <c r="H38" s="41">
        <v>198.2</v>
      </c>
      <c r="I38" s="41">
        <v>195.2</v>
      </c>
      <c r="J38" s="41">
        <v>208.60000000000002</v>
      </c>
      <c r="K38" s="41">
        <v>211.60000000000002</v>
      </c>
      <c r="L38" s="41">
        <v>215.30000000000004</v>
      </c>
      <c r="M38" s="31">
        <v>207.9</v>
      </c>
      <c r="N38" s="31">
        <v>201.2</v>
      </c>
      <c r="O38" s="42">
        <v>24282000</v>
      </c>
      <c r="P38" s="43">
        <v>-2.0088943413586875E-2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821.85</v>
      </c>
      <c r="F39" s="40">
        <v>826.7166666666667</v>
      </c>
      <c r="G39" s="41">
        <v>813.88333333333344</v>
      </c>
      <c r="H39" s="41">
        <v>805.91666666666674</v>
      </c>
      <c r="I39" s="41">
        <v>793.08333333333348</v>
      </c>
      <c r="J39" s="41">
        <v>834.68333333333339</v>
      </c>
      <c r="K39" s="41">
        <v>847.51666666666665</v>
      </c>
      <c r="L39" s="41">
        <v>855.48333333333335</v>
      </c>
      <c r="M39" s="31">
        <v>839.55</v>
      </c>
      <c r="N39" s="31">
        <v>818.75</v>
      </c>
      <c r="O39" s="42">
        <v>5219500</v>
      </c>
      <c r="P39" s="43">
        <v>3.4670737025730487E-2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764</v>
      </c>
      <c r="F40" s="40">
        <v>769.16666666666663</v>
      </c>
      <c r="G40" s="41">
        <v>751.93333333333328</v>
      </c>
      <c r="H40" s="41">
        <v>739.86666666666667</v>
      </c>
      <c r="I40" s="41">
        <v>722.63333333333333</v>
      </c>
      <c r="J40" s="41">
        <v>781.23333333333323</v>
      </c>
      <c r="K40" s="41">
        <v>798.46666666666658</v>
      </c>
      <c r="L40" s="41">
        <v>810.53333333333319</v>
      </c>
      <c r="M40" s="31">
        <v>786.4</v>
      </c>
      <c r="N40" s="31">
        <v>757.1</v>
      </c>
      <c r="O40" s="42">
        <v>8949000</v>
      </c>
      <c r="P40" s="43">
        <v>3.3073593073593074E-2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729</v>
      </c>
      <c r="F41" s="40">
        <v>728.11666666666667</v>
      </c>
      <c r="G41" s="41">
        <v>721.43333333333339</v>
      </c>
      <c r="H41" s="41">
        <v>713.86666666666667</v>
      </c>
      <c r="I41" s="41">
        <v>707.18333333333339</v>
      </c>
      <c r="J41" s="41">
        <v>735.68333333333339</v>
      </c>
      <c r="K41" s="41">
        <v>742.36666666666656</v>
      </c>
      <c r="L41" s="41">
        <v>749.93333333333339</v>
      </c>
      <c r="M41" s="31">
        <v>734.8</v>
      </c>
      <c r="N41" s="31">
        <v>720.55</v>
      </c>
      <c r="O41" s="42">
        <v>67319019</v>
      </c>
      <c r="P41" s="43">
        <v>-7.4504666775831009E-3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56.65</v>
      </c>
      <c r="F42" s="40">
        <v>57.283333333333339</v>
      </c>
      <c r="G42" s="41">
        <v>55.566666666666677</v>
      </c>
      <c r="H42" s="41">
        <v>54.483333333333341</v>
      </c>
      <c r="I42" s="41">
        <v>52.76666666666668</v>
      </c>
      <c r="J42" s="41">
        <v>58.366666666666674</v>
      </c>
      <c r="K42" s="41">
        <v>60.083333333333329</v>
      </c>
      <c r="L42" s="41">
        <v>61.166666666666671</v>
      </c>
      <c r="M42" s="31">
        <v>59</v>
      </c>
      <c r="N42" s="31">
        <v>56.2</v>
      </c>
      <c r="O42" s="42">
        <v>125380500</v>
      </c>
      <c r="P42" s="43">
        <v>-1.4443710795642125E-2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377.4</v>
      </c>
      <c r="F43" s="40">
        <v>380.43333333333334</v>
      </c>
      <c r="G43" s="41">
        <v>366.9666666666667</v>
      </c>
      <c r="H43" s="41">
        <v>356.53333333333336</v>
      </c>
      <c r="I43" s="41">
        <v>343.06666666666672</v>
      </c>
      <c r="J43" s="41">
        <v>390.86666666666667</v>
      </c>
      <c r="K43" s="41">
        <v>404.33333333333326</v>
      </c>
      <c r="L43" s="41">
        <v>414.76666666666665</v>
      </c>
      <c r="M43" s="31">
        <v>393.9</v>
      </c>
      <c r="N43" s="31">
        <v>370</v>
      </c>
      <c r="O43" s="42">
        <v>19345300</v>
      </c>
      <c r="P43" s="43">
        <v>-2.118003025718608E-2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15070.3</v>
      </c>
      <c r="F44" s="40">
        <v>15156.133333333331</v>
      </c>
      <c r="G44" s="41">
        <v>14865.216666666664</v>
      </c>
      <c r="H44" s="41">
        <v>14660.133333333331</v>
      </c>
      <c r="I44" s="41">
        <v>14369.216666666664</v>
      </c>
      <c r="J44" s="41">
        <v>15361.216666666664</v>
      </c>
      <c r="K44" s="41">
        <v>15652.133333333331</v>
      </c>
      <c r="L44" s="41">
        <v>15857.216666666664</v>
      </c>
      <c r="M44" s="31">
        <v>15447.05</v>
      </c>
      <c r="N44" s="31">
        <v>14951.05</v>
      </c>
      <c r="O44" s="42">
        <v>142050</v>
      </c>
      <c r="P44" s="43">
        <v>-2.3039889958734527E-2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436.2</v>
      </c>
      <c r="F45" s="40">
        <v>436.63333333333327</v>
      </c>
      <c r="G45" s="41">
        <v>431.36666666666656</v>
      </c>
      <c r="H45" s="41">
        <v>426.5333333333333</v>
      </c>
      <c r="I45" s="41">
        <v>421.26666666666659</v>
      </c>
      <c r="J45" s="41">
        <v>441.46666666666653</v>
      </c>
      <c r="K45" s="41">
        <v>446.73333333333329</v>
      </c>
      <c r="L45" s="41">
        <v>451.56666666666649</v>
      </c>
      <c r="M45" s="31">
        <v>441.9</v>
      </c>
      <c r="N45" s="31">
        <v>431.8</v>
      </c>
      <c r="O45" s="42">
        <v>42269400</v>
      </c>
      <c r="P45" s="43">
        <v>-1.1658249158249158E-2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4065.55</v>
      </c>
      <c r="F46" s="40">
        <v>4080.1166666666668</v>
      </c>
      <c r="G46" s="41">
        <v>4040.2333333333336</v>
      </c>
      <c r="H46" s="41">
        <v>4014.916666666667</v>
      </c>
      <c r="I46" s="41">
        <v>3975.0333333333338</v>
      </c>
      <c r="J46" s="41">
        <v>4105.4333333333334</v>
      </c>
      <c r="K46" s="41">
        <v>4145.3166666666666</v>
      </c>
      <c r="L46" s="41">
        <v>4170.6333333333332</v>
      </c>
      <c r="M46" s="31">
        <v>4120</v>
      </c>
      <c r="N46" s="31">
        <v>4054.8</v>
      </c>
      <c r="O46" s="42">
        <v>1315800</v>
      </c>
      <c r="P46" s="43">
        <v>-2.648712636874815E-2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556.9</v>
      </c>
      <c r="F47" s="40">
        <v>557.81666666666661</v>
      </c>
      <c r="G47" s="41">
        <v>550.43333333333317</v>
      </c>
      <c r="H47" s="41">
        <v>543.96666666666658</v>
      </c>
      <c r="I47" s="41">
        <v>536.58333333333314</v>
      </c>
      <c r="J47" s="41">
        <v>564.28333333333319</v>
      </c>
      <c r="K47" s="41">
        <v>571.66666666666663</v>
      </c>
      <c r="L47" s="41">
        <v>578.13333333333321</v>
      </c>
      <c r="M47" s="31">
        <v>565.20000000000005</v>
      </c>
      <c r="N47" s="31">
        <v>551.35</v>
      </c>
      <c r="O47" s="42">
        <v>19507400</v>
      </c>
      <c r="P47" s="43">
        <v>-3.2598920863309354E-3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163.05000000000001</v>
      </c>
      <c r="F48" s="40">
        <v>164.86666666666667</v>
      </c>
      <c r="G48" s="41">
        <v>157.93333333333334</v>
      </c>
      <c r="H48" s="41">
        <v>152.81666666666666</v>
      </c>
      <c r="I48" s="41">
        <v>145.88333333333333</v>
      </c>
      <c r="J48" s="41">
        <v>169.98333333333335</v>
      </c>
      <c r="K48" s="41">
        <v>176.91666666666669</v>
      </c>
      <c r="L48" s="41">
        <v>182.03333333333336</v>
      </c>
      <c r="M48" s="31">
        <v>171.8</v>
      </c>
      <c r="N48" s="31">
        <v>159.75</v>
      </c>
      <c r="O48" s="42">
        <v>69660000</v>
      </c>
      <c r="P48" s="43">
        <v>6.0680809077454365E-2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609.5</v>
      </c>
      <c r="F49" s="40">
        <v>611.68333333333328</v>
      </c>
      <c r="G49" s="41">
        <v>594.36666666666656</v>
      </c>
      <c r="H49" s="41">
        <v>579.23333333333323</v>
      </c>
      <c r="I49" s="41">
        <v>561.91666666666652</v>
      </c>
      <c r="J49" s="41">
        <v>626.81666666666661</v>
      </c>
      <c r="K49" s="41">
        <v>644.13333333333344</v>
      </c>
      <c r="L49" s="41">
        <v>659.26666666666665</v>
      </c>
      <c r="M49" s="31">
        <v>629</v>
      </c>
      <c r="N49" s="31">
        <v>596.54999999999995</v>
      </c>
      <c r="O49" s="42">
        <v>3751800</v>
      </c>
      <c r="P49" s="43">
        <v>-3.8720959280539598E-2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608.35</v>
      </c>
      <c r="F50" s="40">
        <v>607.83333333333337</v>
      </c>
      <c r="G50" s="41">
        <v>593.56666666666672</v>
      </c>
      <c r="H50" s="41">
        <v>578.7833333333333</v>
      </c>
      <c r="I50" s="41">
        <v>564.51666666666665</v>
      </c>
      <c r="J50" s="41">
        <v>622.61666666666679</v>
      </c>
      <c r="K50" s="41">
        <v>636.88333333333344</v>
      </c>
      <c r="L50" s="41">
        <v>651.66666666666686</v>
      </c>
      <c r="M50" s="31">
        <v>622.1</v>
      </c>
      <c r="N50" s="31">
        <v>593.04999999999995</v>
      </c>
      <c r="O50" s="42">
        <v>11575000</v>
      </c>
      <c r="P50" s="43">
        <v>-1.6880772905828643E-2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955.9</v>
      </c>
      <c r="F51" s="40">
        <v>956.96666666666658</v>
      </c>
      <c r="G51" s="41">
        <v>949.63333333333321</v>
      </c>
      <c r="H51" s="41">
        <v>943.36666666666667</v>
      </c>
      <c r="I51" s="41">
        <v>936.0333333333333</v>
      </c>
      <c r="J51" s="41">
        <v>963.23333333333312</v>
      </c>
      <c r="K51" s="41">
        <v>970.56666666666638</v>
      </c>
      <c r="L51" s="41">
        <v>976.83333333333303</v>
      </c>
      <c r="M51" s="31">
        <v>964.3</v>
      </c>
      <c r="N51" s="31">
        <v>950.7</v>
      </c>
      <c r="O51" s="42">
        <v>11631100</v>
      </c>
      <c r="P51" s="43">
        <v>-1.993646620659437E-2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156.9</v>
      </c>
      <c r="F52" s="40">
        <v>159.01666666666665</v>
      </c>
      <c r="G52" s="41">
        <v>153.5333333333333</v>
      </c>
      <c r="H52" s="41">
        <v>150.16666666666666</v>
      </c>
      <c r="I52" s="41">
        <v>144.68333333333331</v>
      </c>
      <c r="J52" s="41">
        <v>162.3833333333333</v>
      </c>
      <c r="K52" s="41">
        <v>167.86666666666665</v>
      </c>
      <c r="L52" s="41">
        <v>171.23333333333329</v>
      </c>
      <c r="M52" s="31">
        <v>164.5</v>
      </c>
      <c r="N52" s="31">
        <v>155.65</v>
      </c>
      <c r="O52" s="42">
        <v>55104000</v>
      </c>
      <c r="P52" s="43">
        <v>-4.0304293760514961E-2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5462.95</v>
      </c>
      <c r="F53" s="40">
        <v>5467.6500000000005</v>
      </c>
      <c r="G53" s="41">
        <v>5409.3000000000011</v>
      </c>
      <c r="H53" s="41">
        <v>5355.6500000000005</v>
      </c>
      <c r="I53" s="41">
        <v>5297.3000000000011</v>
      </c>
      <c r="J53" s="41">
        <v>5521.3000000000011</v>
      </c>
      <c r="K53" s="41">
        <v>5579.6500000000015</v>
      </c>
      <c r="L53" s="41">
        <v>5633.3000000000011</v>
      </c>
      <c r="M53" s="31">
        <v>5526</v>
      </c>
      <c r="N53" s="31">
        <v>5414</v>
      </c>
      <c r="O53" s="42">
        <v>836200</v>
      </c>
      <c r="P53" s="43">
        <v>1.5545299975710469E-2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1733.85</v>
      </c>
      <c r="F54" s="40">
        <v>1727.7666666666667</v>
      </c>
      <c r="G54" s="41">
        <v>1719.2833333333333</v>
      </c>
      <c r="H54" s="41">
        <v>1704.7166666666667</v>
      </c>
      <c r="I54" s="41">
        <v>1696.2333333333333</v>
      </c>
      <c r="J54" s="41">
        <v>1742.3333333333333</v>
      </c>
      <c r="K54" s="41">
        <v>1750.8166666666664</v>
      </c>
      <c r="L54" s="41">
        <v>1765.3833333333332</v>
      </c>
      <c r="M54" s="31">
        <v>1736.25</v>
      </c>
      <c r="N54" s="31">
        <v>1713.2</v>
      </c>
      <c r="O54" s="42">
        <v>3080000</v>
      </c>
      <c r="P54" s="43">
        <v>-5.0876201243640479E-3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722.55</v>
      </c>
      <c r="F55" s="40">
        <v>719.76666666666654</v>
      </c>
      <c r="G55" s="41">
        <v>697.1333333333331</v>
      </c>
      <c r="H55" s="41">
        <v>671.71666666666658</v>
      </c>
      <c r="I55" s="41">
        <v>649.08333333333314</v>
      </c>
      <c r="J55" s="41">
        <v>745.18333333333305</v>
      </c>
      <c r="K55" s="41">
        <v>767.81666666666649</v>
      </c>
      <c r="L55" s="41">
        <v>793.23333333333301</v>
      </c>
      <c r="M55" s="31">
        <v>742.4</v>
      </c>
      <c r="N55" s="31">
        <v>694.35</v>
      </c>
      <c r="O55" s="42">
        <v>7863453</v>
      </c>
      <c r="P55" s="43">
        <v>4.5926517571884982E-3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808.75</v>
      </c>
      <c r="F56" s="40">
        <v>816.48333333333323</v>
      </c>
      <c r="G56" s="41">
        <v>795.01666666666642</v>
      </c>
      <c r="H56" s="41">
        <v>781.28333333333319</v>
      </c>
      <c r="I56" s="41">
        <v>759.81666666666638</v>
      </c>
      <c r="J56" s="41">
        <v>830.21666666666647</v>
      </c>
      <c r="K56" s="41">
        <v>851.68333333333339</v>
      </c>
      <c r="L56" s="41">
        <v>865.41666666666652</v>
      </c>
      <c r="M56" s="31">
        <v>837.95</v>
      </c>
      <c r="N56" s="31">
        <v>802.75</v>
      </c>
      <c r="O56" s="42">
        <v>1973750</v>
      </c>
      <c r="P56" s="43">
        <v>-6.2932662051604785E-3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153.65</v>
      </c>
      <c r="F57" s="40">
        <v>155.51666666666668</v>
      </c>
      <c r="G57" s="41">
        <v>150.83333333333337</v>
      </c>
      <c r="H57" s="41">
        <v>148.01666666666668</v>
      </c>
      <c r="I57" s="41">
        <v>143.33333333333337</v>
      </c>
      <c r="J57" s="41">
        <v>158.33333333333337</v>
      </c>
      <c r="K57" s="41">
        <v>163.01666666666671</v>
      </c>
      <c r="L57" s="41">
        <v>165.83333333333337</v>
      </c>
      <c r="M57" s="31">
        <v>160.19999999999999</v>
      </c>
      <c r="N57" s="31">
        <v>152.69999999999999</v>
      </c>
      <c r="O57" s="42">
        <v>9145000</v>
      </c>
      <c r="P57" s="43">
        <v>7.513661202185792E-3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1009.2</v>
      </c>
      <c r="F58" s="40">
        <v>1016.2999999999998</v>
      </c>
      <c r="G58" s="41">
        <v>990.59999999999968</v>
      </c>
      <c r="H58" s="41">
        <v>971.99999999999989</v>
      </c>
      <c r="I58" s="41">
        <v>946.29999999999973</v>
      </c>
      <c r="J58" s="41">
        <v>1034.8999999999996</v>
      </c>
      <c r="K58" s="41">
        <v>1060.5999999999997</v>
      </c>
      <c r="L58" s="41">
        <v>1079.1999999999996</v>
      </c>
      <c r="M58" s="31">
        <v>1042</v>
      </c>
      <c r="N58" s="31">
        <v>997.7</v>
      </c>
      <c r="O58" s="42">
        <v>2016600</v>
      </c>
      <c r="P58" s="43">
        <v>-5.3506054632497885E-2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653.9</v>
      </c>
      <c r="F59" s="40">
        <v>650.04999999999995</v>
      </c>
      <c r="G59" s="41">
        <v>644.29999999999995</v>
      </c>
      <c r="H59" s="41">
        <v>634.70000000000005</v>
      </c>
      <c r="I59" s="41">
        <v>628.95000000000005</v>
      </c>
      <c r="J59" s="41">
        <v>659.64999999999986</v>
      </c>
      <c r="K59" s="41">
        <v>665.39999999999986</v>
      </c>
      <c r="L59" s="41">
        <v>674.99999999999977</v>
      </c>
      <c r="M59" s="31">
        <v>655.8</v>
      </c>
      <c r="N59" s="31">
        <v>640.45000000000005</v>
      </c>
      <c r="O59" s="42">
        <v>11457500</v>
      </c>
      <c r="P59" s="43">
        <v>4.0526734022022934E-2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2424.5500000000002</v>
      </c>
      <c r="F60" s="40">
        <v>2440.3333333333335</v>
      </c>
      <c r="G60" s="41">
        <v>2389.2166666666672</v>
      </c>
      <c r="H60" s="41">
        <v>2353.8833333333337</v>
      </c>
      <c r="I60" s="41">
        <v>2302.7666666666673</v>
      </c>
      <c r="J60" s="41">
        <v>2475.666666666667</v>
      </c>
      <c r="K60" s="41">
        <v>2526.7833333333328</v>
      </c>
      <c r="L60" s="41">
        <v>2562.1166666666668</v>
      </c>
      <c r="M60" s="31">
        <v>2491.4499999999998</v>
      </c>
      <c r="N60" s="31">
        <v>2405</v>
      </c>
      <c r="O60" s="42">
        <v>2820500</v>
      </c>
      <c r="P60" s="43">
        <v>3.2204940530649588E-2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5129.55</v>
      </c>
      <c r="F61" s="40">
        <v>5133.1833333333334</v>
      </c>
      <c r="G61" s="41">
        <v>5071.3666666666668</v>
      </c>
      <c r="H61" s="41">
        <v>5013.1833333333334</v>
      </c>
      <c r="I61" s="41">
        <v>4951.3666666666668</v>
      </c>
      <c r="J61" s="41">
        <v>5191.3666666666668</v>
      </c>
      <c r="K61" s="41">
        <v>5253.1833333333343</v>
      </c>
      <c r="L61" s="41">
        <v>5311.3666666666668</v>
      </c>
      <c r="M61" s="31">
        <v>5195</v>
      </c>
      <c r="N61" s="31">
        <v>5075</v>
      </c>
      <c r="O61" s="42">
        <v>2226800</v>
      </c>
      <c r="P61" s="43">
        <v>-3.5265574906853822E-2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4250.6499999999996</v>
      </c>
      <c r="F62" s="40">
        <v>4243.8833333333323</v>
      </c>
      <c r="G62" s="41">
        <v>4155.3166666666648</v>
      </c>
      <c r="H62" s="41">
        <v>4059.9833333333327</v>
      </c>
      <c r="I62" s="41">
        <v>3971.4166666666652</v>
      </c>
      <c r="J62" s="41">
        <v>4339.2166666666644</v>
      </c>
      <c r="K62" s="41">
        <v>4427.7833333333319</v>
      </c>
      <c r="L62" s="41">
        <v>4523.1166666666641</v>
      </c>
      <c r="M62" s="31">
        <v>4332.45</v>
      </c>
      <c r="N62" s="31">
        <v>4148.55</v>
      </c>
      <c r="O62" s="42">
        <v>447375</v>
      </c>
      <c r="P62" s="43">
        <v>2.3741418764302059E-2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335.65</v>
      </c>
      <c r="F63" s="40">
        <v>339</v>
      </c>
      <c r="G63" s="41">
        <v>328.65</v>
      </c>
      <c r="H63" s="41">
        <v>321.64999999999998</v>
      </c>
      <c r="I63" s="41">
        <v>311.29999999999995</v>
      </c>
      <c r="J63" s="41">
        <v>346</v>
      </c>
      <c r="K63" s="41">
        <v>356.35</v>
      </c>
      <c r="L63" s="41">
        <v>363.35</v>
      </c>
      <c r="M63" s="31">
        <v>349.35</v>
      </c>
      <c r="N63" s="31">
        <v>332</v>
      </c>
      <c r="O63" s="42">
        <v>36293400</v>
      </c>
      <c r="P63" s="43">
        <v>-1.0899182561307902E-3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4891.95</v>
      </c>
      <c r="F64" s="40">
        <v>4909.9833333333336</v>
      </c>
      <c r="G64" s="41">
        <v>4856.9666666666672</v>
      </c>
      <c r="H64" s="41">
        <v>4821.9833333333336</v>
      </c>
      <c r="I64" s="41">
        <v>4768.9666666666672</v>
      </c>
      <c r="J64" s="41">
        <v>4944.9666666666672</v>
      </c>
      <c r="K64" s="41">
        <v>4997.9833333333336</v>
      </c>
      <c r="L64" s="41">
        <v>5032.9666666666672</v>
      </c>
      <c r="M64" s="31">
        <v>4963</v>
      </c>
      <c r="N64" s="31">
        <v>4875</v>
      </c>
      <c r="O64" s="42">
        <v>2916500</v>
      </c>
      <c r="P64" s="43">
        <v>-8.4990651028386873E-3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2890.95</v>
      </c>
      <c r="F65" s="40">
        <v>2894.8333333333335</v>
      </c>
      <c r="G65" s="41">
        <v>2857.1166666666668</v>
      </c>
      <c r="H65" s="41">
        <v>2823.2833333333333</v>
      </c>
      <c r="I65" s="41">
        <v>2785.5666666666666</v>
      </c>
      <c r="J65" s="41">
        <v>2928.666666666667</v>
      </c>
      <c r="K65" s="41">
        <v>2966.3833333333332</v>
      </c>
      <c r="L65" s="41">
        <v>3000.2166666666672</v>
      </c>
      <c r="M65" s="31">
        <v>2932.55</v>
      </c>
      <c r="N65" s="31">
        <v>2861</v>
      </c>
      <c r="O65" s="42">
        <v>4204550</v>
      </c>
      <c r="P65" s="43">
        <v>1.8914334181509753E-2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1452.8</v>
      </c>
      <c r="F66" s="40">
        <v>1443.9333333333334</v>
      </c>
      <c r="G66" s="41">
        <v>1423.8666666666668</v>
      </c>
      <c r="H66" s="41">
        <v>1394.9333333333334</v>
      </c>
      <c r="I66" s="41">
        <v>1374.8666666666668</v>
      </c>
      <c r="J66" s="41">
        <v>1472.8666666666668</v>
      </c>
      <c r="K66" s="41">
        <v>1492.9333333333334</v>
      </c>
      <c r="L66" s="41">
        <v>1521.8666666666668</v>
      </c>
      <c r="M66" s="31">
        <v>1464</v>
      </c>
      <c r="N66" s="31">
        <v>1415</v>
      </c>
      <c r="O66" s="42">
        <v>6706700</v>
      </c>
      <c r="P66" s="43">
        <v>-5.0311526479750776E-2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184.6</v>
      </c>
      <c r="F67" s="40">
        <v>183.83333333333334</v>
      </c>
      <c r="G67" s="41">
        <v>181.91666666666669</v>
      </c>
      <c r="H67" s="41">
        <v>179.23333333333335</v>
      </c>
      <c r="I67" s="41">
        <v>177.31666666666669</v>
      </c>
      <c r="J67" s="41">
        <v>186.51666666666668</v>
      </c>
      <c r="K67" s="41">
        <v>188.43333333333337</v>
      </c>
      <c r="L67" s="41">
        <v>191.11666666666667</v>
      </c>
      <c r="M67" s="31">
        <v>185.75</v>
      </c>
      <c r="N67" s="31">
        <v>181.15</v>
      </c>
      <c r="O67" s="42">
        <v>30978000</v>
      </c>
      <c r="P67" s="43">
        <v>-5.9562841530054644E-2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83.5</v>
      </c>
      <c r="F68" s="40">
        <v>84.5</v>
      </c>
      <c r="G68" s="41">
        <v>82.2</v>
      </c>
      <c r="H68" s="41">
        <v>80.900000000000006</v>
      </c>
      <c r="I68" s="41">
        <v>78.600000000000009</v>
      </c>
      <c r="J68" s="41">
        <v>85.8</v>
      </c>
      <c r="K68" s="41">
        <v>88.100000000000009</v>
      </c>
      <c r="L68" s="41">
        <v>89.399999999999991</v>
      </c>
      <c r="M68" s="31">
        <v>86.8</v>
      </c>
      <c r="N68" s="31">
        <v>83.2</v>
      </c>
      <c r="O68" s="42">
        <v>84910000</v>
      </c>
      <c r="P68" s="43">
        <v>1.688622754491018E-2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154.35</v>
      </c>
      <c r="F69" s="40">
        <v>155.73333333333332</v>
      </c>
      <c r="G69" s="41">
        <v>152.06666666666663</v>
      </c>
      <c r="H69" s="41">
        <v>149.7833333333333</v>
      </c>
      <c r="I69" s="41">
        <v>146.11666666666662</v>
      </c>
      <c r="J69" s="41">
        <v>158.01666666666665</v>
      </c>
      <c r="K69" s="41">
        <v>161.68333333333334</v>
      </c>
      <c r="L69" s="41">
        <v>163.96666666666667</v>
      </c>
      <c r="M69" s="31">
        <v>159.4</v>
      </c>
      <c r="N69" s="31">
        <v>153.44999999999999</v>
      </c>
      <c r="O69" s="42">
        <v>38289700</v>
      </c>
      <c r="P69" s="43">
        <v>-5.7082770016523961E-2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520.15</v>
      </c>
      <c r="F70" s="40">
        <v>526.91666666666663</v>
      </c>
      <c r="G70" s="41">
        <v>511.83333333333326</v>
      </c>
      <c r="H70" s="41">
        <v>503.51666666666665</v>
      </c>
      <c r="I70" s="41">
        <v>488.43333333333328</v>
      </c>
      <c r="J70" s="41">
        <v>535.23333333333323</v>
      </c>
      <c r="K70" s="41">
        <v>550.31666666666649</v>
      </c>
      <c r="L70" s="41">
        <v>558.63333333333321</v>
      </c>
      <c r="M70" s="31">
        <v>542</v>
      </c>
      <c r="N70" s="31">
        <v>518.6</v>
      </c>
      <c r="O70" s="42">
        <v>7450850</v>
      </c>
      <c r="P70" s="43">
        <v>3.349816557664699E-2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31.6</v>
      </c>
      <c r="F71" s="40">
        <v>32.016666666666673</v>
      </c>
      <c r="G71" s="41">
        <v>30.933333333333344</v>
      </c>
      <c r="H71" s="41">
        <v>30.266666666666673</v>
      </c>
      <c r="I71" s="41">
        <v>29.183333333333344</v>
      </c>
      <c r="J71" s="41">
        <v>32.683333333333344</v>
      </c>
      <c r="K71" s="41">
        <v>33.766666666666673</v>
      </c>
      <c r="L71" s="41">
        <v>34.433333333333344</v>
      </c>
      <c r="M71" s="31">
        <v>33.1</v>
      </c>
      <c r="N71" s="31">
        <v>31.35</v>
      </c>
      <c r="O71" s="42">
        <v>99607500</v>
      </c>
      <c r="P71" s="43">
        <v>-3.0230010952902519E-2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1093.75</v>
      </c>
      <c r="F72" s="40">
        <v>1097.5333333333335</v>
      </c>
      <c r="G72" s="41">
        <v>1082.2666666666671</v>
      </c>
      <c r="H72" s="41">
        <v>1070.7833333333335</v>
      </c>
      <c r="I72" s="41">
        <v>1055.5166666666671</v>
      </c>
      <c r="J72" s="41">
        <v>1109.0166666666671</v>
      </c>
      <c r="K72" s="41">
        <v>1124.2833333333335</v>
      </c>
      <c r="L72" s="41">
        <v>1135.7666666666671</v>
      </c>
      <c r="M72" s="31">
        <v>1112.8</v>
      </c>
      <c r="N72" s="31">
        <v>1086.05</v>
      </c>
      <c r="O72" s="42">
        <v>5266000</v>
      </c>
      <c r="P72" s="43">
        <v>-4.2545454545454546E-2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1619.65</v>
      </c>
      <c r="F73" s="40">
        <v>1624.3500000000001</v>
      </c>
      <c r="G73" s="41">
        <v>1595.3000000000002</v>
      </c>
      <c r="H73" s="41">
        <v>1570.95</v>
      </c>
      <c r="I73" s="41">
        <v>1541.9</v>
      </c>
      <c r="J73" s="41">
        <v>1648.7000000000003</v>
      </c>
      <c r="K73" s="41">
        <v>1677.75</v>
      </c>
      <c r="L73" s="41">
        <v>1702.1000000000004</v>
      </c>
      <c r="M73" s="31">
        <v>1653.4</v>
      </c>
      <c r="N73" s="31">
        <v>1600</v>
      </c>
      <c r="O73" s="42">
        <v>1868750</v>
      </c>
      <c r="P73" s="43">
        <v>5.4658840792369774E-2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327.8</v>
      </c>
      <c r="F74" s="40">
        <v>328.78333333333336</v>
      </c>
      <c r="G74" s="41">
        <v>322.7166666666667</v>
      </c>
      <c r="H74" s="41">
        <v>317.63333333333333</v>
      </c>
      <c r="I74" s="41">
        <v>311.56666666666666</v>
      </c>
      <c r="J74" s="41">
        <v>333.86666666666673</v>
      </c>
      <c r="K74" s="41">
        <v>339.93333333333345</v>
      </c>
      <c r="L74" s="41">
        <v>345.01666666666677</v>
      </c>
      <c r="M74" s="31">
        <v>334.85</v>
      </c>
      <c r="N74" s="31">
        <v>323.7</v>
      </c>
      <c r="O74" s="42">
        <v>13173450</v>
      </c>
      <c r="P74" s="43">
        <v>-1.2547926106657371E-2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1572.45</v>
      </c>
      <c r="F75" s="40">
        <v>1583.9166666666667</v>
      </c>
      <c r="G75" s="41">
        <v>1555.4333333333334</v>
      </c>
      <c r="H75" s="41">
        <v>1538.4166666666667</v>
      </c>
      <c r="I75" s="41">
        <v>1509.9333333333334</v>
      </c>
      <c r="J75" s="41">
        <v>1600.9333333333334</v>
      </c>
      <c r="K75" s="41">
        <v>1629.4166666666665</v>
      </c>
      <c r="L75" s="41">
        <v>1646.4333333333334</v>
      </c>
      <c r="M75" s="31">
        <v>1612.4</v>
      </c>
      <c r="N75" s="31">
        <v>1566.9</v>
      </c>
      <c r="O75" s="42">
        <v>10621475</v>
      </c>
      <c r="P75" s="43">
        <v>-5.6032374260683955E-3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663.65</v>
      </c>
      <c r="F76" s="40">
        <v>670.88333333333333</v>
      </c>
      <c r="G76" s="41">
        <v>652.76666666666665</v>
      </c>
      <c r="H76" s="41">
        <v>641.88333333333333</v>
      </c>
      <c r="I76" s="41">
        <v>623.76666666666665</v>
      </c>
      <c r="J76" s="41">
        <v>681.76666666666665</v>
      </c>
      <c r="K76" s="41">
        <v>699.88333333333321</v>
      </c>
      <c r="L76" s="41">
        <v>710.76666666666665</v>
      </c>
      <c r="M76" s="31">
        <v>689</v>
      </c>
      <c r="N76" s="31">
        <v>660</v>
      </c>
      <c r="O76" s="42">
        <v>5073750</v>
      </c>
      <c r="P76" s="43">
        <v>2.0105554159336517E-2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1435.45</v>
      </c>
      <c r="F77" s="40">
        <v>1444.2833333333335</v>
      </c>
      <c r="G77" s="41">
        <v>1406.416666666667</v>
      </c>
      <c r="H77" s="41">
        <v>1377.3833333333334</v>
      </c>
      <c r="I77" s="41">
        <v>1339.5166666666669</v>
      </c>
      <c r="J77" s="41">
        <v>1473.3166666666671</v>
      </c>
      <c r="K77" s="41">
        <v>1511.1833333333334</v>
      </c>
      <c r="L77" s="41">
        <v>1540.2166666666672</v>
      </c>
      <c r="M77" s="31">
        <v>1482.15</v>
      </c>
      <c r="N77" s="31">
        <v>1415.25</v>
      </c>
      <c r="O77" s="42">
        <v>1829225</v>
      </c>
      <c r="P77" s="43">
        <v>7.9013729335948441E-2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1472.75</v>
      </c>
      <c r="F78" s="40">
        <v>1470.2666666666667</v>
      </c>
      <c r="G78" s="41">
        <v>1454.5333333333333</v>
      </c>
      <c r="H78" s="41">
        <v>1436.3166666666666</v>
      </c>
      <c r="I78" s="41">
        <v>1420.5833333333333</v>
      </c>
      <c r="J78" s="41">
        <v>1488.4833333333333</v>
      </c>
      <c r="K78" s="41">
        <v>1504.2166666666665</v>
      </c>
      <c r="L78" s="41">
        <v>1522.4333333333334</v>
      </c>
      <c r="M78" s="31">
        <v>1486</v>
      </c>
      <c r="N78" s="31">
        <v>1452.05</v>
      </c>
      <c r="O78" s="42">
        <v>4574000</v>
      </c>
      <c r="P78" s="43">
        <v>4.2625940278094368E-2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1266.4000000000001</v>
      </c>
      <c r="F79" s="40">
        <v>1269.2166666666667</v>
      </c>
      <c r="G79" s="41">
        <v>1258.0833333333335</v>
      </c>
      <c r="H79" s="41">
        <v>1249.7666666666669</v>
      </c>
      <c r="I79" s="41">
        <v>1238.6333333333337</v>
      </c>
      <c r="J79" s="41">
        <v>1277.5333333333333</v>
      </c>
      <c r="K79" s="41">
        <v>1288.6666666666665</v>
      </c>
      <c r="L79" s="41">
        <v>1296.9833333333331</v>
      </c>
      <c r="M79" s="31">
        <v>1280.3499999999999</v>
      </c>
      <c r="N79" s="31">
        <v>1260.9000000000001</v>
      </c>
      <c r="O79" s="42">
        <v>19132400</v>
      </c>
      <c r="P79" s="43">
        <v>-2.0744509333237793E-2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2831.85</v>
      </c>
      <c r="F80" s="40">
        <v>2831.4833333333331</v>
      </c>
      <c r="G80" s="41">
        <v>2808.0166666666664</v>
      </c>
      <c r="H80" s="41">
        <v>2784.1833333333334</v>
      </c>
      <c r="I80" s="41">
        <v>2760.7166666666667</v>
      </c>
      <c r="J80" s="41">
        <v>2855.3166666666662</v>
      </c>
      <c r="K80" s="41">
        <v>2878.7833333333324</v>
      </c>
      <c r="L80" s="41">
        <v>2902.6166666666659</v>
      </c>
      <c r="M80" s="31">
        <v>2854.95</v>
      </c>
      <c r="N80" s="31">
        <v>2807.65</v>
      </c>
      <c r="O80" s="42">
        <v>12320700</v>
      </c>
      <c r="P80" s="43">
        <v>-4.2100107291132158E-2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3271.05</v>
      </c>
      <c r="F81" s="40">
        <v>3278.6833333333329</v>
      </c>
      <c r="G81" s="41">
        <v>3227.3666666666659</v>
      </c>
      <c r="H81" s="41">
        <v>3183.6833333333329</v>
      </c>
      <c r="I81" s="41">
        <v>3132.3666666666659</v>
      </c>
      <c r="J81" s="41">
        <v>3322.3666666666659</v>
      </c>
      <c r="K81" s="41">
        <v>3373.6833333333325</v>
      </c>
      <c r="L81" s="41">
        <v>3417.3666666666659</v>
      </c>
      <c r="M81" s="31">
        <v>3330</v>
      </c>
      <c r="N81" s="31">
        <v>3235</v>
      </c>
      <c r="O81" s="42">
        <v>1477800</v>
      </c>
      <c r="P81" s="43">
        <v>-3.3865062761506276E-2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1579.15</v>
      </c>
      <c r="F82" s="40">
        <v>1576.5</v>
      </c>
      <c r="G82" s="41">
        <v>1566.2</v>
      </c>
      <c r="H82" s="41">
        <v>1553.25</v>
      </c>
      <c r="I82" s="41">
        <v>1542.95</v>
      </c>
      <c r="J82" s="41">
        <v>1589.45</v>
      </c>
      <c r="K82" s="41">
        <v>1599.7500000000002</v>
      </c>
      <c r="L82" s="41">
        <v>1612.7</v>
      </c>
      <c r="M82" s="31">
        <v>1586.8</v>
      </c>
      <c r="N82" s="31">
        <v>1563.55</v>
      </c>
      <c r="O82" s="42">
        <v>28970150</v>
      </c>
      <c r="P82" s="43">
        <v>-5.520977202202651E-2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747.85</v>
      </c>
      <c r="F83" s="40">
        <v>750.26666666666677</v>
      </c>
      <c r="G83" s="41">
        <v>739.53333333333353</v>
      </c>
      <c r="H83" s="41">
        <v>731.21666666666681</v>
      </c>
      <c r="I83" s="41">
        <v>720.48333333333358</v>
      </c>
      <c r="J83" s="41">
        <v>758.58333333333348</v>
      </c>
      <c r="K83" s="41">
        <v>769.31666666666683</v>
      </c>
      <c r="L83" s="41">
        <v>777.63333333333344</v>
      </c>
      <c r="M83" s="31">
        <v>761</v>
      </c>
      <c r="N83" s="31">
        <v>741.95</v>
      </c>
      <c r="O83" s="42">
        <v>17528500</v>
      </c>
      <c r="P83" s="43">
        <v>-1.3434868746904409E-2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2931.7</v>
      </c>
      <c r="F84" s="40">
        <v>2927.6833333333329</v>
      </c>
      <c r="G84" s="41">
        <v>2901.7166666666658</v>
      </c>
      <c r="H84" s="41">
        <v>2871.7333333333327</v>
      </c>
      <c r="I84" s="41">
        <v>2845.7666666666655</v>
      </c>
      <c r="J84" s="41">
        <v>2957.6666666666661</v>
      </c>
      <c r="K84" s="41">
        <v>2983.6333333333332</v>
      </c>
      <c r="L84" s="41">
        <v>3013.6166666666663</v>
      </c>
      <c r="M84" s="31">
        <v>2953.65</v>
      </c>
      <c r="N84" s="31">
        <v>2897.7</v>
      </c>
      <c r="O84" s="42">
        <v>3950700</v>
      </c>
      <c r="P84" s="43">
        <v>-3.3255028630157099E-2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474.25</v>
      </c>
      <c r="F85" s="40">
        <v>476.7833333333333</v>
      </c>
      <c r="G85" s="41">
        <v>468.11666666666662</v>
      </c>
      <c r="H85" s="41">
        <v>461.98333333333329</v>
      </c>
      <c r="I85" s="41">
        <v>453.31666666666661</v>
      </c>
      <c r="J85" s="41">
        <v>482.91666666666663</v>
      </c>
      <c r="K85" s="41">
        <v>491.58333333333337</v>
      </c>
      <c r="L85" s="41">
        <v>497.71666666666664</v>
      </c>
      <c r="M85" s="31">
        <v>485.45</v>
      </c>
      <c r="N85" s="31">
        <v>470.65</v>
      </c>
      <c r="O85" s="42">
        <v>30680500</v>
      </c>
      <c r="P85" s="43">
        <v>-5.765039952453279E-2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282.89999999999998</v>
      </c>
      <c r="F86" s="40">
        <v>281.38333333333333</v>
      </c>
      <c r="G86" s="41">
        <v>275.76666666666665</v>
      </c>
      <c r="H86" s="41">
        <v>268.63333333333333</v>
      </c>
      <c r="I86" s="41">
        <v>263.01666666666665</v>
      </c>
      <c r="J86" s="41">
        <v>288.51666666666665</v>
      </c>
      <c r="K86" s="41">
        <v>294.13333333333333</v>
      </c>
      <c r="L86" s="41">
        <v>301.26666666666665</v>
      </c>
      <c r="M86" s="31">
        <v>287</v>
      </c>
      <c r="N86" s="31">
        <v>274.25</v>
      </c>
      <c r="O86" s="42">
        <v>24923700</v>
      </c>
      <c r="P86" s="43">
        <v>-4.8840803709428129E-2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2731.55</v>
      </c>
      <c r="F87" s="40">
        <v>2743.1333333333332</v>
      </c>
      <c r="G87" s="41">
        <v>2696.2666666666664</v>
      </c>
      <c r="H87" s="41">
        <v>2660.9833333333331</v>
      </c>
      <c r="I87" s="41">
        <v>2614.1166666666663</v>
      </c>
      <c r="J87" s="41">
        <v>2778.4166666666665</v>
      </c>
      <c r="K87" s="41">
        <v>2825.2833333333333</v>
      </c>
      <c r="L87" s="41">
        <v>2860.5666666666666</v>
      </c>
      <c r="M87" s="31">
        <v>2790</v>
      </c>
      <c r="N87" s="31">
        <v>2707.85</v>
      </c>
      <c r="O87" s="42">
        <v>7561800</v>
      </c>
      <c r="P87" s="43">
        <v>-8.2183301168845355E-2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229.05</v>
      </c>
      <c r="F88" s="40">
        <v>233.83333333333334</v>
      </c>
      <c r="G88" s="41">
        <v>223.2166666666667</v>
      </c>
      <c r="H88" s="41">
        <v>217.38333333333335</v>
      </c>
      <c r="I88" s="41">
        <v>206.76666666666671</v>
      </c>
      <c r="J88" s="41">
        <v>239.66666666666669</v>
      </c>
      <c r="K88" s="41">
        <v>250.2833333333333</v>
      </c>
      <c r="L88" s="41">
        <v>256.11666666666667</v>
      </c>
      <c r="M88" s="31">
        <v>244.45</v>
      </c>
      <c r="N88" s="31">
        <v>228</v>
      </c>
      <c r="O88" s="42">
        <v>43307000</v>
      </c>
      <c r="P88" s="43">
        <v>9.080971343796361E-2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721.6</v>
      </c>
      <c r="F89" s="40">
        <v>723.91666666666663</v>
      </c>
      <c r="G89" s="41">
        <v>713.68333333333328</v>
      </c>
      <c r="H89" s="41">
        <v>705.76666666666665</v>
      </c>
      <c r="I89" s="41">
        <v>695.5333333333333</v>
      </c>
      <c r="J89" s="41">
        <v>731.83333333333326</v>
      </c>
      <c r="K89" s="41">
        <v>742.06666666666661</v>
      </c>
      <c r="L89" s="41">
        <v>749.98333333333323</v>
      </c>
      <c r="M89" s="31">
        <v>734.15</v>
      </c>
      <c r="N89" s="31">
        <v>716</v>
      </c>
      <c r="O89" s="42">
        <v>81969250</v>
      </c>
      <c r="P89" s="43">
        <v>-1.3862237808509231E-2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1606.5</v>
      </c>
      <c r="F90" s="40">
        <v>1608.3666666666668</v>
      </c>
      <c r="G90" s="41">
        <v>1598.2333333333336</v>
      </c>
      <c r="H90" s="41">
        <v>1589.9666666666667</v>
      </c>
      <c r="I90" s="41">
        <v>1579.8333333333335</v>
      </c>
      <c r="J90" s="41">
        <v>1616.6333333333337</v>
      </c>
      <c r="K90" s="41">
        <v>1626.7666666666669</v>
      </c>
      <c r="L90" s="41">
        <v>1635.0333333333338</v>
      </c>
      <c r="M90" s="31">
        <v>1618.5</v>
      </c>
      <c r="N90" s="31">
        <v>1600.1</v>
      </c>
      <c r="O90" s="42">
        <v>2357475</v>
      </c>
      <c r="P90" s="43">
        <v>1.3520920884341312E-2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703.9</v>
      </c>
      <c r="F91" s="40">
        <v>702.08333333333337</v>
      </c>
      <c r="G91" s="41">
        <v>696.2166666666667</v>
      </c>
      <c r="H91" s="41">
        <v>688.5333333333333</v>
      </c>
      <c r="I91" s="41">
        <v>682.66666666666663</v>
      </c>
      <c r="J91" s="41">
        <v>709.76666666666677</v>
      </c>
      <c r="K91" s="41">
        <v>715.63333333333333</v>
      </c>
      <c r="L91" s="41">
        <v>723.31666666666683</v>
      </c>
      <c r="M91" s="31">
        <v>707.95</v>
      </c>
      <c r="N91" s="31">
        <v>694.4</v>
      </c>
      <c r="O91" s="42">
        <v>6702000</v>
      </c>
      <c r="P91" s="43">
        <v>6.3063063063063061E-3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11.3</v>
      </c>
      <c r="F92" s="40">
        <v>11.433333333333332</v>
      </c>
      <c r="G92" s="41">
        <v>10.416666666666664</v>
      </c>
      <c r="H92" s="41">
        <v>9.5333333333333332</v>
      </c>
      <c r="I92" s="41">
        <v>8.5166666666666657</v>
      </c>
      <c r="J92" s="41">
        <v>12.316666666666663</v>
      </c>
      <c r="K92" s="41">
        <v>13.333333333333332</v>
      </c>
      <c r="L92" s="41">
        <v>14.216666666666661</v>
      </c>
      <c r="M92" s="31">
        <v>12.45</v>
      </c>
      <c r="N92" s="31">
        <v>10.55</v>
      </c>
      <c r="O92" s="42">
        <v>724570000</v>
      </c>
      <c r="P92" s="43">
        <v>0.17291784702549576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49.15</v>
      </c>
      <c r="F93" s="40">
        <v>49.550000000000004</v>
      </c>
      <c r="G93" s="41">
        <v>47.750000000000007</v>
      </c>
      <c r="H93" s="41">
        <v>46.35</v>
      </c>
      <c r="I93" s="41">
        <v>44.550000000000004</v>
      </c>
      <c r="J93" s="41">
        <v>50.95000000000001</v>
      </c>
      <c r="K93" s="41">
        <v>52.750000000000007</v>
      </c>
      <c r="L93" s="41">
        <v>54.150000000000013</v>
      </c>
      <c r="M93" s="31">
        <v>51.35</v>
      </c>
      <c r="N93" s="31">
        <v>48.15</v>
      </c>
      <c r="O93" s="42">
        <v>182751500</v>
      </c>
      <c r="P93" s="43">
        <v>1.7776837204380721E-2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598.70000000000005</v>
      </c>
      <c r="F94" s="40">
        <v>599.9</v>
      </c>
      <c r="G94" s="41">
        <v>585.79999999999995</v>
      </c>
      <c r="H94" s="41">
        <v>572.9</v>
      </c>
      <c r="I94" s="41">
        <v>558.79999999999995</v>
      </c>
      <c r="J94" s="41">
        <v>612.79999999999995</v>
      </c>
      <c r="K94" s="41">
        <v>626.90000000000009</v>
      </c>
      <c r="L94" s="41">
        <v>639.79999999999995</v>
      </c>
      <c r="M94" s="31">
        <v>614</v>
      </c>
      <c r="N94" s="31">
        <v>587</v>
      </c>
      <c r="O94" s="42">
        <v>9892500</v>
      </c>
      <c r="P94" s="43">
        <v>-1.136789506558401E-2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562.20000000000005</v>
      </c>
      <c r="F95" s="40">
        <v>564.98333333333335</v>
      </c>
      <c r="G95" s="41">
        <v>555.66666666666674</v>
      </c>
      <c r="H95" s="41">
        <v>549.13333333333344</v>
      </c>
      <c r="I95" s="41">
        <v>539.81666666666683</v>
      </c>
      <c r="J95" s="41">
        <v>571.51666666666665</v>
      </c>
      <c r="K95" s="41">
        <v>580.83333333333326</v>
      </c>
      <c r="L95" s="41">
        <v>587.36666666666656</v>
      </c>
      <c r="M95" s="31">
        <v>574.29999999999995</v>
      </c>
      <c r="N95" s="31">
        <v>558.45000000000005</v>
      </c>
      <c r="O95" s="42">
        <v>9634625</v>
      </c>
      <c r="P95" s="43">
        <v>1.2279687951459116E-2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149.6</v>
      </c>
      <c r="F96" s="40">
        <v>151.41666666666666</v>
      </c>
      <c r="G96" s="41">
        <v>146.98333333333332</v>
      </c>
      <c r="H96" s="41">
        <v>144.36666666666667</v>
      </c>
      <c r="I96" s="41">
        <v>139.93333333333334</v>
      </c>
      <c r="J96" s="41">
        <v>154.0333333333333</v>
      </c>
      <c r="K96" s="41">
        <v>158.46666666666664</v>
      </c>
      <c r="L96" s="41">
        <v>161.08333333333329</v>
      </c>
      <c r="M96" s="31">
        <v>155.85</v>
      </c>
      <c r="N96" s="31">
        <v>148.80000000000001</v>
      </c>
      <c r="O96" s="42">
        <v>12885600</v>
      </c>
      <c r="P96" s="43">
        <v>9.9135063206919491E-2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8600.75</v>
      </c>
      <c r="F97" s="40">
        <v>8689.6</v>
      </c>
      <c r="G97" s="41">
        <v>8491.2000000000007</v>
      </c>
      <c r="H97" s="41">
        <v>8381.65</v>
      </c>
      <c r="I97" s="41">
        <v>8183.25</v>
      </c>
      <c r="J97" s="41">
        <v>8799.1500000000015</v>
      </c>
      <c r="K97" s="41">
        <v>8997.5499999999993</v>
      </c>
      <c r="L97" s="41">
        <v>9107.1000000000022</v>
      </c>
      <c r="M97" s="31">
        <v>8888</v>
      </c>
      <c r="N97" s="31">
        <v>8580.0499999999993</v>
      </c>
      <c r="O97" s="42">
        <v>272250</v>
      </c>
      <c r="P97" s="43">
        <v>-7.0898387509598162E-2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2202.75</v>
      </c>
      <c r="F98" s="40">
        <v>2145.25</v>
      </c>
      <c r="G98" s="41">
        <v>2042.5</v>
      </c>
      <c r="H98" s="41">
        <v>1882.25</v>
      </c>
      <c r="I98" s="41">
        <v>1779.5</v>
      </c>
      <c r="J98" s="41">
        <v>2305.5</v>
      </c>
      <c r="K98" s="41">
        <v>2408.25</v>
      </c>
      <c r="L98" s="41">
        <v>2568.5</v>
      </c>
      <c r="M98" s="31">
        <v>2248</v>
      </c>
      <c r="N98" s="31">
        <v>1985</v>
      </c>
      <c r="O98" s="42">
        <v>4041500</v>
      </c>
      <c r="P98" s="43">
        <v>0.39386101051905503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1130</v>
      </c>
      <c r="F99" s="40">
        <v>1129.8333333333333</v>
      </c>
      <c r="G99" s="41">
        <v>1113.8166666666666</v>
      </c>
      <c r="H99" s="41">
        <v>1097.6333333333334</v>
      </c>
      <c r="I99" s="41">
        <v>1081.6166666666668</v>
      </c>
      <c r="J99" s="41">
        <v>1146.0166666666664</v>
      </c>
      <c r="K99" s="41">
        <v>1162.0333333333333</v>
      </c>
      <c r="L99" s="41">
        <v>1178.2166666666662</v>
      </c>
      <c r="M99" s="31">
        <v>1145.8499999999999</v>
      </c>
      <c r="N99" s="31">
        <v>1113.6500000000001</v>
      </c>
      <c r="O99" s="42">
        <v>17595900</v>
      </c>
      <c r="P99" s="43">
        <v>1.1777959852519459E-3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269.8</v>
      </c>
      <c r="F100" s="40">
        <v>269.7833333333333</v>
      </c>
      <c r="G100" s="41">
        <v>263.56666666666661</v>
      </c>
      <c r="H100" s="41">
        <v>257.33333333333331</v>
      </c>
      <c r="I100" s="41">
        <v>251.11666666666662</v>
      </c>
      <c r="J100" s="41">
        <v>276.01666666666659</v>
      </c>
      <c r="K100" s="41">
        <v>282.23333333333329</v>
      </c>
      <c r="L100" s="41">
        <v>288.46666666666658</v>
      </c>
      <c r="M100" s="31">
        <v>276</v>
      </c>
      <c r="N100" s="31">
        <v>263.55</v>
      </c>
      <c r="O100" s="42">
        <v>15019200</v>
      </c>
      <c r="P100" s="43">
        <v>1.2266465370824684E-2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1694.35</v>
      </c>
      <c r="F101" s="40">
        <v>1701.45</v>
      </c>
      <c r="G101" s="41">
        <v>1681.7</v>
      </c>
      <c r="H101" s="41">
        <v>1669.05</v>
      </c>
      <c r="I101" s="41">
        <v>1649.3</v>
      </c>
      <c r="J101" s="41">
        <v>1714.1000000000001</v>
      </c>
      <c r="K101" s="41">
        <v>1733.8500000000001</v>
      </c>
      <c r="L101" s="41">
        <v>1746.5000000000002</v>
      </c>
      <c r="M101" s="31">
        <v>1721.2</v>
      </c>
      <c r="N101" s="31">
        <v>1688.8</v>
      </c>
      <c r="O101" s="42">
        <v>32239800</v>
      </c>
      <c r="P101" s="43">
        <v>-2.9985196952738564E-2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118.25</v>
      </c>
      <c r="F102" s="40">
        <v>117.96666666666665</v>
      </c>
      <c r="G102" s="41">
        <v>116.2833333333333</v>
      </c>
      <c r="H102" s="41">
        <v>114.31666666666665</v>
      </c>
      <c r="I102" s="41">
        <v>112.6333333333333</v>
      </c>
      <c r="J102" s="41">
        <v>119.93333333333331</v>
      </c>
      <c r="K102" s="41">
        <v>121.61666666666667</v>
      </c>
      <c r="L102" s="41">
        <v>123.58333333333331</v>
      </c>
      <c r="M102" s="31">
        <v>119.65</v>
      </c>
      <c r="N102" s="31">
        <v>116</v>
      </c>
      <c r="O102" s="42">
        <v>46689500</v>
      </c>
      <c r="P102" s="43">
        <v>-0.1194066445997303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2497.5</v>
      </c>
      <c r="F103" s="40">
        <v>2524.8833333333332</v>
      </c>
      <c r="G103" s="41">
        <v>2451.0166666666664</v>
      </c>
      <c r="H103" s="41">
        <v>2404.5333333333333</v>
      </c>
      <c r="I103" s="41">
        <v>2330.6666666666665</v>
      </c>
      <c r="J103" s="41">
        <v>2571.3666666666663</v>
      </c>
      <c r="K103" s="41">
        <v>2645.2333333333331</v>
      </c>
      <c r="L103" s="41">
        <v>2691.7166666666662</v>
      </c>
      <c r="M103" s="31">
        <v>2598.75</v>
      </c>
      <c r="N103" s="31">
        <v>2478.4</v>
      </c>
      <c r="O103" s="42">
        <v>357750</v>
      </c>
      <c r="P103" s="43">
        <v>-1.0578718108276292E-2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3870.3</v>
      </c>
      <c r="F104" s="40">
        <v>3898.0499999999997</v>
      </c>
      <c r="G104" s="41">
        <v>3768.0999999999995</v>
      </c>
      <c r="H104" s="41">
        <v>3665.8999999999996</v>
      </c>
      <c r="I104" s="41">
        <v>3535.9499999999994</v>
      </c>
      <c r="J104" s="41">
        <v>4000.2499999999995</v>
      </c>
      <c r="K104" s="41">
        <v>4130.1999999999989</v>
      </c>
      <c r="L104" s="41">
        <v>4232.3999999999996</v>
      </c>
      <c r="M104" s="31">
        <v>4028</v>
      </c>
      <c r="N104" s="31">
        <v>3795.85</v>
      </c>
      <c r="O104" s="42">
        <v>2938325</v>
      </c>
      <c r="P104" s="43">
        <v>0.70456259426847667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231.55</v>
      </c>
      <c r="F105" s="40">
        <v>232.68333333333331</v>
      </c>
      <c r="G105" s="41">
        <v>228.06666666666661</v>
      </c>
      <c r="H105" s="41">
        <v>224.58333333333329</v>
      </c>
      <c r="I105" s="41">
        <v>219.96666666666658</v>
      </c>
      <c r="J105" s="41">
        <v>236.16666666666663</v>
      </c>
      <c r="K105" s="41">
        <v>240.78333333333336</v>
      </c>
      <c r="L105" s="41">
        <v>244.26666666666665</v>
      </c>
      <c r="M105" s="31">
        <v>237.3</v>
      </c>
      <c r="N105" s="31">
        <v>229.2</v>
      </c>
      <c r="O105" s="42">
        <v>185932800</v>
      </c>
      <c r="P105" s="43">
        <v>-1.5002797131668617E-2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387.45</v>
      </c>
      <c r="F106" s="40">
        <v>388.25</v>
      </c>
      <c r="G106" s="41">
        <v>377.55</v>
      </c>
      <c r="H106" s="41">
        <v>367.65000000000003</v>
      </c>
      <c r="I106" s="41">
        <v>356.95000000000005</v>
      </c>
      <c r="J106" s="41">
        <v>398.15</v>
      </c>
      <c r="K106" s="41">
        <v>408.85</v>
      </c>
      <c r="L106" s="41">
        <v>418.74999999999994</v>
      </c>
      <c r="M106" s="31">
        <v>398.95</v>
      </c>
      <c r="N106" s="31">
        <v>378.35</v>
      </c>
      <c r="O106" s="42">
        <v>41957500</v>
      </c>
      <c r="P106" s="43">
        <v>2.2979397781299524E-2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683.55</v>
      </c>
      <c r="F107" s="40">
        <v>681.11666666666667</v>
      </c>
      <c r="G107" s="41">
        <v>670.98333333333335</v>
      </c>
      <c r="H107" s="41">
        <v>658.41666666666663</v>
      </c>
      <c r="I107" s="41">
        <v>648.2833333333333</v>
      </c>
      <c r="J107" s="41">
        <v>693.68333333333339</v>
      </c>
      <c r="K107" s="41">
        <v>703.81666666666683</v>
      </c>
      <c r="L107" s="41">
        <v>716.38333333333344</v>
      </c>
      <c r="M107" s="31">
        <v>691.25</v>
      </c>
      <c r="N107" s="31">
        <v>668.55</v>
      </c>
      <c r="O107" s="42">
        <v>49905450</v>
      </c>
      <c r="P107" s="43">
        <v>1.5158588493752574E-2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4118.1000000000004</v>
      </c>
      <c r="F108" s="40">
        <v>4169.8999999999996</v>
      </c>
      <c r="G108" s="41">
        <v>4053.8499999999995</v>
      </c>
      <c r="H108" s="41">
        <v>3989.5999999999995</v>
      </c>
      <c r="I108" s="41">
        <v>3873.5499999999993</v>
      </c>
      <c r="J108" s="41">
        <v>4234.1499999999996</v>
      </c>
      <c r="K108" s="41">
        <v>4350.1999999999989</v>
      </c>
      <c r="L108" s="41">
        <v>4414.45</v>
      </c>
      <c r="M108" s="31">
        <v>4285.95</v>
      </c>
      <c r="N108" s="31">
        <v>4105.6499999999996</v>
      </c>
      <c r="O108" s="42">
        <v>1653500</v>
      </c>
      <c r="P108" s="43">
        <v>4.0100644755464696E-2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2002.7</v>
      </c>
      <c r="F109" s="40">
        <v>1975.0666666666666</v>
      </c>
      <c r="G109" s="41">
        <v>1940.6333333333332</v>
      </c>
      <c r="H109" s="41">
        <v>1878.5666666666666</v>
      </c>
      <c r="I109" s="41">
        <v>1844.1333333333332</v>
      </c>
      <c r="J109" s="41">
        <v>2037.1333333333332</v>
      </c>
      <c r="K109" s="41">
        <v>2071.5666666666666</v>
      </c>
      <c r="L109" s="41">
        <v>2133.6333333333332</v>
      </c>
      <c r="M109" s="31">
        <v>2009.5</v>
      </c>
      <c r="N109" s="31">
        <v>1913</v>
      </c>
      <c r="O109" s="42">
        <v>14338800</v>
      </c>
      <c r="P109" s="43">
        <v>-8.6095247807464817E-2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85.85</v>
      </c>
      <c r="F110" s="40">
        <v>86.34999999999998</v>
      </c>
      <c r="G110" s="41">
        <v>84.599999999999966</v>
      </c>
      <c r="H110" s="41">
        <v>83.34999999999998</v>
      </c>
      <c r="I110" s="41">
        <v>81.599999999999966</v>
      </c>
      <c r="J110" s="41">
        <v>87.599999999999966</v>
      </c>
      <c r="K110" s="41">
        <v>89.35</v>
      </c>
      <c r="L110" s="41">
        <v>90.599999999999966</v>
      </c>
      <c r="M110" s="31">
        <v>88.1</v>
      </c>
      <c r="N110" s="31">
        <v>85.1</v>
      </c>
      <c r="O110" s="42">
        <v>59817572</v>
      </c>
      <c r="P110" s="43">
        <v>1.7147192716236721E-2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3994.9</v>
      </c>
      <c r="F111" s="40">
        <v>4018.1333333333332</v>
      </c>
      <c r="G111" s="41">
        <v>3936.7666666666664</v>
      </c>
      <c r="H111" s="41">
        <v>3878.6333333333332</v>
      </c>
      <c r="I111" s="41">
        <v>3797.2666666666664</v>
      </c>
      <c r="J111" s="41">
        <v>4076.2666666666664</v>
      </c>
      <c r="K111" s="41">
        <v>4157.6333333333332</v>
      </c>
      <c r="L111" s="41">
        <v>4215.7666666666664</v>
      </c>
      <c r="M111" s="31">
        <v>4099.5</v>
      </c>
      <c r="N111" s="31">
        <v>3960</v>
      </c>
      <c r="O111" s="42">
        <v>603750</v>
      </c>
      <c r="P111" s="43">
        <v>0.13861386138613863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419.15</v>
      </c>
      <c r="F112" s="40">
        <v>419.06666666666666</v>
      </c>
      <c r="G112" s="41">
        <v>414.0333333333333</v>
      </c>
      <c r="H112" s="41">
        <v>408.91666666666663</v>
      </c>
      <c r="I112" s="41">
        <v>403.88333333333327</v>
      </c>
      <c r="J112" s="41">
        <v>424.18333333333334</v>
      </c>
      <c r="K112" s="41">
        <v>429.21666666666675</v>
      </c>
      <c r="L112" s="41">
        <v>434.33333333333337</v>
      </c>
      <c r="M112" s="31">
        <v>424.1</v>
      </c>
      <c r="N112" s="31">
        <v>413.95</v>
      </c>
      <c r="O112" s="42">
        <v>20164000</v>
      </c>
      <c r="P112" s="43">
        <v>-2.7209571593979159E-2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1718.8</v>
      </c>
      <c r="F113" s="40">
        <v>1722.0166666666667</v>
      </c>
      <c r="G113" s="41">
        <v>1702.0333333333333</v>
      </c>
      <c r="H113" s="41">
        <v>1685.2666666666667</v>
      </c>
      <c r="I113" s="41">
        <v>1665.2833333333333</v>
      </c>
      <c r="J113" s="41">
        <v>1738.7833333333333</v>
      </c>
      <c r="K113" s="41">
        <v>1758.7666666666664</v>
      </c>
      <c r="L113" s="41">
        <v>1775.5333333333333</v>
      </c>
      <c r="M113" s="31">
        <v>1742</v>
      </c>
      <c r="N113" s="31">
        <v>1705.25</v>
      </c>
      <c r="O113" s="42">
        <v>13396925</v>
      </c>
      <c r="P113" s="43">
        <v>-7.267661691542289E-2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5721.15</v>
      </c>
      <c r="F114" s="40">
        <v>5707.2666666666664</v>
      </c>
      <c r="G114" s="41">
        <v>5630.1333333333332</v>
      </c>
      <c r="H114" s="41">
        <v>5539.1166666666668</v>
      </c>
      <c r="I114" s="41">
        <v>5461.9833333333336</v>
      </c>
      <c r="J114" s="41">
        <v>5798.2833333333328</v>
      </c>
      <c r="K114" s="41">
        <v>5875.4166666666661</v>
      </c>
      <c r="L114" s="41">
        <v>5966.4333333333325</v>
      </c>
      <c r="M114" s="31">
        <v>5784.4</v>
      </c>
      <c r="N114" s="31">
        <v>5616.25</v>
      </c>
      <c r="O114" s="42">
        <v>713850</v>
      </c>
      <c r="P114" s="43">
        <v>1.6838560303094085E-3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4556.8500000000004</v>
      </c>
      <c r="F115" s="40">
        <v>4554.7833333333338</v>
      </c>
      <c r="G115" s="41">
        <v>4499.5666666666675</v>
      </c>
      <c r="H115" s="41">
        <v>4442.2833333333338</v>
      </c>
      <c r="I115" s="41">
        <v>4387.0666666666675</v>
      </c>
      <c r="J115" s="41">
        <v>4612.0666666666675</v>
      </c>
      <c r="K115" s="41">
        <v>4667.2833333333328</v>
      </c>
      <c r="L115" s="41">
        <v>4724.5666666666675</v>
      </c>
      <c r="M115" s="31">
        <v>4610</v>
      </c>
      <c r="N115" s="31">
        <v>4497.5</v>
      </c>
      <c r="O115" s="42">
        <v>621200</v>
      </c>
      <c r="P115" s="43">
        <v>-4.1653810552298672E-2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950.4</v>
      </c>
      <c r="F116" s="40">
        <v>953.41666666666663</v>
      </c>
      <c r="G116" s="41">
        <v>938.83333333333326</v>
      </c>
      <c r="H116" s="41">
        <v>927.26666666666665</v>
      </c>
      <c r="I116" s="41">
        <v>912.68333333333328</v>
      </c>
      <c r="J116" s="41">
        <v>964.98333333333323</v>
      </c>
      <c r="K116" s="41">
        <v>979.56666666666649</v>
      </c>
      <c r="L116" s="41">
        <v>991.13333333333321</v>
      </c>
      <c r="M116" s="31">
        <v>968</v>
      </c>
      <c r="N116" s="31">
        <v>941.85</v>
      </c>
      <c r="O116" s="42">
        <v>11722350</v>
      </c>
      <c r="P116" s="43">
        <v>9.7378825596719874E-3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756.15</v>
      </c>
      <c r="F117" s="40">
        <v>758.55000000000007</v>
      </c>
      <c r="G117" s="41">
        <v>749.20000000000016</v>
      </c>
      <c r="H117" s="41">
        <v>742.25000000000011</v>
      </c>
      <c r="I117" s="41">
        <v>732.9000000000002</v>
      </c>
      <c r="J117" s="41">
        <v>765.50000000000011</v>
      </c>
      <c r="K117" s="41">
        <v>774.85</v>
      </c>
      <c r="L117" s="41">
        <v>781.80000000000007</v>
      </c>
      <c r="M117" s="31">
        <v>767.9</v>
      </c>
      <c r="N117" s="31">
        <v>751.6</v>
      </c>
      <c r="O117" s="42">
        <v>14560700</v>
      </c>
      <c r="P117" s="43">
        <v>-1.5663448798031422E-2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179.75</v>
      </c>
      <c r="F118" s="40">
        <v>178.85</v>
      </c>
      <c r="G118" s="41">
        <v>173.04999999999998</v>
      </c>
      <c r="H118" s="41">
        <v>166.35</v>
      </c>
      <c r="I118" s="41">
        <v>160.54999999999998</v>
      </c>
      <c r="J118" s="41">
        <v>185.54999999999998</v>
      </c>
      <c r="K118" s="41">
        <v>191.35</v>
      </c>
      <c r="L118" s="41">
        <v>198.04999999999998</v>
      </c>
      <c r="M118" s="31">
        <v>184.65</v>
      </c>
      <c r="N118" s="31">
        <v>172.15</v>
      </c>
      <c r="O118" s="42">
        <v>27144000</v>
      </c>
      <c r="P118" s="43">
        <v>-1.2658227848101266E-2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164.05</v>
      </c>
      <c r="F119" s="40">
        <v>165.46666666666667</v>
      </c>
      <c r="G119" s="41">
        <v>161.43333333333334</v>
      </c>
      <c r="H119" s="41">
        <v>158.81666666666666</v>
      </c>
      <c r="I119" s="41">
        <v>154.78333333333333</v>
      </c>
      <c r="J119" s="41">
        <v>168.08333333333334</v>
      </c>
      <c r="K119" s="41">
        <v>172.1166666666667</v>
      </c>
      <c r="L119" s="41">
        <v>174.73333333333335</v>
      </c>
      <c r="M119" s="31">
        <v>169.5</v>
      </c>
      <c r="N119" s="31">
        <v>162.85</v>
      </c>
      <c r="O119" s="42">
        <v>29154000</v>
      </c>
      <c r="P119" s="43">
        <v>5.3555941023417174E-2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560.35</v>
      </c>
      <c r="F120" s="40">
        <v>560.08333333333337</v>
      </c>
      <c r="G120" s="41">
        <v>554.66666666666674</v>
      </c>
      <c r="H120" s="41">
        <v>548.98333333333335</v>
      </c>
      <c r="I120" s="41">
        <v>543.56666666666672</v>
      </c>
      <c r="J120" s="41">
        <v>565.76666666666677</v>
      </c>
      <c r="K120" s="41">
        <v>571.18333333333351</v>
      </c>
      <c r="L120" s="41">
        <v>576.86666666666679</v>
      </c>
      <c r="M120" s="31">
        <v>565.5</v>
      </c>
      <c r="N120" s="31">
        <v>554.4</v>
      </c>
      <c r="O120" s="42">
        <v>11032000</v>
      </c>
      <c r="P120" s="43">
        <v>1.0811801356056441E-2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7022.7</v>
      </c>
      <c r="F121" s="40">
        <v>7021.4833333333336</v>
      </c>
      <c r="G121" s="41">
        <v>6956.9666666666672</v>
      </c>
      <c r="H121" s="41">
        <v>6891.2333333333336</v>
      </c>
      <c r="I121" s="41">
        <v>6826.7166666666672</v>
      </c>
      <c r="J121" s="41">
        <v>7087.2166666666672</v>
      </c>
      <c r="K121" s="41">
        <v>7151.7333333333336</v>
      </c>
      <c r="L121" s="41">
        <v>7217.4666666666672</v>
      </c>
      <c r="M121" s="31">
        <v>7086</v>
      </c>
      <c r="N121" s="31">
        <v>6955.75</v>
      </c>
      <c r="O121" s="42">
        <v>3320500</v>
      </c>
      <c r="P121" s="43">
        <v>-1.2285085370932239E-2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744.4</v>
      </c>
      <c r="F122" s="40">
        <v>751.66666666666663</v>
      </c>
      <c r="G122" s="41">
        <v>734.33333333333326</v>
      </c>
      <c r="H122" s="41">
        <v>724.26666666666665</v>
      </c>
      <c r="I122" s="41">
        <v>706.93333333333328</v>
      </c>
      <c r="J122" s="41">
        <v>761.73333333333323</v>
      </c>
      <c r="K122" s="41">
        <v>779.06666666666649</v>
      </c>
      <c r="L122" s="41">
        <v>789.13333333333321</v>
      </c>
      <c r="M122" s="31">
        <v>769</v>
      </c>
      <c r="N122" s="31">
        <v>741.6</v>
      </c>
      <c r="O122" s="42">
        <v>15283750</v>
      </c>
      <c r="P122" s="43">
        <v>1.5784663952812163E-2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1599.45</v>
      </c>
      <c r="F123" s="40">
        <v>1612.75</v>
      </c>
      <c r="G123" s="41">
        <v>1568.65</v>
      </c>
      <c r="H123" s="41">
        <v>1537.8500000000001</v>
      </c>
      <c r="I123" s="41">
        <v>1493.7500000000002</v>
      </c>
      <c r="J123" s="41">
        <v>1643.55</v>
      </c>
      <c r="K123" s="41">
        <v>1687.6499999999999</v>
      </c>
      <c r="L123" s="41">
        <v>1718.4499999999998</v>
      </c>
      <c r="M123" s="31">
        <v>1656.85</v>
      </c>
      <c r="N123" s="31">
        <v>1581.95</v>
      </c>
      <c r="O123" s="42">
        <v>2285500</v>
      </c>
      <c r="P123" s="43">
        <v>-2.2747680335228972E-2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3142.85</v>
      </c>
      <c r="F124" s="40">
        <v>3161.4500000000003</v>
      </c>
      <c r="G124" s="41">
        <v>3108.8000000000006</v>
      </c>
      <c r="H124" s="41">
        <v>3074.7500000000005</v>
      </c>
      <c r="I124" s="41">
        <v>3022.1000000000008</v>
      </c>
      <c r="J124" s="41">
        <v>3195.5000000000005</v>
      </c>
      <c r="K124" s="41">
        <v>3248.15</v>
      </c>
      <c r="L124" s="41">
        <v>3282.2000000000003</v>
      </c>
      <c r="M124" s="31">
        <v>3214.1</v>
      </c>
      <c r="N124" s="31">
        <v>3127.4</v>
      </c>
      <c r="O124" s="42">
        <v>324000</v>
      </c>
      <c r="P124" s="43">
        <v>-3.6287923854848303E-2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1083.25</v>
      </c>
      <c r="F125" s="40">
        <v>1094.75</v>
      </c>
      <c r="G125" s="41">
        <v>1064.5</v>
      </c>
      <c r="H125" s="41">
        <v>1045.75</v>
      </c>
      <c r="I125" s="41">
        <v>1015.5</v>
      </c>
      <c r="J125" s="41">
        <v>1113.5</v>
      </c>
      <c r="K125" s="41">
        <v>1143.75</v>
      </c>
      <c r="L125" s="41">
        <v>1162.5</v>
      </c>
      <c r="M125" s="31">
        <v>1125</v>
      </c>
      <c r="N125" s="31">
        <v>1076</v>
      </c>
      <c r="O125" s="42">
        <v>3027050</v>
      </c>
      <c r="P125" s="43">
        <v>-1.2510602205258695E-2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1140.0999999999999</v>
      </c>
      <c r="F126" s="40">
        <v>1148.7666666666667</v>
      </c>
      <c r="G126" s="41">
        <v>1125.3333333333333</v>
      </c>
      <c r="H126" s="41">
        <v>1110.5666666666666</v>
      </c>
      <c r="I126" s="41">
        <v>1087.1333333333332</v>
      </c>
      <c r="J126" s="41">
        <v>1163.5333333333333</v>
      </c>
      <c r="K126" s="41">
        <v>1186.9666666666667</v>
      </c>
      <c r="L126" s="41">
        <v>1201.7333333333333</v>
      </c>
      <c r="M126" s="31">
        <v>1172.2</v>
      </c>
      <c r="N126" s="31">
        <v>1134</v>
      </c>
      <c r="O126" s="42">
        <v>2287200</v>
      </c>
      <c r="P126" s="43">
        <v>4.5816186556927298E-2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4192</v>
      </c>
      <c r="F127" s="40">
        <v>4190.3166666666666</v>
      </c>
      <c r="G127" s="41">
        <v>4138.5333333333328</v>
      </c>
      <c r="H127" s="41">
        <v>4085.0666666666666</v>
      </c>
      <c r="I127" s="41">
        <v>4033.2833333333328</v>
      </c>
      <c r="J127" s="41">
        <v>4243.7833333333328</v>
      </c>
      <c r="K127" s="41">
        <v>4295.5666666666675</v>
      </c>
      <c r="L127" s="41">
        <v>4349.0333333333328</v>
      </c>
      <c r="M127" s="31">
        <v>4242.1000000000004</v>
      </c>
      <c r="N127" s="31">
        <v>4136.8500000000004</v>
      </c>
      <c r="O127" s="42">
        <v>2234000</v>
      </c>
      <c r="P127" s="43">
        <v>-5.8337548474119039E-2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222.85</v>
      </c>
      <c r="F128" s="40">
        <v>222.29999999999998</v>
      </c>
      <c r="G128" s="41">
        <v>219.74999999999997</v>
      </c>
      <c r="H128" s="41">
        <v>216.64999999999998</v>
      </c>
      <c r="I128" s="41">
        <v>214.09999999999997</v>
      </c>
      <c r="J128" s="41">
        <v>225.39999999999998</v>
      </c>
      <c r="K128" s="41">
        <v>227.95</v>
      </c>
      <c r="L128" s="41">
        <v>231.04999999999998</v>
      </c>
      <c r="M128" s="31">
        <v>224.85</v>
      </c>
      <c r="N128" s="31">
        <v>219.2</v>
      </c>
      <c r="O128" s="42">
        <v>36144500</v>
      </c>
      <c r="P128" s="43">
        <v>-4.914241665060705E-3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3195.15</v>
      </c>
      <c r="F129" s="40">
        <v>3184.9666666666672</v>
      </c>
      <c r="G129" s="41">
        <v>3149.9833333333345</v>
      </c>
      <c r="H129" s="41">
        <v>3104.8166666666675</v>
      </c>
      <c r="I129" s="41">
        <v>3069.8333333333348</v>
      </c>
      <c r="J129" s="41">
        <v>3230.1333333333341</v>
      </c>
      <c r="K129" s="41">
        <v>3265.1166666666668</v>
      </c>
      <c r="L129" s="41">
        <v>3310.2833333333338</v>
      </c>
      <c r="M129" s="31">
        <v>3219.95</v>
      </c>
      <c r="N129" s="31">
        <v>3139.8</v>
      </c>
      <c r="O129" s="42">
        <v>1869725</v>
      </c>
      <c r="P129" s="43">
        <v>-3.8120715599398093E-2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79574.8</v>
      </c>
      <c r="F130" s="40">
        <v>79658.133333333331</v>
      </c>
      <c r="G130" s="41">
        <v>78809.266666666663</v>
      </c>
      <c r="H130" s="41">
        <v>78043.733333333337</v>
      </c>
      <c r="I130" s="41">
        <v>77194.866666666669</v>
      </c>
      <c r="J130" s="41">
        <v>80423.666666666657</v>
      </c>
      <c r="K130" s="41">
        <v>81272.533333333326</v>
      </c>
      <c r="L130" s="41">
        <v>82038.066666666651</v>
      </c>
      <c r="M130" s="31">
        <v>80507</v>
      </c>
      <c r="N130" s="31">
        <v>78892.600000000006</v>
      </c>
      <c r="O130" s="42">
        <v>48320</v>
      </c>
      <c r="P130" s="43">
        <v>1.4273719563392108E-2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1515.05</v>
      </c>
      <c r="F131" s="40">
        <v>1528.3500000000001</v>
      </c>
      <c r="G131" s="41">
        <v>1490.7000000000003</v>
      </c>
      <c r="H131" s="41">
        <v>1466.3500000000001</v>
      </c>
      <c r="I131" s="41">
        <v>1428.7000000000003</v>
      </c>
      <c r="J131" s="41">
        <v>1552.7000000000003</v>
      </c>
      <c r="K131" s="41">
        <v>1590.3500000000004</v>
      </c>
      <c r="L131" s="41">
        <v>1614.7000000000003</v>
      </c>
      <c r="M131" s="31">
        <v>1566</v>
      </c>
      <c r="N131" s="31">
        <v>1504</v>
      </c>
      <c r="O131" s="42">
        <v>3172500</v>
      </c>
      <c r="P131" s="43">
        <v>2.8946728289953781E-2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439.15</v>
      </c>
      <c r="F132" s="40">
        <v>437.23333333333329</v>
      </c>
      <c r="G132" s="41">
        <v>429.56666666666661</v>
      </c>
      <c r="H132" s="41">
        <v>419.98333333333329</v>
      </c>
      <c r="I132" s="41">
        <v>412.31666666666661</v>
      </c>
      <c r="J132" s="41">
        <v>446.81666666666661</v>
      </c>
      <c r="K132" s="41">
        <v>454.48333333333323</v>
      </c>
      <c r="L132" s="41">
        <v>464.06666666666661</v>
      </c>
      <c r="M132" s="31">
        <v>444.9</v>
      </c>
      <c r="N132" s="31">
        <v>427.65</v>
      </c>
      <c r="O132" s="42">
        <v>3425600</v>
      </c>
      <c r="P132" s="43">
        <v>-0.12073921971252567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93.2</v>
      </c>
      <c r="F133" s="40">
        <v>93.333333333333329</v>
      </c>
      <c r="G133" s="41">
        <v>91.466666666666654</v>
      </c>
      <c r="H133" s="41">
        <v>89.73333333333332</v>
      </c>
      <c r="I133" s="41">
        <v>87.866666666666646</v>
      </c>
      <c r="J133" s="41">
        <v>95.066666666666663</v>
      </c>
      <c r="K133" s="41">
        <v>96.933333333333337</v>
      </c>
      <c r="L133" s="41">
        <v>98.666666666666671</v>
      </c>
      <c r="M133" s="31">
        <v>95.2</v>
      </c>
      <c r="N133" s="31">
        <v>91.6</v>
      </c>
      <c r="O133" s="42">
        <v>95744000</v>
      </c>
      <c r="P133" s="43">
        <v>-5.3922392071224595E-2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6634.15</v>
      </c>
      <c r="F134" s="40">
        <v>6714.4333333333334</v>
      </c>
      <c r="G134" s="41">
        <v>6505.7666666666664</v>
      </c>
      <c r="H134" s="41">
        <v>6377.3833333333332</v>
      </c>
      <c r="I134" s="41">
        <v>6168.7166666666662</v>
      </c>
      <c r="J134" s="41">
        <v>6842.8166666666666</v>
      </c>
      <c r="K134" s="41">
        <v>7051.4833333333327</v>
      </c>
      <c r="L134" s="41">
        <v>7179.8666666666668</v>
      </c>
      <c r="M134" s="31">
        <v>6923.1</v>
      </c>
      <c r="N134" s="31">
        <v>6586.05</v>
      </c>
      <c r="O134" s="42">
        <v>1044375</v>
      </c>
      <c r="P134" s="43">
        <v>-8.4262995490149532E-3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3875</v>
      </c>
      <c r="F135" s="40">
        <v>3935.1333333333332</v>
      </c>
      <c r="G135" s="41">
        <v>3800.2666666666664</v>
      </c>
      <c r="H135" s="41">
        <v>3725.5333333333333</v>
      </c>
      <c r="I135" s="41">
        <v>3590.6666666666665</v>
      </c>
      <c r="J135" s="41">
        <v>4009.8666666666663</v>
      </c>
      <c r="K135" s="41">
        <v>4144.7333333333336</v>
      </c>
      <c r="L135" s="41">
        <v>4219.4666666666662</v>
      </c>
      <c r="M135" s="31">
        <v>4070</v>
      </c>
      <c r="N135" s="31">
        <v>3860.4</v>
      </c>
      <c r="O135" s="42">
        <v>760725</v>
      </c>
      <c r="P135" s="43">
        <v>0.4362786745964316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20223.599999999999</v>
      </c>
      <c r="F136" s="40">
        <v>20231.983333333334</v>
      </c>
      <c r="G136" s="41">
        <v>20114.016666666666</v>
      </c>
      <c r="H136" s="41">
        <v>20004.433333333334</v>
      </c>
      <c r="I136" s="41">
        <v>19886.466666666667</v>
      </c>
      <c r="J136" s="41">
        <v>20341.566666666666</v>
      </c>
      <c r="K136" s="41">
        <v>20459.533333333333</v>
      </c>
      <c r="L136" s="41">
        <v>20569.116666666665</v>
      </c>
      <c r="M136" s="31">
        <v>20349.95</v>
      </c>
      <c r="N136" s="31">
        <v>20122.400000000001</v>
      </c>
      <c r="O136" s="42">
        <v>418650</v>
      </c>
      <c r="P136" s="43">
        <v>-3.5035150397602861E-2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147.65</v>
      </c>
      <c r="F137" s="40">
        <v>148.56666666666669</v>
      </c>
      <c r="G137" s="41">
        <v>144.98333333333338</v>
      </c>
      <c r="H137" s="41">
        <v>142.31666666666669</v>
      </c>
      <c r="I137" s="41">
        <v>138.73333333333338</v>
      </c>
      <c r="J137" s="41">
        <v>151.23333333333338</v>
      </c>
      <c r="K137" s="41">
        <v>154.81666666666669</v>
      </c>
      <c r="L137" s="41">
        <v>157.48333333333338</v>
      </c>
      <c r="M137" s="31">
        <v>152.15</v>
      </c>
      <c r="N137" s="31">
        <v>145.9</v>
      </c>
      <c r="O137" s="42">
        <v>110596900</v>
      </c>
      <c r="P137" s="43">
        <v>2.0904199393901909E-2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123.75</v>
      </c>
      <c r="F138" s="40">
        <v>123.43333333333334</v>
      </c>
      <c r="G138" s="41">
        <v>122.11666666666667</v>
      </c>
      <c r="H138" s="41">
        <v>120.48333333333333</v>
      </c>
      <c r="I138" s="41">
        <v>119.16666666666667</v>
      </c>
      <c r="J138" s="41">
        <v>125.06666666666668</v>
      </c>
      <c r="K138" s="41">
        <v>126.38333333333334</v>
      </c>
      <c r="L138" s="41">
        <v>128.01666666666668</v>
      </c>
      <c r="M138" s="31">
        <v>124.75</v>
      </c>
      <c r="N138" s="31">
        <v>121.8</v>
      </c>
      <c r="O138" s="42">
        <v>59485200</v>
      </c>
      <c r="P138" s="43">
        <v>-6.8962440895708799E-2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4789.45</v>
      </c>
      <c r="F139" s="40">
        <v>4786.6500000000005</v>
      </c>
      <c r="G139" s="41">
        <v>4722.3000000000011</v>
      </c>
      <c r="H139" s="41">
        <v>4655.1500000000005</v>
      </c>
      <c r="I139" s="41">
        <v>4590.8000000000011</v>
      </c>
      <c r="J139" s="41">
        <v>4853.8000000000011</v>
      </c>
      <c r="K139" s="41">
        <v>4918.1500000000015</v>
      </c>
      <c r="L139" s="41">
        <v>4985.3000000000011</v>
      </c>
      <c r="M139" s="31">
        <v>4851</v>
      </c>
      <c r="N139" s="31">
        <v>4719.5</v>
      </c>
      <c r="O139" s="42">
        <v>565500</v>
      </c>
      <c r="P139" s="43">
        <v>5.503731343283582E-2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127.75</v>
      </c>
      <c r="F140" s="40">
        <v>127.48333333333333</v>
      </c>
      <c r="G140" s="41">
        <v>125.01666666666668</v>
      </c>
      <c r="H140" s="41">
        <v>122.28333333333335</v>
      </c>
      <c r="I140" s="41">
        <v>119.81666666666669</v>
      </c>
      <c r="J140" s="41">
        <v>130.21666666666667</v>
      </c>
      <c r="K140" s="41">
        <v>132.68333333333334</v>
      </c>
      <c r="L140" s="41">
        <v>135.41666666666666</v>
      </c>
      <c r="M140" s="31">
        <v>129.94999999999999</v>
      </c>
      <c r="N140" s="31">
        <v>124.75</v>
      </c>
      <c r="O140" s="42">
        <v>55563200</v>
      </c>
      <c r="P140" s="43">
        <v>-0.13091653619173793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33117.949999999997</v>
      </c>
      <c r="F141" s="40">
        <v>33059.916666666664</v>
      </c>
      <c r="G141" s="41">
        <v>32685.183333333327</v>
      </c>
      <c r="H141" s="41">
        <v>32252.416666666664</v>
      </c>
      <c r="I141" s="41">
        <v>31877.683333333327</v>
      </c>
      <c r="J141" s="41">
        <v>33492.683333333327</v>
      </c>
      <c r="K141" s="41">
        <v>33867.416666666664</v>
      </c>
      <c r="L141" s="41">
        <v>34300.183333333327</v>
      </c>
      <c r="M141" s="31">
        <v>33434.65</v>
      </c>
      <c r="N141" s="31">
        <v>32627.15</v>
      </c>
      <c r="O141" s="42">
        <v>86250</v>
      </c>
      <c r="P141" s="43">
        <v>-4.1565639071700728E-3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2633</v>
      </c>
      <c r="F142" s="40">
        <v>2626.0166666666669</v>
      </c>
      <c r="G142" s="41">
        <v>2567.0333333333338</v>
      </c>
      <c r="H142" s="41">
        <v>2501.0666666666671</v>
      </c>
      <c r="I142" s="41">
        <v>2442.0833333333339</v>
      </c>
      <c r="J142" s="41">
        <v>2691.9833333333336</v>
      </c>
      <c r="K142" s="41">
        <v>2750.9666666666662</v>
      </c>
      <c r="L142" s="41">
        <v>2816.9333333333334</v>
      </c>
      <c r="M142" s="31">
        <v>2685</v>
      </c>
      <c r="N142" s="31">
        <v>2560.0500000000002</v>
      </c>
      <c r="O142" s="42">
        <v>3739175</v>
      </c>
      <c r="P142" s="43">
        <v>-1.4924291820618706E-2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232.15</v>
      </c>
      <c r="F143" s="40">
        <v>232.28333333333333</v>
      </c>
      <c r="G143" s="41">
        <v>229.91666666666666</v>
      </c>
      <c r="H143" s="41">
        <v>227.68333333333334</v>
      </c>
      <c r="I143" s="41">
        <v>225.31666666666666</v>
      </c>
      <c r="J143" s="41">
        <v>234.51666666666665</v>
      </c>
      <c r="K143" s="41">
        <v>236.88333333333333</v>
      </c>
      <c r="L143" s="41">
        <v>239.11666666666665</v>
      </c>
      <c r="M143" s="31">
        <v>234.65</v>
      </c>
      <c r="N143" s="31">
        <v>230.05</v>
      </c>
      <c r="O143" s="42">
        <v>23589000</v>
      </c>
      <c r="P143" s="43">
        <v>1.4449748419558766E-2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138.19999999999999</v>
      </c>
      <c r="F144" s="40">
        <v>137.70000000000002</v>
      </c>
      <c r="G144" s="41">
        <v>135.60000000000002</v>
      </c>
      <c r="H144" s="41">
        <v>133</v>
      </c>
      <c r="I144" s="41">
        <v>130.9</v>
      </c>
      <c r="J144" s="41">
        <v>140.30000000000004</v>
      </c>
      <c r="K144" s="41">
        <v>142.4</v>
      </c>
      <c r="L144" s="41">
        <v>145.00000000000006</v>
      </c>
      <c r="M144" s="31">
        <v>139.80000000000001</v>
      </c>
      <c r="N144" s="31">
        <v>135.1</v>
      </c>
      <c r="O144" s="42">
        <v>26604200</v>
      </c>
      <c r="P144" s="43">
        <v>-0.10342666109486001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5889.6</v>
      </c>
      <c r="F145" s="40">
        <v>5926.583333333333</v>
      </c>
      <c r="G145" s="41">
        <v>5843.3166666666657</v>
      </c>
      <c r="H145" s="41">
        <v>5797.0333333333328</v>
      </c>
      <c r="I145" s="41">
        <v>5713.7666666666655</v>
      </c>
      <c r="J145" s="41">
        <v>5972.8666666666659</v>
      </c>
      <c r="K145" s="41">
        <v>6056.1333333333341</v>
      </c>
      <c r="L145" s="41">
        <v>6102.4166666666661</v>
      </c>
      <c r="M145" s="31">
        <v>6009.85</v>
      </c>
      <c r="N145" s="31">
        <v>5880.3</v>
      </c>
      <c r="O145" s="42">
        <v>258625</v>
      </c>
      <c r="P145" s="43">
        <v>1.2726382770435633E-2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2376.5</v>
      </c>
      <c r="F146" s="40">
        <v>2386.9333333333334</v>
      </c>
      <c r="G146" s="41">
        <v>2352.0166666666669</v>
      </c>
      <c r="H146" s="41">
        <v>2327.5333333333333</v>
      </c>
      <c r="I146" s="41">
        <v>2292.6166666666668</v>
      </c>
      <c r="J146" s="41">
        <v>2411.416666666667</v>
      </c>
      <c r="K146" s="41">
        <v>2446.333333333333</v>
      </c>
      <c r="L146" s="41">
        <v>2470.8166666666671</v>
      </c>
      <c r="M146" s="31">
        <v>2421.85</v>
      </c>
      <c r="N146" s="31">
        <v>2362.4499999999998</v>
      </c>
      <c r="O146" s="42">
        <v>3015000</v>
      </c>
      <c r="P146" s="43">
        <v>1.9614474129184985E-2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3464.25</v>
      </c>
      <c r="F147" s="40">
        <v>3445.5833333333335</v>
      </c>
      <c r="G147" s="41">
        <v>3408.6166666666668</v>
      </c>
      <c r="H147" s="41">
        <v>3352.9833333333331</v>
      </c>
      <c r="I147" s="41">
        <v>3316.0166666666664</v>
      </c>
      <c r="J147" s="41">
        <v>3501.2166666666672</v>
      </c>
      <c r="K147" s="41">
        <v>3538.1833333333334</v>
      </c>
      <c r="L147" s="41">
        <v>3593.8166666666675</v>
      </c>
      <c r="M147" s="31">
        <v>3482.55</v>
      </c>
      <c r="N147" s="31">
        <v>3389.95</v>
      </c>
      <c r="O147" s="42">
        <v>1215500</v>
      </c>
      <c r="P147" s="43">
        <v>-1.7380759902991108E-2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39.700000000000003</v>
      </c>
      <c r="F148" s="40">
        <v>40.583333333333336</v>
      </c>
      <c r="G148" s="41">
        <v>38.416666666666671</v>
      </c>
      <c r="H148" s="41">
        <v>37.133333333333333</v>
      </c>
      <c r="I148" s="41">
        <v>34.966666666666669</v>
      </c>
      <c r="J148" s="41">
        <v>41.866666666666674</v>
      </c>
      <c r="K148" s="41">
        <v>44.033333333333346</v>
      </c>
      <c r="L148" s="41">
        <v>45.316666666666677</v>
      </c>
      <c r="M148" s="31">
        <v>42.75</v>
      </c>
      <c r="N148" s="31">
        <v>39.299999999999997</v>
      </c>
      <c r="O148" s="42">
        <v>337216000</v>
      </c>
      <c r="P148" s="43">
        <v>2.0431877602401474E-2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2512.4499999999998</v>
      </c>
      <c r="F149" s="40">
        <v>2511.5</v>
      </c>
      <c r="G149" s="41">
        <v>2445</v>
      </c>
      <c r="H149" s="41">
        <v>2377.5500000000002</v>
      </c>
      <c r="I149" s="41">
        <v>2311.0500000000002</v>
      </c>
      <c r="J149" s="41">
        <v>2578.9499999999998</v>
      </c>
      <c r="K149" s="41">
        <v>2645.45</v>
      </c>
      <c r="L149" s="41">
        <v>2712.8999999999996</v>
      </c>
      <c r="M149" s="31">
        <v>2578</v>
      </c>
      <c r="N149" s="31">
        <v>2444.0500000000002</v>
      </c>
      <c r="O149" s="42">
        <v>711000</v>
      </c>
      <c r="P149" s="43">
        <v>8.2191780821917804E-2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179</v>
      </c>
      <c r="F150" s="40">
        <v>178.79999999999998</v>
      </c>
      <c r="G150" s="41">
        <v>176.94999999999996</v>
      </c>
      <c r="H150" s="41">
        <v>174.89999999999998</v>
      </c>
      <c r="I150" s="41">
        <v>173.04999999999995</v>
      </c>
      <c r="J150" s="41">
        <v>180.84999999999997</v>
      </c>
      <c r="K150" s="41">
        <v>182.7</v>
      </c>
      <c r="L150" s="41">
        <v>184.74999999999997</v>
      </c>
      <c r="M150" s="31">
        <v>180.65</v>
      </c>
      <c r="N150" s="31">
        <v>176.75</v>
      </c>
      <c r="O150" s="42">
        <v>33955211</v>
      </c>
      <c r="P150" s="43">
        <v>-6.0498745757709901E-2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1396.8</v>
      </c>
      <c r="F151" s="40">
        <v>1396.4166666666667</v>
      </c>
      <c r="G151" s="41">
        <v>1376.7833333333335</v>
      </c>
      <c r="H151" s="41">
        <v>1356.7666666666669</v>
      </c>
      <c r="I151" s="41">
        <v>1337.1333333333337</v>
      </c>
      <c r="J151" s="41">
        <v>1416.4333333333334</v>
      </c>
      <c r="K151" s="41">
        <v>1436.0666666666666</v>
      </c>
      <c r="L151" s="41">
        <v>1456.0833333333333</v>
      </c>
      <c r="M151" s="31">
        <v>1416.05</v>
      </c>
      <c r="N151" s="31">
        <v>1376.4</v>
      </c>
      <c r="O151" s="42">
        <v>2610091</v>
      </c>
      <c r="P151" s="43">
        <v>1.6323296354992075E-2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1012.5</v>
      </c>
      <c r="F152" s="40">
        <v>1017.6666666666666</v>
      </c>
      <c r="G152" s="41">
        <v>996.48333333333335</v>
      </c>
      <c r="H152" s="41">
        <v>980.4666666666667</v>
      </c>
      <c r="I152" s="41">
        <v>959.28333333333342</v>
      </c>
      <c r="J152" s="41">
        <v>1033.6833333333334</v>
      </c>
      <c r="K152" s="41">
        <v>1054.8666666666663</v>
      </c>
      <c r="L152" s="41">
        <v>1070.8833333333332</v>
      </c>
      <c r="M152" s="31">
        <v>1038.8499999999999</v>
      </c>
      <c r="N152" s="31">
        <v>1001.65</v>
      </c>
      <c r="O152" s="42">
        <v>1982200</v>
      </c>
      <c r="P152" s="43">
        <v>2.4604569420035149E-2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181.1</v>
      </c>
      <c r="F153" s="40">
        <v>182.30000000000004</v>
      </c>
      <c r="G153" s="41">
        <v>177.60000000000008</v>
      </c>
      <c r="H153" s="41">
        <v>174.10000000000005</v>
      </c>
      <c r="I153" s="41">
        <v>169.40000000000009</v>
      </c>
      <c r="J153" s="41">
        <v>185.80000000000007</v>
      </c>
      <c r="K153" s="41">
        <v>190.50000000000006</v>
      </c>
      <c r="L153" s="41">
        <v>194.00000000000006</v>
      </c>
      <c r="M153" s="31">
        <v>187</v>
      </c>
      <c r="N153" s="31">
        <v>178.8</v>
      </c>
      <c r="O153" s="42">
        <v>35913600</v>
      </c>
      <c r="P153" s="43">
        <v>5.1987767584097858E-2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157</v>
      </c>
      <c r="F154" s="40">
        <v>155.86666666666667</v>
      </c>
      <c r="G154" s="41">
        <v>153.73333333333335</v>
      </c>
      <c r="H154" s="41">
        <v>150.46666666666667</v>
      </c>
      <c r="I154" s="41">
        <v>148.33333333333334</v>
      </c>
      <c r="J154" s="41">
        <v>159.13333333333335</v>
      </c>
      <c r="K154" s="41">
        <v>161.26666666666668</v>
      </c>
      <c r="L154" s="41">
        <v>164.53333333333336</v>
      </c>
      <c r="M154" s="31">
        <v>158</v>
      </c>
      <c r="N154" s="31">
        <v>152.6</v>
      </c>
      <c r="O154" s="42">
        <v>24288000</v>
      </c>
      <c r="P154" s="43">
        <v>-8.8148873653281102E-3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2397.9</v>
      </c>
      <c r="F155" s="40">
        <v>2412.5000000000005</v>
      </c>
      <c r="G155" s="41">
        <v>2371.2000000000007</v>
      </c>
      <c r="H155" s="41">
        <v>2344.5000000000005</v>
      </c>
      <c r="I155" s="41">
        <v>2303.2000000000007</v>
      </c>
      <c r="J155" s="41">
        <v>2439.2000000000007</v>
      </c>
      <c r="K155" s="41">
        <v>2480.5000000000009</v>
      </c>
      <c r="L155" s="41">
        <v>2507.2000000000007</v>
      </c>
      <c r="M155" s="31">
        <v>2453.8000000000002</v>
      </c>
      <c r="N155" s="31">
        <v>2385.8000000000002</v>
      </c>
      <c r="O155" s="42">
        <v>33243250</v>
      </c>
      <c r="P155" s="43">
        <v>-1.4540334235002037E-2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113.5</v>
      </c>
      <c r="F156" s="40">
        <v>114.83333333333333</v>
      </c>
      <c r="G156" s="41">
        <v>111.16666666666666</v>
      </c>
      <c r="H156" s="41">
        <v>108.83333333333333</v>
      </c>
      <c r="I156" s="41">
        <v>105.16666666666666</v>
      </c>
      <c r="J156" s="41">
        <v>117.16666666666666</v>
      </c>
      <c r="K156" s="41">
        <v>120.83333333333331</v>
      </c>
      <c r="L156" s="41">
        <v>123.16666666666666</v>
      </c>
      <c r="M156" s="31">
        <v>118.5</v>
      </c>
      <c r="N156" s="31">
        <v>112.5</v>
      </c>
      <c r="O156" s="42">
        <v>178210500</v>
      </c>
      <c r="P156" s="43">
        <v>-5.5723346421020836E-2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1200.55</v>
      </c>
      <c r="F157" s="40">
        <v>1198.0999999999999</v>
      </c>
      <c r="G157" s="41">
        <v>1189.0999999999999</v>
      </c>
      <c r="H157" s="41">
        <v>1177.6500000000001</v>
      </c>
      <c r="I157" s="41">
        <v>1168.6500000000001</v>
      </c>
      <c r="J157" s="41">
        <v>1209.5499999999997</v>
      </c>
      <c r="K157" s="41">
        <v>1218.5499999999997</v>
      </c>
      <c r="L157" s="41">
        <v>1229.9999999999995</v>
      </c>
      <c r="M157" s="31">
        <v>1207.0999999999999</v>
      </c>
      <c r="N157" s="31">
        <v>1186.6500000000001</v>
      </c>
      <c r="O157" s="42">
        <v>10746750</v>
      </c>
      <c r="P157" s="43">
        <v>-3.3652549231184249E-2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454.3</v>
      </c>
      <c r="F158" s="40">
        <v>459.0333333333333</v>
      </c>
      <c r="G158" s="41">
        <v>445.66666666666663</v>
      </c>
      <c r="H158" s="41">
        <v>437.0333333333333</v>
      </c>
      <c r="I158" s="41">
        <v>423.66666666666663</v>
      </c>
      <c r="J158" s="41">
        <v>467.66666666666663</v>
      </c>
      <c r="K158" s="41">
        <v>481.0333333333333</v>
      </c>
      <c r="L158" s="41">
        <v>489.66666666666663</v>
      </c>
      <c r="M158" s="31">
        <v>472.4</v>
      </c>
      <c r="N158" s="31">
        <v>450.4</v>
      </c>
      <c r="O158" s="42">
        <v>91642500</v>
      </c>
      <c r="P158" s="43">
        <v>-4.2653211526709187E-2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30503.599999999999</v>
      </c>
      <c r="F159" s="40">
        <v>30578.799999999999</v>
      </c>
      <c r="G159" s="41">
        <v>30097.649999999998</v>
      </c>
      <c r="H159" s="41">
        <v>29691.699999999997</v>
      </c>
      <c r="I159" s="41">
        <v>29210.549999999996</v>
      </c>
      <c r="J159" s="41">
        <v>30984.75</v>
      </c>
      <c r="K159" s="41">
        <v>31465.9</v>
      </c>
      <c r="L159" s="41">
        <v>31871.850000000002</v>
      </c>
      <c r="M159" s="31">
        <v>31059.95</v>
      </c>
      <c r="N159" s="31">
        <v>30172.85</v>
      </c>
      <c r="O159" s="42">
        <v>184400</v>
      </c>
      <c r="P159" s="43">
        <v>2.0475926950747094E-2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2184.4</v>
      </c>
      <c r="F160" s="40">
        <v>2185.4833333333331</v>
      </c>
      <c r="G160" s="41">
        <v>2158.9666666666662</v>
      </c>
      <c r="H160" s="41">
        <v>2133.5333333333333</v>
      </c>
      <c r="I160" s="41">
        <v>2107.0166666666664</v>
      </c>
      <c r="J160" s="41">
        <v>2210.9166666666661</v>
      </c>
      <c r="K160" s="41">
        <v>2237.4333333333334</v>
      </c>
      <c r="L160" s="41">
        <v>2262.8666666666659</v>
      </c>
      <c r="M160" s="31">
        <v>2212</v>
      </c>
      <c r="N160" s="31">
        <v>2160.0500000000002</v>
      </c>
      <c r="O160" s="42">
        <v>2077075</v>
      </c>
      <c r="P160" s="43">
        <v>-2.6549813120247453E-2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11139.1</v>
      </c>
      <c r="F161" s="40">
        <v>11190.516666666668</v>
      </c>
      <c r="G161" s="41">
        <v>11013.133333333337</v>
      </c>
      <c r="H161" s="41">
        <v>10887.166666666668</v>
      </c>
      <c r="I161" s="41">
        <v>10709.783333333336</v>
      </c>
      <c r="J161" s="41">
        <v>11316.483333333337</v>
      </c>
      <c r="K161" s="41">
        <v>11493.866666666669</v>
      </c>
      <c r="L161" s="41">
        <v>11619.833333333338</v>
      </c>
      <c r="M161" s="31">
        <v>11367.9</v>
      </c>
      <c r="N161" s="31">
        <v>11064.55</v>
      </c>
      <c r="O161" s="42">
        <v>780375</v>
      </c>
      <c r="P161" s="43">
        <v>-1.8704809808236404E-2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1365.4</v>
      </c>
      <c r="F162" s="40">
        <v>1384.9166666666667</v>
      </c>
      <c r="G162" s="41">
        <v>1341.4833333333336</v>
      </c>
      <c r="H162" s="41">
        <v>1317.5666666666668</v>
      </c>
      <c r="I162" s="41">
        <v>1274.1333333333337</v>
      </c>
      <c r="J162" s="41">
        <v>1408.8333333333335</v>
      </c>
      <c r="K162" s="41">
        <v>1452.2666666666664</v>
      </c>
      <c r="L162" s="41">
        <v>1476.1833333333334</v>
      </c>
      <c r="M162" s="31">
        <v>1428.35</v>
      </c>
      <c r="N162" s="31">
        <v>1361</v>
      </c>
      <c r="O162" s="42">
        <v>4692400</v>
      </c>
      <c r="P162" s="43">
        <v>3.9613612194257353E-2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609.1</v>
      </c>
      <c r="F163" s="40">
        <v>609.35</v>
      </c>
      <c r="G163" s="41">
        <v>596.85</v>
      </c>
      <c r="H163" s="41">
        <v>584.6</v>
      </c>
      <c r="I163" s="41">
        <v>572.1</v>
      </c>
      <c r="J163" s="41">
        <v>621.6</v>
      </c>
      <c r="K163" s="41">
        <v>634.1</v>
      </c>
      <c r="L163" s="41">
        <v>646.35</v>
      </c>
      <c r="M163" s="31">
        <v>621.85</v>
      </c>
      <c r="N163" s="31">
        <v>597.1</v>
      </c>
      <c r="O163" s="42">
        <v>2130300</v>
      </c>
      <c r="P163" s="43">
        <v>-1.5288611544461778E-2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772.05</v>
      </c>
      <c r="F164" s="40">
        <v>776.59999999999991</v>
      </c>
      <c r="G164" s="41">
        <v>764.54999999999984</v>
      </c>
      <c r="H164" s="41">
        <v>757.05</v>
      </c>
      <c r="I164" s="41">
        <v>744.99999999999989</v>
      </c>
      <c r="J164" s="41">
        <v>784.0999999999998</v>
      </c>
      <c r="K164" s="41">
        <v>796.15</v>
      </c>
      <c r="L164" s="41">
        <v>803.64999999999975</v>
      </c>
      <c r="M164" s="31">
        <v>788.65</v>
      </c>
      <c r="N164" s="31">
        <v>769.1</v>
      </c>
      <c r="O164" s="42">
        <v>31411800</v>
      </c>
      <c r="P164" s="43">
        <v>5.0167973124300115E-3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492.45</v>
      </c>
      <c r="F165" s="40">
        <v>498.18333333333334</v>
      </c>
      <c r="G165" s="41">
        <v>484.41666666666669</v>
      </c>
      <c r="H165" s="41">
        <v>476.38333333333333</v>
      </c>
      <c r="I165" s="41">
        <v>462.61666666666667</v>
      </c>
      <c r="J165" s="41">
        <v>506.2166666666667</v>
      </c>
      <c r="K165" s="41">
        <v>519.98333333333335</v>
      </c>
      <c r="L165" s="41">
        <v>528.01666666666665</v>
      </c>
      <c r="M165" s="31">
        <v>511.95</v>
      </c>
      <c r="N165" s="31">
        <v>490.15</v>
      </c>
      <c r="O165" s="42">
        <v>14035500</v>
      </c>
      <c r="P165" s="43">
        <v>-1.7018594390167036E-2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647.95000000000005</v>
      </c>
      <c r="F166" s="40">
        <v>654</v>
      </c>
      <c r="G166" s="41">
        <v>637</v>
      </c>
      <c r="H166" s="41">
        <v>626.04999999999995</v>
      </c>
      <c r="I166" s="41">
        <v>609.04999999999995</v>
      </c>
      <c r="J166" s="41">
        <v>664.95</v>
      </c>
      <c r="K166" s="41">
        <v>681.95</v>
      </c>
      <c r="L166" s="41">
        <v>692.90000000000009</v>
      </c>
      <c r="M166" s="31">
        <v>671</v>
      </c>
      <c r="N166" s="31">
        <v>643.04999999999995</v>
      </c>
      <c r="O166" s="42">
        <v>1875100</v>
      </c>
      <c r="P166" s="43">
        <v>-5.565068493150685E-2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844.3</v>
      </c>
      <c r="F167" s="40">
        <v>851.36666666666667</v>
      </c>
      <c r="G167" s="41">
        <v>833.23333333333335</v>
      </c>
      <c r="H167" s="41">
        <v>822.16666666666663</v>
      </c>
      <c r="I167" s="41">
        <v>804.0333333333333</v>
      </c>
      <c r="J167" s="41">
        <v>862.43333333333339</v>
      </c>
      <c r="K167" s="41">
        <v>880.56666666666683</v>
      </c>
      <c r="L167" s="41">
        <v>891.63333333333344</v>
      </c>
      <c r="M167" s="31">
        <v>869.5</v>
      </c>
      <c r="N167" s="31">
        <v>840.3</v>
      </c>
      <c r="O167" s="42">
        <v>11176000</v>
      </c>
      <c r="P167" s="43">
        <v>-5.4243885927054245E-2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876.15</v>
      </c>
      <c r="F168" s="40">
        <v>875.9666666666667</v>
      </c>
      <c r="G168" s="41">
        <v>868.93333333333339</v>
      </c>
      <c r="H168" s="41">
        <v>861.7166666666667</v>
      </c>
      <c r="I168" s="41">
        <v>854.68333333333339</v>
      </c>
      <c r="J168" s="41">
        <v>883.18333333333339</v>
      </c>
      <c r="K168" s="41">
        <v>890.2166666666667</v>
      </c>
      <c r="L168" s="41">
        <v>897.43333333333339</v>
      </c>
      <c r="M168" s="31">
        <v>883</v>
      </c>
      <c r="N168" s="31">
        <v>868.75</v>
      </c>
      <c r="O168" s="42">
        <v>8572500</v>
      </c>
      <c r="P168" s="43">
        <v>-2.9941949282004277E-2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309.2</v>
      </c>
      <c r="F169" s="40">
        <v>310.43333333333334</v>
      </c>
      <c r="G169" s="41">
        <v>304.86666666666667</v>
      </c>
      <c r="H169" s="41">
        <v>300.53333333333336</v>
      </c>
      <c r="I169" s="41">
        <v>294.9666666666667</v>
      </c>
      <c r="J169" s="41">
        <v>314.76666666666665</v>
      </c>
      <c r="K169" s="41">
        <v>320.33333333333337</v>
      </c>
      <c r="L169" s="41">
        <v>324.66666666666663</v>
      </c>
      <c r="M169" s="31">
        <v>316</v>
      </c>
      <c r="N169" s="31">
        <v>306.10000000000002</v>
      </c>
      <c r="O169" s="42">
        <v>97435800</v>
      </c>
      <c r="P169" s="43">
        <v>-2.2473837708011667E-2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138.1</v>
      </c>
      <c r="F170" s="40">
        <v>138.70000000000002</v>
      </c>
      <c r="G170" s="41">
        <v>135.55000000000004</v>
      </c>
      <c r="H170" s="41">
        <v>133.00000000000003</v>
      </c>
      <c r="I170" s="41">
        <v>129.85000000000005</v>
      </c>
      <c r="J170" s="41">
        <v>141.25000000000003</v>
      </c>
      <c r="K170" s="41">
        <v>144.4</v>
      </c>
      <c r="L170" s="41">
        <v>146.95000000000002</v>
      </c>
      <c r="M170" s="31">
        <v>141.85</v>
      </c>
      <c r="N170" s="31">
        <v>136.15</v>
      </c>
      <c r="O170" s="42">
        <v>134723250</v>
      </c>
      <c r="P170" s="43">
        <v>-6.4712031460002987E-3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1388.45</v>
      </c>
      <c r="F171" s="40">
        <v>1396.8833333333332</v>
      </c>
      <c r="G171" s="41">
        <v>1353.0666666666664</v>
      </c>
      <c r="H171" s="41">
        <v>1317.6833333333332</v>
      </c>
      <c r="I171" s="41">
        <v>1273.8666666666663</v>
      </c>
      <c r="J171" s="41">
        <v>1432.2666666666664</v>
      </c>
      <c r="K171" s="41">
        <v>1476.083333333333</v>
      </c>
      <c r="L171" s="41">
        <v>1511.4666666666665</v>
      </c>
      <c r="M171" s="31">
        <v>1440.7</v>
      </c>
      <c r="N171" s="31">
        <v>1361.5</v>
      </c>
      <c r="O171" s="42">
        <v>47816750</v>
      </c>
      <c r="P171" s="43">
        <v>9.9998044621732077E-2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3840.55</v>
      </c>
      <c r="F172" s="40">
        <v>3871.7666666666669</v>
      </c>
      <c r="G172" s="41">
        <v>3789.6333333333337</v>
      </c>
      <c r="H172" s="41">
        <v>3738.7166666666667</v>
      </c>
      <c r="I172" s="41">
        <v>3656.5833333333335</v>
      </c>
      <c r="J172" s="41">
        <v>3922.6833333333338</v>
      </c>
      <c r="K172" s="41">
        <v>4004.8166666666671</v>
      </c>
      <c r="L172" s="41">
        <v>4055.733333333334</v>
      </c>
      <c r="M172" s="31">
        <v>3953.9</v>
      </c>
      <c r="N172" s="31">
        <v>3820.85</v>
      </c>
      <c r="O172" s="42">
        <v>9774600</v>
      </c>
      <c r="P172" s="43">
        <v>-1.8082092700861915E-2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1455.75</v>
      </c>
      <c r="F173" s="40">
        <v>1457.5666666666666</v>
      </c>
      <c r="G173" s="41">
        <v>1438.2333333333331</v>
      </c>
      <c r="H173" s="41">
        <v>1420.7166666666665</v>
      </c>
      <c r="I173" s="41">
        <v>1401.383333333333</v>
      </c>
      <c r="J173" s="41">
        <v>1475.0833333333333</v>
      </c>
      <c r="K173" s="41">
        <v>1494.4166666666667</v>
      </c>
      <c r="L173" s="41">
        <v>1511.9333333333334</v>
      </c>
      <c r="M173" s="31">
        <v>1476.9</v>
      </c>
      <c r="N173" s="31">
        <v>1440.05</v>
      </c>
      <c r="O173" s="42">
        <v>10438200</v>
      </c>
      <c r="P173" s="43">
        <v>-2.8086667430929726E-3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2100.85</v>
      </c>
      <c r="F174" s="40">
        <v>2113.15</v>
      </c>
      <c r="G174" s="41">
        <v>2074.65</v>
      </c>
      <c r="H174" s="41">
        <v>2048.4499999999998</v>
      </c>
      <c r="I174" s="41">
        <v>2009.9499999999998</v>
      </c>
      <c r="J174" s="41">
        <v>2139.3500000000004</v>
      </c>
      <c r="K174" s="41">
        <v>2177.8500000000004</v>
      </c>
      <c r="L174" s="41">
        <v>2204.0500000000006</v>
      </c>
      <c r="M174" s="31">
        <v>2151.65</v>
      </c>
      <c r="N174" s="31">
        <v>2086.9499999999998</v>
      </c>
      <c r="O174" s="42">
        <v>4978875</v>
      </c>
      <c r="P174" s="43">
        <v>-3.6502177068214806E-2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3101.85</v>
      </c>
      <c r="F175" s="40">
        <v>3114.3333333333335</v>
      </c>
      <c r="G175" s="41">
        <v>3072.7666666666669</v>
      </c>
      <c r="H175" s="41">
        <v>3043.6833333333334</v>
      </c>
      <c r="I175" s="41">
        <v>3002.1166666666668</v>
      </c>
      <c r="J175" s="41">
        <v>3143.416666666667</v>
      </c>
      <c r="K175" s="41">
        <v>3184.9833333333336</v>
      </c>
      <c r="L175" s="41">
        <v>3214.0666666666671</v>
      </c>
      <c r="M175" s="31">
        <v>3155.9</v>
      </c>
      <c r="N175" s="31">
        <v>3085.25</v>
      </c>
      <c r="O175" s="42">
        <v>833250</v>
      </c>
      <c r="P175" s="43">
        <v>-2.2007042253521125E-2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484</v>
      </c>
      <c r="F176" s="40">
        <v>486.26666666666671</v>
      </c>
      <c r="G176" s="41">
        <v>474.58333333333343</v>
      </c>
      <c r="H176" s="41">
        <v>465.16666666666674</v>
      </c>
      <c r="I176" s="41">
        <v>453.48333333333346</v>
      </c>
      <c r="J176" s="41">
        <v>495.68333333333339</v>
      </c>
      <c r="K176" s="41">
        <v>507.36666666666667</v>
      </c>
      <c r="L176" s="41">
        <v>516.7833333333333</v>
      </c>
      <c r="M176" s="31">
        <v>497.95</v>
      </c>
      <c r="N176" s="31">
        <v>476.85</v>
      </c>
      <c r="O176" s="42">
        <v>3727500</v>
      </c>
      <c r="P176" s="43">
        <v>-6.0136157337367623E-2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983.95</v>
      </c>
      <c r="F177" s="40">
        <v>984</v>
      </c>
      <c r="G177" s="41">
        <v>966</v>
      </c>
      <c r="H177" s="41">
        <v>948.05</v>
      </c>
      <c r="I177" s="41">
        <v>930.05</v>
      </c>
      <c r="J177" s="41">
        <v>1001.95</v>
      </c>
      <c r="K177" s="41">
        <v>1019.95</v>
      </c>
      <c r="L177" s="41">
        <v>1037.9000000000001</v>
      </c>
      <c r="M177" s="31">
        <v>1002</v>
      </c>
      <c r="N177" s="31">
        <v>966.05</v>
      </c>
      <c r="O177" s="42">
        <v>2050300</v>
      </c>
      <c r="P177" s="43">
        <v>-1.4977359804946012E-2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546.85</v>
      </c>
      <c r="F178" s="40">
        <v>550.0333333333333</v>
      </c>
      <c r="G178" s="41">
        <v>538.31666666666661</v>
      </c>
      <c r="H178" s="41">
        <v>529.7833333333333</v>
      </c>
      <c r="I178" s="41">
        <v>518.06666666666661</v>
      </c>
      <c r="J178" s="41">
        <v>558.56666666666661</v>
      </c>
      <c r="K178" s="41">
        <v>570.2833333333333</v>
      </c>
      <c r="L178" s="41">
        <v>578.81666666666661</v>
      </c>
      <c r="M178" s="31">
        <v>561.75</v>
      </c>
      <c r="N178" s="31">
        <v>541.5</v>
      </c>
      <c r="O178" s="42">
        <v>5682600</v>
      </c>
      <c r="P178" s="43">
        <v>-3.7010676156583627E-2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1598.3</v>
      </c>
      <c r="F179" s="40">
        <v>1606.25</v>
      </c>
      <c r="G179" s="41">
        <v>1567.05</v>
      </c>
      <c r="H179" s="41">
        <v>1535.8</v>
      </c>
      <c r="I179" s="41">
        <v>1496.6</v>
      </c>
      <c r="J179" s="41">
        <v>1637.5</v>
      </c>
      <c r="K179" s="41">
        <v>1676.6999999999998</v>
      </c>
      <c r="L179" s="41">
        <v>1707.95</v>
      </c>
      <c r="M179" s="31">
        <v>1645.45</v>
      </c>
      <c r="N179" s="31">
        <v>1575</v>
      </c>
      <c r="O179" s="42">
        <v>1674400</v>
      </c>
      <c r="P179" s="43">
        <v>8.3824195740824656E-2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7726.45</v>
      </c>
      <c r="F180" s="40">
        <v>7753.583333333333</v>
      </c>
      <c r="G180" s="41">
        <v>7657.2166666666662</v>
      </c>
      <c r="H180" s="41">
        <v>7587.9833333333336</v>
      </c>
      <c r="I180" s="41">
        <v>7491.6166666666668</v>
      </c>
      <c r="J180" s="41">
        <v>7822.8166666666657</v>
      </c>
      <c r="K180" s="41">
        <v>7919.1833333333325</v>
      </c>
      <c r="L180" s="41">
        <v>7988.4166666666652</v>
      </c>
      <c r="M180" s="31">
        <v>7849.95</v>
      </c>
      <c r="N180" s="31">
        <v>7684.35</v>
      </c>
      <c r="O180" s="42">
        <v>1753900</v>
      </c>
      <c r="P180" s="43">
        <v>3.7198122925489298E-3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742</v>
      </c>
      <c r="F181" s="40">
        <v>745.26666666666677</v>
      </c>
      <c r="G181" s="41">
        <v>732.98333333333358</v>
      </c>
      <c r="H181" s="41">
        <v>723.96666666666681</v>
      </c>
      <c r="I181" s="41">
        <v>711.68333333333362</v>
      </c>
      <c r="J181" s="41">
        <v>754.28333333333353</v>
      </c>
      <c r="K181" s="41">
        <v>766.56666666666661</v>
      </c>
      <c r="L181" s="41">
        <v>775.58333333333348</v>
      </c>
      <c r="M181" s="31">
        <v>757.55</v>
      </c>
      <c r="N181" s="31">
        <v>736.25</v>
      </c>
      <c r="O181" s="42">
        <v>23899200</v>
      </c>
      <c r="P181" s="43">
        <v>1.3618569774494127E-2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302</v>
      </c>
      <c r="F182" s="40">
        <v>302.45</v>
      </c>
      <c r="G182" s="41">
        <v>295.95</v>
      </c>
      <c r="H182" s="41">
        <v>289.89999999999998</v>
      </c>
      <c r="I182" s="41">
        <v>283.39999999999998</v>
      </c>
      <c r="J182" s="41">
        <v>308.5</v>
      </c>
      <c r="K182" s="41">
        <v>315</v>
      </c>
      <c r="L182" s="41">
        <v>321.05</v>
      </c>
      <c r="M182" s="31">
        <v>308.95</v>
      </c>
      <c r="N182" s="31">
        <v>296.39999999999998</v>
      </c>
      <c r="O182" s="42">
        <v>125023000</v>
      </c>
      <c r="P182" s="43">
        <v>-6.57684065325024E-3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1251.45</v>
      </c>
      <c r="F183" s="40">
        <v>1246.8</v>
      </c>
      <c r="G183" s="41">
        <v>1238.6499999999999</v>
      </c>
      <c r="H183" s="41">
        <v>1225.8499999999999</v>
      </c>
      <c r="I183" s="41">
        <v>1217.6999999999998</v>
      </c>
      <c r="J183" s="41">
        <v>1259.5999999999999</v>
      </c>
      <c r="K183" s="41">
        <v>1267.75</v>
      </c>
      <c r="L183" s="41">
        <v>1280.55</v>
      </c>
      <c r="M183" s="31">
        <v>1254.95</v>
      </c>
      <c r="N183" s="31">
        <v>1234</v>
      </c>
      <c r="O183" s="42">
        <v>3203000</v>
      </c>
      <c r="P183" s="43">
        <v>3.9091646390916467E-2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667.25</v>
      </c>
      <c r="F184" s="40">
        <v>669.15</v>
      </c>
      <c r="G184" s="41">
        <v>662.94999999999993</v>
      </c>
      <c r="H184" s="41">
        <v>658.65</v>
      </c>
      <c r="I184" s="41">
        <v>652.44999999999993</v>
      </c>
      <c r="J184" s="41">
        <v>673.44999999999993</v>
      </c>
      <c r="K184" s="41">
        <v>679.65</v>
      </c>
      <c r="L184" s="41">
        <v>683.94999999999993</v>
      </c>
      <c r="M184" s="31">
        <v>675.35</v>
      </c>
      <c r="N184" s="31">
        <v>664.85</v>
      </c>
      <c r="O184" s="42">
        <v>31102400</v>
      </c>
      <c r="P184" s="43">
        <v>-2.7417821584029618E-2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256.7</v>
      </c>
      <c r="F185" s="40">
        <v>253.83333333333334</v>
      </c>
      <c r="G185" s="41">
        <v>245.66666666666669</v>
      </c>
      <c r="H185" s="41">
        <v>234.63333333333335</v>
      </c>
      <c r="I185" s="41">
        <v>226.4666666666667</v>
      </c>
      <c r="J185" s="41">
        <v>264.86666666666667</v>
      </c>
      <c r="K185" s="41">
        <v>273.03333333333336</v>
      </c>
      <c r="L185" s="41">
        <v>284.06666666666666</v>
      </c>
      <c r="M185" s="31">
        <v>262</v>
      </c>
      <c r="N185" s="31">
        <v>242.8</v>
      </c>
      <c r="O185" s="42">
        <v>55314000</v>
      </c>
      <c r="P185" s="43">
        <v>-5.962156372724027E-2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74" t="s">
        <v>16</v>
      </c>
      <c r="B8" s="476"/>
      <c r="C8" s="480" t="s">
        <v>20</v>
      </c>
      <c r="D8" s="480" t="s">
        <v>21</v>
      </c>
      <c r="E8" s="471" t="s">
        <v>22</v>
      </c>
      <c r="F8" s="472"/>
      <c r="G8" s="473"/>
      <c r="H8" s="471" t="s">
        <v>23</v>
      </c>
      <c r="I8" s="472"/>
      <c r="J8" s="473"/>
      <c r="K8" s="26"/>
      <c r="L8" s="53"/>
      <c r="M8" s="53"/>
      <c r="N8" s="1"/>
      <c r="O8" s="1"/>
    </row>
    <row r="9" spans="1:15" ht="36" customHeight="1">
      <c r="A9" s="478"/>
      <c r="B9" s="479"/>
      <c r="C9" s="479"/>
      <c r="D9" s="4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17585.150000000001</v>
      </c>
      <c r="D10" s="35">
        <v>17638.583333333336</v>
      </c>
      <c r="E10" s="35">
        <v>17484.216666666671</v>
      </c>
      <c r="F10" s="35">
        <v>17383.283333333336</v>
      </c>
      <c r="G10" s="35">
        <v>17228.916666666672</v>
      </c>
      <c r="H10" s="35">
        <v>17739.51666666667</v>
      </c>
      <c r="I10" s="35">
        <v>17893.883333333339</v>
      </c>
      <c r="J10" s="35">
        <v>17994.816666666669</v>
      </c>
      <c r="K10" s="37">
        <v>17792.95</v>
      </c>
      <c r="L10" s="37">
        <v>17537.650000000001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37811.949999999997</v>
      </c>
      <c r="D11" s="40">
        <v>37773.583333333336</v>
      </c>
      <c r="E11" s="40">
        <v>37434.416666666672</v>
      </c>
      <c r="F11" s="40">
        <v>37056.883333333339</v>
      </c>
      <c r="G11" s="40">
        <v>36717.716666666674</v>
      </c>
      <c r="H11" s="40">
        <v>38151.116666666669</v>
      </c>
      <c r="I11" s="40">
        <v>38490.28333333334</v>
      </c>
      <c r="J11" s="40">
        <v>38867.816666666666</v>
      </c>
      <c r="K11" s="31">
        <v>38112.75</v>
      </c>
      <c r="L11" s="31">
        <v>37396.050000000003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2143.1999999999998</v>
      </c>
      <c r="D12" s="40">
        <v>2146.1499999999996</v>
      </c>
      <c r="E12" s="40">
        <v>2113.4499999999994</v>
      </c>
      <c r="F12" s="40">
        <v>2083.6999999999998</v>
      </c>
      <c r="G12" s="40">
        <v>2050.9999999999995</v>
      </c>
      <c r="H12" s="40">
        <v>2175.8999999999992</v>
      </c>
      <c r="I12" s="40">
        <v>2208.6</v>
      </c>
      <c r="J12" s="40">
        <v>2238.349999999999</v>
      </c>
      <c r="K12" s="31">
        <v>2178.85</v>
      </c>
      <c r="L12" s="31">
        <v>2116.4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4931.1499999999996</v>
      </c>
      <c r="D13" s="40">
        <v>4945.75</v>
      </c>
      <c r="E13" s="40">
        <v>4902.2</v>
      </c>
      <c r="F13" s="40">
        <v>4873.25</v>
      </c>
      <c r="G13" s="40">
        <v>4829.7</v>
      </c>
      <c r="H13" s="40">
        <v>4974.7</v>
      </c>
      <c r="I13" s="40">
        <v>5018.2499999999991</v>
      </c>
      <c r="J13" s="40">
        <v>5047.2</v>
      </c>
      <c r="K13" s="31">
        <v>4989.3</v>
      </c>
      <c r="L13" s="31">
        <v>4916.8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35646.5</v>
      </c>
      <c r="D14" s="40">
        <v>35768.25</v>
      </c>
      <c r="E14" s="40">
        <v>35405.25</v>
      </c>
      <c r="F14" s="40">
        <v>35164</v>
      </c>
      <c r="G14" s="40">
        <v>34801</v>
      </c>
      <c r="H14" s="40">
        <v>36009.5</v>
      </c>
      <c r="I14" s="40">
        <v>36372.5</v>
      </c>
      <c r="J14" s="40">
        <v>36613.75</v>
      </c>
      <c r="K14" s="31">
        <v>36131.25</v>
      </c>
      <c r="L14" s="31">
        <v>35527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3862.4</v>
      </c>
      <c r="D15" s="40">
        <v>3865.5333333333333</v>
      </c>
      <c r="E15" s="40">
        <v>3811.4666666666667</v>
      </c>
      <c r="F15" s="40">
        <v>3760.5333333333333</v>
      </c>
      <c r="G15" s="40">
        <v>3706.4666666666667</v>
      </c>
      <c r="H15" s="40">
        <v>3916.4666666666667</v>
      </c>
      <c r="I15" s="40">
        <v>3970.5333333333333</v>
      </c>
      <c r="J15" s="40">
        <v>4021.4666666666667</v>
      </c>
      <c r="K15" s="31">
        <v>3919.6</v>
      </c>
      <c r="L15" s="31">
        <v>3814.6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8091.6</v>
      </c>
      <c r="D16" s="40">
        <v>8116.8833333333341</v>
      </c>
      <c r="E16" s="40">
        <v>7988.7666666666682</v>
      </c>
      <c r="F16" s="40">
        <v>7885.9333333333343</v>
      </c>
      <c r="G16" s="40">
        <v>7757.8166666666684</v>
      </c>
      <c r="H16" s="40">
        <v>8219.7166666666672</v>
      </c>
      <c r="I16" s="40">
        <v>8347.8333333333358</v>
      </c>
      <c r="J16" s="40">
        <v>8450.6666666666679</v>
      </c>
      <c r="K16" s="31">
        <v>8245</v>
      </c>
      <c r="L16" s="31">
        <v>8014.05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2394.85</v>
      </c>
      <c r="D17" s="40">
        <v>2403.7166666666667</v>
      </c>
      <c r="E17" s="40">
        <v>2363.4333333333334</v>
      </c>
      <c r="F17" s="40">
        <v>2332.0166666666669</v>
      </c>
      <c r="G17" s="40">
        <v>2291.7333333333336</v>
      </c>
      <c r="H17" s="40">
        <v>2435.1333333333332</v>
      </c>
      <c r="I17" s="40">
        <v>2475.416666666667</v>
      </c>
      <c r="J17" s="40">
        <v>2506.833333333333</v>
      </c>
      <c r="K17" s="31">
        <v>2444</v>
      </c>
      <c r="L17" s="31">
        <v>2372.3000000000002</v>
      </c>
      <c r="M17" s="31">
        <v>5.38103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1116.4000000000001</v>
      </c>
      <c r="D18" s="40">
        <v>1123.3333333333333</v>
      </c>
      <c r="E18" s="40">
        <v>1083.6666666666665</v>
      </c>
      <c r="F18" s="40">
        <v>1050.9333333333332</v>
      </c>
      <c r="G18" s="40">
        <v>1011.2666666666664</v>
      </c>
      <c r="H18" s="40">
        <v>1156.0666666666666</v>
      </c>
      <c r="I18" s="40">
        <v>1195.7333333333331</v>
      </c>
      <c r="J18" s="40">
        <v>1228.4666666666667</v>
      </c>
      <c r="K18" s="31">
        <v>1163</v>
      </c>
      <c r="L18" s="31">
        <v>1090.5999999999999</v>
      </c>
      <c r="M18" s="31">
        <v>22.285060000000001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926.05</v>
      </c>
      <c r="D19" s="40">
        <v>934.9</v>
      </c>
      <c r="E19" s="40">
        <v>906.15</v>
      </c>
      <c r="F19" s="40">
        <v>886.25</v>
      </c>
      <c r="G19" s="40">
        <v>857.5</v>
      </c>
      <c r="H19" s="40">
        <v>954.8</v>
      </c>
      <c r="I19" s="40">
        <v>983.55</v>
      </c>
      <c r="J19" s="40">
        <v>1003.4499999999999</v>
      </c>
      <c r="K19" s="31">
        <v>963.65</v>
      </c>
      <c r="L19" s="31">
        <v>915</v>
      </c>
      <c r="M19" s="31">
        <v>28.690020000000001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20480.599999999999</v>
      </c>
      <c r="D20" s="40">
        <v>20604.533333333333</v>
      </c>
      <c r="E20" s="40">
        <v>20126.066666666666</v>
      </c>
      <c r="F20" s="40">
        <v>19771.533333333333</v>
      </c>
      <c r="G20" s="40">
        <v>19293.066666666666</v>
      </c>
      <c r="H20" s="40">
        <v>20959.066666666666</v>
      </c>
      <c r="I20" s="40">
        <v>21437.533333333333</v>
      </c>
      <c r="J20" s="40">
        <v>21792.066666666666</v>
      </c>
      <c r="K20" s="31">
        <v>21083</v>
      </c>
      <c r="L20" s="31">
        <v>20250</v>
      </c>
      <c r="M20" s="31">
        <v>0.15232000000000001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1480.25</v>
      </c>
      <c r="D21" s="40">
        <v>1490.3333333333333</v>
      </c>
      <c r="E21" s="40">
        <v>1455.6666666666665</v>
      </c>
      <c r="F21" s="40">
        <v>1431.0833333333333</v>
      </c>
      <c r="G21" s="40">
        <v>1396.4166666666665</v>
      </c>
      <c r="H21" s="40">
        <v>1514.9166666666665</v>
      </c>
      <c r="I21" s="40">
        <v>1549.583333333333</v>
      </c>
      <c r="J21" s="40">
        <v>1574.1666666666665</v>
      </c>
      <c r="K21" s="31">
        <v>1525</v>
      </c>
      <c r="L21" s="31">
        <v>1465.75</v>
      </c>
      <c r="M21" s="31">
        <v>33.29954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1153.25</v>
      </c>
      <c r="D22" s="40">
        <v>1152.4166666666667</v>
      </c>
      <c r="E22" s="40">
        <v>1120.8333333333335</v>
      </c>
      <c r="F22" s="40">
        <v>1088.4166666666667</v>
      </c>
      <c r="G22" s="40">
        <v>1056.8333333333335</v>
      </c>
      <c r="H22" s="40">
        <v>1184.8333333333335</v>
      </c>
      <c r="I22" s="40">
        <v>1216.416666666667</v>
      </c>
      <c r="J22" s="40">
        <v>1248.8333333333335</v>
      </c>
      <c r="K22" s="31">
        <v>1184</v>
      </c>
      <c r="L22" s="31">
        <v>1120</v>
      </c>
      <c r="M22" s="31">
        <v>8.2121300000000002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767.1</v>
      </c>
      <c r="D23" s="40">
        <v>771.0333333333333</v>
      </c>
      <c r="E23" s="40">
        <v>756.06666666666661</v>
      </c>
      <c r="F23" s="40">
        <v>745.0333333333333</v>
      </c>
      <c r="G23" s="40">
        <v>730.06666666666661</v>
      </c>
      <c r="H23" s="40">
        <v>782.06666666666661</v>
      </c>
      <c r="I23" s="40">
        <v>797.0333333333333</v>
      </c>
      <c r="J23" s="40">
        <v>808.06666666666661</v>
      </c>
      <c r="K23" s="31">
        <v>786</v>
      </c>
      <c r="L23" s="31">
        <v>760</v>
      </c>
      <c r="M23" s="31">
        <v>97.017849999999996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1408.4</v>
      </c>
      <c r="D24" s="40">
        <v>1413.1333333333332</v>
      </c>
      <c r="E24" s="40">
        <v>1376.2666666666664</v>
      </c>
      <c r="F24" s="40">
        <v>1344.1333333333332</v>
      </c>
      <c r="G24" s="40">
        <v>1307.2666666666664</v>
      </c>
      <c r="H24" s="40">
        <v>1445.2666666666664</v>
      </c>
      <c r="I24" s="40">
        <v>1482.1333333333332</v>
      </c>
      <c r="J24" s="40">
        <v>1514.2666666666664</v>
      </c>
      <c r="K24" s="31">
        <v>1450</v>
      </c>
      <c r="L24" s="31">
        <v>1381</v>
      </c>
      <c r="M24" s="31">
        <v>8.2824200000000001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1820.35</v>
      </c>
      <c r="D25" s="40">
        <v>1820.3499999999997</v>
      </c>
      <c r="E25" s="40">
        <v>1820.3499999999995</v>
      </c>
      <c r="F25" s="40">
        <v>1820.3499999999997</v>
      </c>
      <c r="G25" s="40">
        <v>1820.3499999999995</v>
      </c>
      <c r="H25" s="40">
        <v>1820.3499999999995</v>
      </c>
      <c r="I25" s="40">
        <v>1820.35</v>
      </c>
      <c r="J25" s="40">
        <v>1820.3499999999995</v>
      </c>
      <c r="K25" s="31">
        <v>1820.35</v>
      </c>
      <c r="L25" s="31">
        <v>1820.35</v>
      </c>
      <c r="M25" s="31">
        <v>80.914320000000004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109.4</v>
      </c>
      <c r="D26" s="40">
        <v>111.46666666666665</v>
      </c>
      <c r="E26" s="40">
        <v>106.93333333333331</v>
      </c>
      <c r="F26" s="40">
        <v>104.46666666666665</v>
      </c>
      <c r="G26" s="40">
        <v>99.933333333333309</v>
      </c>
      <c r="H26" s="40">
        <v>113.93333333333331</v>
      </c>
      <c r="I26" s="40">
        <v>118.46666666666664</v>
      </c>
      <c r="J26" s="40">
        <v>120.93333333333331</v>
      </c>
      <c r="K26" s="31">
        <v>116</v>
      </c>
      <c r="L26" s="31">
        <v>109</v>
      </c>
      <c r="M26" s="31">
        <v>41.821860000000001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212.1</v>
      </c>
      <c r="D27" s="40">
        <v>213.96666666666667</v>
      </c>
      <c r="E27" s="40">
        <v>208.38333333333333</v>
      </c>
      <c r="F27" s="40">
        <v>204.66666666666666</v>
      </c>
      <c r="G27" s="40">
        <v>199.08333333333331</v>
      </c>
      <c r="H27" s="40">
        <v>217.68333333333334</v>
      </c>
      <c r="I27" s="40">
        <v>223.26666666666665</v>
      </c>
      <c r="J27" s="40">
        <v>226.98333333333335</v>
      </c>
      <c r="K27" s="31">
        <v>219.55</v>
      </c>
      <c r="L27" s="31">
        <v>210.25</v>
      </c>
      <c r="M27" s="31">
        <v>24.302510000000002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2185.15</v>
      </c>
      <c r="D28" s="40">
        <v>2187.6833333333329</v>
      </c>
      <c r="E28" s="40">
        <v>2155.3666666666659</v>
      </c>
      <c r="F28" s="40">
        <v>2125.583333333333</v>
      </c>
      <c r="G28" s="40">
        <v>2093.266666666666</v>
      </c>
      <c r="H28" s="40">
        <v>2217.4666666666658</v>
      </c>
      <c r="I28" s="40">
        <v>2249.7833333333324</v>
      </c>
      <c r="J28" s="40">
        <v>2279.5666666666657</v>
      </c>
      <c r="K28" s="31">
        <v>2220</v>
      </c>
      <c r="L28" s="31">
        <v>2157.9</v>
      </c>
      <c r="M28" s="31">
        <v>0.50543000000000005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778.25</v>
      </c>
      <c r="D29" s="40">
        <v>778.1</v>
      </c>
      <c r="E29" s="40">
        <v>767.15000000000009</v>
      </c>
      <c r="F29" s="40">
        <v>756.05000000000007</v>
      </c>
      <c r="G29" s="40">
        <v>745.10000000000014</v>
      </c>
      <c r="H29" s="40">
        <v>789.2</v>
      </c>
      <c r="I29" s="40">
        <v>800.15000000000009</v>
      </c>
      <c r="J29" s="40">
        <v>811.25</v>
      </c>
      <c r="K29" s="31">
        <v>789.05</v>
      </c>
      <c r="L29" s="31">
        <v>767</v>
      </c>
      <c r="M29" s="31">
        <v>2.9630899999999998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3824.95</v>
      </c>
      <c r="D30" s="40">
        <v>3820.7000000000003</v>
      </c>
      <c r="E30" s="40">
        <v>3744.4000000000005</v>
      </c>
      <c r="F30" s="40">
        <v>3663.8500000000004</v>
      </c>
      <c r="G30" s="40">
        <v>3587.5500000000006</v>
      </c>
      <c r="H30" s="40">
        <v>3901.2500000000005</v>
      </c>
      <c r="I30" s="40">
        <v>3977.5500000000006</v>
      </c>
      <c r="J30" s="40">
        <v>4058.1000000000004</v>
      </c>
      <c r="K30" s="31">
        <v>3897</v>
      </c>
      <c r="L30" s="31">
        <v>3740.15</v>
      </c>
      <c r="M30" s="31">
        <v>1.63961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728.45</v>
      </c>
      <c r="D31" s="40">
        <v>730.7166666666667</v>
      </c>
      <c r="E31" s="40">
        <v>720.23333333333335</v>
      </c>
      <c r="F31" s="40">
        <v>712.01666666666665</v>
      </c>
      <c r="G31" s="40">
        <v>701.5333333333333</v>
      </c>
      <c r="H31" s="40">
        <v>738.93333333333339</v>
      </c>
      <c r="I31" s="40">
        <v>749.41666666666674</v>
      </c>
      <c r="J31" s="40">
        <v>757.63333333333344</v>
      </c>
      <c r="K31" s="31">
        <v>741.2</v>
      </c>
      <c r="L31" s="31">
        <v>722.5</v>
      </c>
      <c r="M31" s="31">
        <v>7.0389499999999998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419.8</v>
      </c>
      <c r="D32" s="40">
        <v>423.53333333333336</v>
      </c>
      <c r="E32" s="40">
        <v>414.7166666666667</v>
      </c>
      <c r="F32" s="40">
        <v>409.63333333333333</v>
      </c>
      <c r="G32" s="40">
        <v>400.81666666666666</v>
      </c>
      <c r="H32" s="40">
        <v>428.61666666666673</v>
      </c>
      <c r="I32" s="40">
        <v>437.43333333333345</v>
      </c>
      <c r="J32" s="40">
        <v>442.51666666666677</v>
      </c>
      <c r="K32" s="31">
        <v>432.35</v>
      </c>
      <c r="L32" s="31">
        <v>418.45</v>
      </c>
      <c r="M32" s="31">
        <v>52.744419999999998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4908.25</v>
      </c>
      <c r="D33" s="40">
        <v>4906.0666666666666</v>
      </c>
      <c r="E33" s="40">
        <v>4866.6333333333332</v>
      </c>
      <c r="F33" s="40">
        <v>4825.0166666666664</v>
      </c>
      <c r="G33" s="40">
        <v>4785.583333333333</v>
      </c>
      <c r="H33" s="40">
        <v>4947.6833333333334</v>
      </c>
      <c r="I33" s="40">
        <v>4987.1166666666659</v>
      </c>
      <c r="J33" s="40">
        <v>5028.7333333333336</v>
      </c>
      <c r="K33" s="31">
        <v>4945.5</v>
      </c>
      <c r="L33" s="31">
        <v>4864.45</v>
      </c>
      <c r="M33" s="31">
        <v>8.1486699999999992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223.6</v>
      </c>
      <c r="D34" s="40">
        <v>223.79999999999998</v>
      </c>
      <c r="E34" s="40">
        <v>219.29999999999995</v>
      </c>
      <c r="F34" s="40">
        <v>214.99999999999997</v>
      </c>
      <c r="G34" s="40">
        <v>210.49999999999994</v>
      </c>
      <c r="H34" s="40">
        <v>228.09999999999997</v>
      </c>
      <c r="I34" s="40">
        <v>232.60000000000002</v>
      </c>
      <c r="J34" s="40">
        <v>236.89999999999998</v>
      </c>
      <c r="K34" s="31">
        <v>228.3</v>
      </c>
      <c r="L34" s="31">
        <v>219.5</v>
      </c>
      <c r="M34" s="31">
        <v>68.935180000000003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125.15</v>
      </c>
      <c r="D35" s="40">
        <v>126.05</v>
      </c>
      <c r="E35" s="40">
        <v>123.65</v>
      </c>
      <c r="F35" s="40">
        <v>122.15</v>
      </c>
      <c r="G35" s="40">
        <v>119.75000000000001</v>
      </c>
      <c r="H35" s="40">
        <v>127.55</v>
      </c>
      <c r="I35" s="40">
        <v>129.94999999999999</v>
      </c>
      <c r="J35" s="40">
        <v>131.44999999999999</v>
      </c>
      <c r="K35" s="31">
        <v>128.44999999999999</v>
      </c>
      <c r="L35" s="31">
        <v>124.55</v>
      </c>
      <c r="M35" s="31">
        <v>105.45546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3303.05</v>
      </c>
      <c r="D36" s="40">
        <v>3323.3666666666668</v>
      </c>
      <c r="E36" s="40">
        <v>3264.7333333333336</v>
      </c>
      <c r="F36" s="40">
        <v>3226.416666666667</v>
      </c>
      <c r="G36" s="40">
        <v>3167.7833333333338</v>
      </c>
      <c r="H36" s="40">
        <v>3361.6833333333334</v>
      </c>
      <c r="I36" s="40">
        <v>3420.3166666666666</v>
      </c>
      <c r="J36" s="40">
        <v>3458.6333333333332</v>
      </c>
      <c r="K36" s="31">
        <v>3382</v>
      </c>
      <c r="L36" s="31">
        <v>3285.05</v>
      </c>
      <c r="M36" s="31">
        <v>15.456950000000001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746.2</v>
      </c>
      <c r="D37" s="40">
        <v>747.96666666666658</v>
      </c>
      <c r="E37" s="40">
        <v>737.03333333333319</v>
      </c>
      <c r="F37" s="40">
        <v>727.86666666666656</v>
      </c>
      <c r="G37" s="40">
        <v>716.93333333333317</v>
      </c>
      <c r="H37" s="40">
        <v>757.13333333333321</v>
      </c>
      <c r="I37" s="40">
        <v>768.06666666666661</v>
      </c>
      <c r="J37" s="40">
        <v>777.23333333333323</v>
      </c>
      <c r="K37" s="31">
        <v>758.9</v>
      </c>
      <c r="L37" s="31">
        <v>738.8</v>
      </c>
      <c r="M37" s="31">
        <v>23.643409999999999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4239.6499999999996</v>
      </c>
      <c r="D38" s="40">
        <v>4218.0999999999995</v>
      </c>
      <c r="E38" s="40">
        <v>4141.5499999999993</v>
      </c>
      <c r="F38" s="40">
        <v>4043.45</v>
      </c>
      <c r="G38" s="40">
        <v>3966.8999999999996</v>
      </c>
      <c r="H38" s="40">
        <v>4316.1999999999989</v>
      </c>
      <c r="I38" s="40">
        <v>4392.75</v>
      </c>
      <c r="J38" s="40">
        <v>4490.8499999999985</v>
      </c>
      <c r="K38" s="31">
        <v>4294.6499999999996</v>
      </c>
      <c r="L38" s="31">
        <v>4120</v>
      </c>
      <c r="M38" s="31">
        <v>7.6751100000000001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807.35</v>
      </c>
      <c r="D39" s="40">
        <v>808.43333333333339</v>
      </c>
      <c r="E39" s="40">
        <v>796.16666666666674</v>
      </c>
      <c r="F39" s="40">
        <v>784.98333333333335</v>
      </c>
      <c r="G39" s="40">
        <v>772.7166666666667</v>
      </c>
      <c r="H39" s="40">
        <v>819.61666666666679</v>
      </c>
      <c r="I39" s="40">
        <v>831.88333333333344</v>
      </c>
      <c r="J39" s="40">
        <v>843.06666666666683</v>
      </c>
      <c r="K39" s="31">
        <v>820.7</v>
      </c>
      <c r="L39" s="31">
        <v>797.25</v>
      </c>
      <c r="M39" s="31">
        <v>146.41298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3822.2</v>
      </c>
      <c r="D40" s="40">
        <v>3837.35</v>
      </c>
      <c r="E40" s="40">
        <v>3795.2999999999997</v>
      </c>
      <c r="F40" s="40">
        <v>3768.3999999999996</v>
      </c>
      <c r="G40" s="40">
        <v>3726.3499999999995</v>
      </c>
      <c r="H40" s="40">
        <v>3864.25</v>
      </c>
      <c r="I40" s="40">
        <v>3906.3</v>
      </c>
      <c r="J40" s="40">
        <v>3933.2000000000003</v>
      </c>
      <c r="K40" s="31">
        <v>3879.4</v>
      </c>
      <c r="L40" s="31">
        <v>3810.45</v>
      </c>
      <c r="M40" s="31">
        <v>13.046670000000001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7428.8</v>
      </c>
      <c r="D41" s="40">
        <v>7489.583333333333</v>
      </c>
      <c r="E41" s="40">
        <v>7299.2166666666662</v>
      </c>
      <c r="F41" s="40">
        <v>7169.6333333333332</v>
      </c>
      <c r="G41" s="40">
        <v>6979.2666666666664</v>
      </c>
      <c r="H41" s="40">
        <v>7619.1666666666661</v>
      </c>
      <c r="I41" s="40">
        <v>7809.5333333333328</v>
      </c>
      <c r="J41" s="40">
        <v>7939.1166666666659</v>
      </c>
      <c r="K41" s="31">
        <v>7679.95</v>
      </c>
      <c r="L41" s="31">
        <v>7360</v>
      </c>
      <c r="M41" s="31">
        <v>34.749690000000001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16840.2</v>
      </c>
      <c r="D42" s="40">
        <v>17029.75</v>
      </c>
      <c r="E42" s="40">
        <v>16560.5</v>
      </c>
      <c r="F42" s="40">
        <v>16280.8</v>
      </c>
      <c r="G42" s="40">
        <v>15811.55</v>
      </c>
      <c r="H42" s="40">
        <v>17309.45</v>
      </c>
      <c r="I42" s="40">
        <v>17778.7</v>
      </c>
      <c r="J42" s="40">
        <v>18058.400000000001</v>
      </c>
      <c r="K42" s="31">
        <v>17499</v>
      </c>
      <c r="L42" s="31">
        <v>16750.05</v>
      </c>
      <c r="M42" s="31">
        <v>6.5495099999999997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4398.8500000000004</v>
      </c>
      <c r="D43" s="40">
        <v>4535.916666666667</v>
      </c>
      <c r="E43" s="40">
        <v>4147.9333333333343</v>
      </c>
      <c r="F43" s="40">
        <v>3897.0166666666673</v>
      </c>
      <c r="G43" s="40">
        <v>3509.0333333333347</v>
      </c>
      <c r="H43" s="40">
        <v>4786.8333333333339</v>
      </c>
      <c r="I43" s="40">
        <v>5174.8166666666657</v>
      </c>
      <c r="J43" s="40">
        <v>5425.7333333333336</v>
      </c>
      <c r="K43" s="31">
        <v>4923.8999999999996</v>
      </c>
      <c r="L43" s="31">
        <v>4285</v>
      </c>
      <c r="M43" s="31">
        <v>8.4530499999999993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2490.1</v>
      </c>
      <c r="D44" s="40">
        <v>2488.3666666666668</v>
      </c>
      <c r="E44" s="40">
        <v>2452.7333333333336</v>
      </c>
      <c r="F44" s="40">
        <v>2415.3666666666668</v>
      </c>
      <c r="G44" s="40">
        <v>2379.7333333333336</v>
      </c>
      <c r="H44" s="40">
        <v>2525.7333333333336</v>
      </c>
      <c r="I44" s="40">
        <v>2561.3666666666668</v>
      </c>
      <c r="J44" s="40">
        <v>2598.7333333333336</v>
      </c>
      <c r="K44" s="31">
        <v>2524</v>
      </c>
      <c r="L44" s="31">
        <v>2451</v>
      </c>
      <c r="M44" s="31">
        <v>3.6776599999999999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287.25</v>
      </c>
      <c r="D45" s="40">
        <v>291.38333333333338</v>
      </c>
      <c r="E45" s="40">
        <v>281.41666666666674</v>
      </c>
      <c r="F45" s="40">
        <v>275.58333333333337</v>
      </c>
      <c r="G45" s="40">
        <v>265.61666666666673</v>
      </c>
      <c r="H45" s="40">
        <v>297.21666666666675</v>
      </c>
      <c r="I45" s="40">
        <v>307.18333333333334</v>
      </c>
      <c r="J45" s="40">
        <v>313.01666666666677</v>
      </c>
      <c r="K45" s="31">
        <v>301.35000000000002</v>
      </c>
      <c r="L45" s="31">
        <v>285.55</v>
      </c>
      <c r="M45" s="31">
        <v>78.059539999999998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82.3</v>
      </c>
      <c r="D46" s="40">
        <v>83.399999999999991</v>
      </c>
      <c r="E46" s="40">
        <v>80.149999999999977</v>
      </c>
      <c r="F46" s="40">
        <v>77.999999999999986</v>
      </c>
      <c r="G46" s="40">
        <v>74.749999999999972</v>
      </c>
      <c r="H46" s="40">
        <v>85.549999999999983</v>
      </c>
      <c r="I46" s="40">
        <v>88.800000000000011</v>
      </c>
      <c r="J46" s="40">
        <v>90.949999999999989</v>
      </c>
      <c r="K46" s="31">
        <v>86.65</v>
      </c>
      <c r="L46" s="31">
        <v>81.25</v>
      </c>
      <c r="M46" s="31">
        <v>639.08700999999996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58.25</v>
      </c>
      <c r="D47" s="40">
        <v>59.233333333333327</v>
      </c>
      <c r="E47" s="40">
        <v>56.516666666666652</v>
      </c>
      <c r="F47" s="40">
        <v>54.783333333333324</v>
      </c>
      <c r="G47" s="40">
        <v>52.066666666666649</v>
      </c>
      <c r="H47" s="40">
        <v>60.966666666666654</v>
      </c>
      <c r="I47" s="40">
        <v>63.683333333333337</v>
      </c>
      <c r="J47" s="40">
        <v>65.416666666666657</v>
      </c>
      <c r="K47" s="31">
        <v>61.95</v>
      </c>
      <c r="L47" s="31">
        <v>57.5</v>
      </c>
      <c r="M47" s="31">
        <v>178.71449999999999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1784.55</v>
      </c>
      <c r="D48" s="40">
        <v>1797.6166666666668</v>
      </c>
      <c r="E48" s="40">
        <v>1766.2333333333336</v>
      </c>
      <c r="F48" s="40">
        <v>1747.9166666666667</v>
      </c>
      <c r="G48" s="40">
        <v>1716.5333333333335</v>
      </c>
      <c r="H48" s="40">
        <v>1815.9333333333336</v>
      </c>
      <c r="I48" s="40">
        <v>1847.3166666666668</v>
      </c>
      <c r="J48" s="40">
        <v>1865.6333333333337</v>
      </c>
      <c r="K48" s="31">
        <v>1829</v>
      </c>
      <c r="L48" s="31">
        <v>1779.3</v>
      </c>
      <c r="M48" s="31">
        <v>3.6800799999999998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818.75</v>
      </c>
      <c r="D49" s="40">
        <v>823.69999999999993</v>
      </c>
      <c r="E49" s="40">
        <v>809.44999999999982</v>
      </c>
      <c r="F49" s="40">
        <v>800.14999999999986</v>
      </c>
      <c r="G49" s="40">
        <v>785.89999999999975</v>
      </c>
      <c r="H49" s="40">
        <v>832.99999999999989</v>
      </c>
      <c r="I49" s="40">
        <v>847.25000000000011</v>
      </c>
      <c r="J49" s="40">
        <v>856.55</v>
      </c>
      <c r="K49" s="31">
        <v>837.95</v>
      </c>
      <c r="L49" s="31">
        <v>814.4</v>
      </c>
      <c r="M49" s="31">
        <v>10.84848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205.3</v>
      </c>
      <c r="D50" s="40">
        <v>204.44999999999996</v>
      </c>
      <c r="E50" s="40">
        <v>201.54999999999993</v>
      </c>
      <c r="F50" s="40">
        <v>197.79999999999995</v>
      </c>
      <c r="G50" s="40">
        <v>194.89999999999992</v>
      </c>
      <c r="H50" s="40">
        <v>208.19999999999993</v>
      </c>
      <c r="I50" s="40">
        <v>211.09999999999997</v>
      </c>
      <c r="J50" s="40">
        <v>214.84999999999994</v>
      </c>
      <c r="K50" s="31">
        <v>207.35</v>
      </c>
      <c r="L50" s="31">
        <v>200.7</v>
      </c>
      <c r="M50" s="31">
        <v>53.463830000000002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761.55</v>
      </c>
      <c r="D51" s="40">
        <v>767.25</v>
      </c>
      <c r="E51" s="40">
        <v>750.35</v>
      </c>
      <c r="F51" s="40">
        <v>739.15</v>
      </c>
      <c r="G51" s="40">
        <v>722.25</v>
      </c>
      <c r="H51" s="40">
        <v>778.45</v>
      </c>
      <c r="I51" s="40">
        <v>795.35000000000014</v>
      </c>
      <c r="J51" s="40">
        <v>806.55000000000007</v>
      </c>
      <c r="K51" s="31">
        <v>784.15</v>
      </c>
      <c r="L51" s="31">
        <v>756.05</v>
      </c>
      <c r="M51" s="31">
        <v>19.284949999999998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56.55</v>
      </c>
      <c r="D52" s="40">
        <v>57.216666666666669</v>
      </c>
      <c r="E52" s="40">
        <v>55.583333333333336</v>
      </c>
      <c r="F52" s="40">
        <v>54.616666666666667</v>
      </c>
      <c r="G52" s="40">
        <v>52.983333333333334</v>
      </c>
      <c r="H52" s="40">
        <v>58.183333333333337</v>
      </c>
      <c r="I52" s="40">
        <v>59.816666666666663</v>
      </c>
      <c r="J52" s="40">
        <v>60.783333333333339</v>
      </c>
      <c r="K52" s="31">
        <v>58.85</v>
      </c>
      <c r="L52" s="31">
        <v>56.25</v>
      </c>
      <c r="M52" s="31">
        <v>386.26513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436.25</v>
      </c>
      <c r="D53" s="40">
        <v>436.7833333333333</v>
      </c>
      <c r="E53" s="40">
        <v>431.56666666666661</v>
      </c>
      <c r="F53" s="40">
        <v>426.88333333333333</v>
      </c>
      <c r="G53" s="40">
        <v>421.66666666666663</v>
      </c>
      <c r="H53" s="40">
        <v>441.46666666666658</v>
      </c>
      <c r="I53" s="40">
        <v>446.68333333333328</v>
      </c>
      <c r="J53" s="40">
        <v>451.36666666666656</v>
      </c>
      <c r="K53" s="31">
        <v>442</v>
      </c>
      <c r="L53" s="31">
        <v>432.1</v>
      </c>
      <c r="M53" s="31">
        <v>120.08204000000001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728.15</v>
      </c>
      <c r="D54" s="40">
        <v>727.9666666666667</v>
      </c>
      <c r="E54" s="40">
        <v>721.18333333333339</v>
      </c>
      <c r="F54" s="40">
        <v>714.2166666666667</v>
      </c>
      <c r="G54" s="40">
        <v>707.43333333333339</v>
      </c>
      <c r="H54" s="40">
        <v>734.93333333333339</v>
      </c>
      <c r="I54" s="40">
        <v>741.7166666666667</v>
      </c>
      <c r="J54" s="40">
        <v>748.68333333333339</v>
      </c>
      <c r="K54" s="31">
        <v>734.75</v>
      </c>
      <c r="L54" s="31">
        <v>721</v>
      </c>
      <c r="M54" s="31">
        <v>261.58201000000003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377.4</v>
      </c>
      <c r="D55" s="40">
        <v>380.56666666666661</v>
      </c>
      <c r="E55" s="40">
        <v>366.98333333333323</v>
      </c>
      <c r="F55" s="40">
        <v>356.56666666666661</v>
      </c>
      <c r="G55" s="40">
        <v>342.98333333333323</v>
      </c>
      <c r="H55" s="40">
        <v>390.98333333333323</v>
      </c>
      <c r="I55" s="40">
        <v>404.56666666666661</v>
      </c>
      <c r="J55" s="40">
        <v>414.98333333333323</v>
      </c>
      <c r="K55" s="31">
        <v>394.15</v>
      </c>
      <c r="L55" s="31">
        <v>370.15</v>
      </c>
      <c r="M55" s="31">
        <v>184.97586000000001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1160.7</v>
      </c>
      <c r="D56" s="40">
        <v>1169.3999999999999</v>
      </c>
      <c r="E56" s="40">
        <v>1146.7999999999997</v>
      </c>
      <c r="F56" s="40">
        <v>1132.8999999999999</v>
      </c>
      <c r="G56" s="40">
        <v>1110.2999999999997</v>
      </c>
      <c r="H56" s="40">
        <v>1183.2999999999997</v>
      </c>
      <c r="I56" s="40">
        <v>1205.8999999999996</v>
      </c>
      <c r="J56" s="40">
        <v>1219.7999999999997</v>
      </c>
      <c r="K56" s="31">
        <v>1192</v>
      </c>
      <c r="L56" s="31">
        <v>1155.5</v>
      </c>
      <c r="M56" s="31">
        <v>1.3318300000000001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15076</v>
      </c>
      <c r="D57" s="40">
        <v>15159.283333333333</v>
      </c>
      <c r="E57" s="40">
        <v>14878.066666666666</v>
      </c>
      <c r="F57" s="40">
        <v>14680.133333333333</v>
      </c>
      <c r="G57" s="40">
        <v>14398.916666666666</v>
      </c>
      <c r="H57" s="40">
        <v>15357.216666666665</v>
      </c>
      <c r="I57" s="40">
        <v>15638.433333333332</v>
      </c>
      <c r="J57" s="40">
        <v>15836.366666666665</v>
      </c>
      <c r="K57" s="31">
        <v>15440.5</v>
      </c>
      <c r="L57" s="31">
        <v>14961.35</v>
      </c>
      <c r="M57" s="31">
        <v>0.74361999999999995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4051.85</v>
      </c>
      <c r="D58" s="40">
        <v>4069.2833333333333</v>
      </c>
      <c r="E58" s="40">
        <v>4023.5666666666666</v>
      </c>
      <c r="F58" s="40">
        <v>3995.2833333333333</v>
      </c>
      <c r="G58" s="40">
        <v>3949.5666666666666</v>
      </c>
      <c r="H58" s="40">
        <v>4097.5666666666666</v>
      </c>
      <c r="I58" s="40">
        <v>4143.2833333333328</v>
      </c>
      <c r="J58" s="40">
        <v>4171.5666666666666</v>
      </c>
      <c r="K58" s="31">
        <v>4115</v>
      </c>
      <c r="L58" s="31">
        <v>4041</v>
      </c>
      <c r="M58" s="31">
        <v>6.2151699999999996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92.2</v>
      </c>
      <c r="D59" s="40">
        <v>92.433333333333337</v>
      </c>
      <c r="E59" s="40">
        <v>87.966666666666669</v>
      </c>
      <c r="F59" s="40">
        <v>83.733333333333334</v>
      </c>
      <c r="G59" s="40">
        <v>79.266666666666666</v>
      </c>
      <c r="H59" s="40">
        <v>96.666666666666671</v>
      </c>
      <c r="I59" s="40">
        <v>101.13333333333334</v>
      </c>
      <c r="J59" s="40">
        <v>105.36666666666667</v>
      </c>
      <c r="K59" s="31">
        <v>96.9</v>
      </c>
      <c r="L59" s="31">
        <v>88.2</v>
      </c>
      <c r="M59" s="31">
        <v>168.59161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557.20000000000005</v>
      </c>
      <c r="D60" s="40">
        <v>557.69999999999993</v>
      </c>
      <c r="E60" s="40">
        <v>550.89999999999986</v>
      </c>
      <c r="F60" s="40">
        <v>544.59999999999991</v>
      </c>
      <c r="G60" s="40">
        <v>537.79999999999984</v>
      </c>
      <c r="H60" s="40">
        <v>563.99999999999989</v>
      </c>
      <c r="I60" s="40">
        <v>570.79999999999984</v>
      </c>
      <c r="J60" s="40">
        <v>577.09999999999991</v>
      </c>
      <c r="K60" s="31">
        <v>564.5</v>
      </c>
      <c r="L60" s="31">
        <v>551.4</v>
      </c>
      <c r="M60" s="31">
        <v>21.394079999999999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162.75</v>
      </c>
      <c r="D61" s="40">
        <v>164.4</v>
      </c>
      <c r="E61" s="40">
        <v>157.55000000000001</v>
      </c>
      <c r="F61" s="40">
        <v>152.35</v>
      </c>
      <c r="G61" s="40">
        <v>145.5</v>
      </c>
      <c r="H61" s="40">
        <v>169.60000000000002</v>
      </c>
      <c r="I61" s="40">
        <v>176.45</v>
      </c>
      <c r="J61" s="40">
        <v>181.65000000000003</v>
      </c>
      <c r="K61" s="31">
        <v>171.25</v>
      </c>
      <c r="L61" s="31">
        <v>159.19999999999999</v>
      </c>
      <c r="M61" s="31">
        <v>448.56907000000001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136.44999999999999</v>
      </c>
      <c r="D62" s="40">
        <v>138.28333333333333</v>
      </c>
      <c r="E62" s="40">
        <v>133.56666666666666</v>
      </c>
      <c r="F62" s="40">
        <v>130.68333333333334</v>
      </c>
      <c r="G62" s="40">
        <v>125.96666666666667</v>
      </c>
      <c r="H62" s="40">
        <v>141.16666666666666</v>
      </c>
      <c r="I62" s="40">
        <v>145.8833333333333</v>
      </c>
      <c r="J62" s="40">
        <v>148.76666666666665</v>
      </c>
      <c r="K62" s="31">
        <v>143</v>
      </c>
      <c r="L62" s="31">
        <v>135.4</v>
      </c>
      <c r="M62" s="31">
        <v>13.76835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606.85</v>
      </c>
      <c r="D63" s="40">
        <v>606.43333333333328</v>
      </c>
      <c r="E63" s="40">
        <v>592.11666666666656</v>
      </c>
      <c r="F63" s="40">
        <v>577.38333333333333</v>
      </c>
      <c r="G63" s="40">
        <v>563.06666666666661</v>
      </c>
      <c r="H63" s="40">
        <v>621.16666666666652</v>
      </c>
      <c r="I63" s="40">
        <v>635.48333333333335</v>
      </c>
      <c r="J63" s="40">
        <v>650.21666666666647</v>
      </c>
      <c r="K63" s="31">
        <v>620.75</v>
      </c>
      <c r="L63" s="31">
        <v>591.70000000000005</v>
      </c>
      <c r="M63" s="31">
        <v>35.930219999999998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954.05</v>
      </c>
      <c r="D64" s="40">
        <v>954.86666666666667</v>
      </c>
      <c r="E64" s="40">
        <v>947.23333333333335</v>
      </c>
      <c r="F64" s="40">
        <v>940.41666666666663</v>
      </c>
      <c r="G64" s="40">
        <v>932.7833333333333</v>
      </c>
      <c r="H64" s="40">
        <v>961.68333333333339</v>
      </c>
      <c r="I64" s="40">
        <v>969.31666666666683</v>
      </c>
      <c r="J64" s="40">
        <v>976.13333333333344</v>
      </c>
      <c r="K64" s="31">
        <v>962.5</v>
      </c>
      <c r="L64" s="31">
        <v>948.05</v>
      </c>
      <c r="M64" s="31">
        <v>20.063559999999999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153.55000000000001</v>
      </c>
      <c r="D65" s="40">
        <v>155.41666666666666</v>
      </c>
      <c r="E65" s="40">
        <v>150.83333333333331</v>
      </c>
      <c r="F65" s="40">
        <v>148.11666666666665</v>
      </c>
      <c r="G65" s="40">
        <v>143.5333333333333</v>
      </c>
      <c r="H65" s="40">
        <v>158.13333333333333</v>
      </c>
      <c r="I65" s="40">
        <v>162.71666666666664</v>
      </c>
      <c r="J65" s="40">
        <v>165.43333333333334</v>
      </c>
      <c r="K65" s="31">
        <v>160</v>
      </c>
      <c r="L65" s="31">
        <v>152.69999999999999</v>
      </c>
      <c r="M65" s="31">
        <v>18.988710000000001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156.69999999999999</v>
      </c>
      <c r="D66" s="40">
        <v>158.46666666666667</v>
      </c>
      <c r="E66" s="40">
        <v>153.63333333333333</v>
      </c>
      <c r="F66" s="40">
        <v>150.56666666666666</v>
      </c>
      <c r="G66" s="40">
        <v>145.73333333333332</v>
      </c>
      <c r="H66" s="40">
        <v>161.53333333333333</v>
      </c>
      <c r="I66" s="40">
        <v>166.36666666666665</v>
      </c>
      <c r="J66" s="40">
        <v>169.43333333333334</v>
      </c>
      <c r="K66" s="31">
        <v>163.30000000000001</v>
      </c>
      <c r="L66" s="31">
        <v>155.4</v>
      </c>
      <c r="M66" s="31">
        <v>173.17064999999999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5444.7</v>
      </c>
      <c r="D67" s="40">
        <v>5458.2333333333336</v>
      </c>
      <c r="E67" s="40">
        <v>5391.4666666666672</v>
      </c>
      <c r="F67" s="40">
        <v>5338.2333333333336</v>
      </c>
      <c r="G67" s="40">
        <v>5271.4666666666672</v>
      </c>
      <c r="H67" s="40">
        <v>5511.4666666666672</v>
      </c>
      <c r="I67" s="40">
        <v>5578.2333333333336</v>
      </c>
      <c r="J67" s="40">
        <v>5631.4666666666672</v>
      </c>
      <c r="K67" s="31">
        <v>5525</v>
      </c>
      <c r="L67" s="31">
        <v>5405</v>
      </c>
      <c r="M67" s="31">
        <v>3.0036900000000002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1732.55</v>
      </c>
      <c r="D68" s="40">
        <v>1726.0166666666667</v>
      </c>
      <c r="E68" s="40">
        <v>1717.0333333333333</v>
      </c>
      <c r="F68" s="40">
        <v>1701.5166666666667</v>
      </c>
      <c r="G68" s="40">
        <v>1692.5333333333333</v>
      </c>
      <c r="H68" s="40">
        <v>1741.5333333333333</v>
      </c>
      <c r="I68" s="40">
        <v>1750.5166666666664</v>
      </c>
      <c r="J68" s="40">
        <v>1766.0333333333333</v>
      </c>
      <c r="K68" s="31">
        <v>1735</v>
      </c>
      <c r="L68" s="31">
        <v>1710.5</v>
      </c>
      <c r="M68" s="31">
        <v>3.9599700000000002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723.65</v>
      </c>
      <c r="D69" s="40">
        <v>720.19999999999993</v>
      </c>
      <c r="E69" s="40">
        <v>696.59999999999991</v>
      </c>
      <c r="F69" s="40">
        <v>669.55</v>
      </c>
      <c r="G69" s="40">
        <v>645.94999999999993</v>
      </c>
      <c r="H69" s="40">
        <v>747.24999999999989</v>
      </c>
      <c r="I69" s="40">
        <v>770.85</v>
      </c>
      <c r="J69" s="40">
        <v>797.89999999999986</v>
      </c>
      <c r="K69" s="31">
        <v>743.8</v>
      </c>
      <c r="L69" s="31">
        <v>693.15</v>
      </c>
      <c r="M69" s="31">
        <v>22.843820000000001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807.6</v>
      </c>
      <c r="D70" s="40">
        <v>815.65000000000009</v>
      </c>
      <c r="E70" s="40">
        <v>794.35000000000014</v>
      </c>
      <c r="F70" s="40">
        <v>781.1</v>
      </c>
      <c r="G70" s="40">
        <v>759.80000000000007</v>
      </c>
      <c r="H70" s="40">
        <v>828.9000000000002</v>
      </c>
      <c r="I70" s="40">
        <v>850.20000000000016</v>
      </c>
      <c r="J70" s="40">
        <v>863.45000000000027</v>
      </c>
      <c r="K70" s="31">
        <v>836.95</v>
      </c>
      <c r="L70" s="31">
        <v>802.4</v>
      </c>
      <c r="M70" s="31">
        <v>6.0923499999999997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486.1</v>
      </c>
      <c r="D71" s="40">
        <v>487.5</v>
      </c>
      <c r="E71" s="40">
        <v>478.6</v>
      </c>
      <c r="F71" s="40">
        <v>471.1</v>
      </c>
      <c r="G71" s="40">
        <v>462.20000000000005</v>
      </c>
      <c r="H71" s="40">
        <v>495</v>
      </c>
      <c r="I71" s="40">
        <v>503.9</v>
      </c>
      <c r="J71" s="40">
        <v>511.4</v>
      </c>
      <c r="K71" s="31">
        <v>496.4</v>
      </c>
      <c r="L71" s="31">
        <v>480</v>
      </c>
      <c r="M71" s="31">
        <v>17.205159999999999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1007.7</v>
      </c>
      <c r="D72" s="40">
        <v>1015.2000000000002</v>
      </c>
      <c r="E72" s="40">
        <v>989.25000000000023</v>
      </c>
      <c r="F72" s="40">
        <v>970.80000000000007</v>
      </c>
      <c r="G72" s="40">
        <v>944.85000000000014</v>
      </c>
      <c r="H72" s="40">
        <v>1033.6500000000003</v>
      </c>
      <c r="I72" s="40">
        <v>1059.6000000000004</v>
      </c>
      <c r="J72" s="40">
        <v>1078.0500000000004</v>
      </c>
      <c r="K72" s="31">
        <v>1041.1500000000001</v>
      </c>
      <c r="L72" s="31">
        <v>996.75</v>
      </c>
      <c r="M72" s="31">
        <v>9.0435400000000001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334.75</v>
      </c>
      <c r="D73" s="40">
        <v>338.41666666666669</v>
      </c>
      <c r="E73" s="40">
        <v>328.23333333333335</v>
      </c>
      <c r="F73" s="40">
        <v>321.71666666666664</v>
      </c>
      <c r="G73" s="40">
        <v>311.5333333333333</v>
      </c>
      <c r="H73" s="40">
        <v>344.93333333333339</v>
      </c>
      <c r="I73" s="40">
        <v>355.11666666666667</v>
      </c>
      <c r="J73" s="40">
        <v>361.63333333333344</v>
      </c>
      <c r="K73" s="31">
        <v>348.6</v>
      </c>
      <c r="L73" s="31">
        <v>331.9</v>
      </c>
      <c r="M73" s="31">
        <v>99.019639999999995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653.95000000000005</v>
      </c>
      <c r="D74" s="40">
        <v>650.06666666666661</v>
      </c>
      <c r="E74" s="40">
        <v>644.23333333333323</v>
      </c>
      <c r="F74" s="40">
        <v>634.51666666666665</v>
      </c>
      <c r="G74" s="40">
        <v>628.68333333333328</v>
      </c>
      <c r="H74" s="40">
        <v>659.78333333333319</v>
      </c>
      <c r="I74" s="40">
        <v>665.61666666666667</v>
      </c>
      <c r="J74" s="40">
        <v>675.33333333333314</v>
      </c>
      <c r="K74" s="31">
        <v>655.9</v>
      </c>
      <c r="L74" s="31">
        <v>640.35</v>
      </c>
      <c r="M74" s="31">
        <v>29.59141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2298.1</v>
      </c>
      <c r="D75" s="40">
        <v>2302.1666666666665</v>
      </c>
      <c r="E75" s="40">
        <v>2185.9333333333329</v>
      </c>
      <c r="F75" s="40">
        <v>2073.7666666666664</v>
      </c>
      <c r="G75" s="40">
        <v>1957.5333333333328</v>
      </c>
      <c r="H75" s="40">
        <v>2414.333333333333</v>
      </c>
      <c r="I75" s="40">
        <v>2530.5666666666666</v>
      </c>
      <c r="J75" s="40">
        <v>2642.7333333333331</v>
      </c>
      <c r="K75" s="31">
        <v>2418.4</v>
      </c>
      <c r="L75" s="31">
        <v>2190</v>
      </c>
      <c r="M75" s="31">
        <v>10.760540000000001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2416.25</v>
      </c>
      <c r="D76" s="40">
        <v>2435.2000000000003</v>
      </c>
      <c r="E76" s="40">
        <v>2383.4000000000005</v>
      </c>
      <c r="F76" s="40">
        <v>2350.5500000000002</v>
      </c>
      <c r="G76" s="40">
        <v>2298.7500000000005</v>
      </c>
      <c r="H76" s="40">
        <v>2468.0500000000006</v>
      </c>
      <c r="I76" s="40">
        <v>2519.8500000000008</v>
      </c>
      <c r="J76" s="40">
        <v>2552.7000000000007</v>
      </c>
      <c r="K76" s="31">
        <v>2487</v>
      </c>
      <c r="L76" s="31">
        <v>2402.35</v>
      </c>
      <c r="M76" s="31">
        <v>7.21035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189.45</v>
      </c>
      <c r="D77" s="40">
        <v>192.04999999999998</v>
      </c>
      <c r="E77" s="40">
        <v>186.04999999999995</v>
      </c>
      <c r="F77" s="40">
        <v>182.64999999999998</v>
      </c>
      <c r="G77" s="40">
        <v>176.64999999999995</v>
      </c>
      <c r="H77" s="40">
        <v>195.44999999999996</v>
      </c>
      <c r="I77" s="40">
        <v>201.45000000000002</v>
      </c>
      <c r="J77" s="40">
        <v>204.84999999999997</v>
      </c>
      <c r="K77" s="31">
        <v>198.05</v>
      </c>
      <c r="L77" s="31">
        <v>188.65</v>
      </c>
      <c r="M77" s="31">
        <v>12.829750000000001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5122.8</v>
      </c>
      <c r="D78" s="40">
        <v>5127</v>
      </c>
      <c r="E78" s="40">
        <v>5055.3500000000004</v>
      </c>
      <c r="F78" s="40">
        <v>4987.9000000000005</v>
      </c>
      <c r="G78" s="40">
        <v>4916.2500000000009</v>
      </c>
      <c r="H78" s="40">
        <v>5194.45</v>
      </c>
      <c r="I78" s="40">
        <v>5266.0999999999995</v>
      </c>
      <c r="J78" s="40">
        <v>5333.5499999999993</v>
      </c>
      <c r="K78" s="31">
        <v>5198.6499999999996</v>
      </c>
      <c r="L78" s="31">
        <v>5059.55</v>
      </c>
      <c r="M78" s="31">
        <v>4.0126999999999997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4245.1000000000004</v>
      </c>
      <c r="D79" s="40">
        <v>4238.7</v>
      </c>
      <c r="E79" s="40">
        <v>4157.2</v>
      </c>
      <c r="F79" s="40">
        <v>4069.3</v>
      </c>
      <c r="G79" s="40">
        <v>3987.8</v>
      </c>
      <c r="H79" s="40">
        <v>4326.5999999999995</v>
      </c>
      <c r="I79" s="40">
        <v>4408.0999999999995</v>
      </c>
      <c r="J79" s="40">
        <v>4495.9999999999991</v>
      </c>
      <c r="K79" s="31">
        <v>4320.2</v>
      </c>
      <c r="L79" s="31">
        <v>4150.8</v>
      </c>
      <c r="M79" s="31">
        <v>4.1152600000000001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3981.15</v>
      </c>
      <c r="D80" s="40">
        <v>4013.3833333333332</v>
      </c>
      <c r="E80" s="40">
        <v>3917.7666666666664</v>
      </c>
      <c r="F80" s="40">
        <v>3854.3833333333332</v>
      </c>
      <c r="G80" s="40">
        <v>3758.7666666666664</v>
      </c>
      <c r="H80" s="40">
        <v>4076.7666666666664</v>
      </c>
      <c r="I80" s="40">
        <v>4172.3833333333332</v>
      </c>
      <c r="J80" s="40">
        <v>4235.7666666666664</v>
      </c>
      <c r="K80" s="31">
        <v>4109</v>
      </c>
      <c r="L80" s="31">
        <v>3950</v>
      </c>
      <c r="M80" s="31">
        <v>4.7335599999999998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4884.55</v>
      </c>
      <c r="D81" s="40">
        <v>4903.7833333333328</v>
      </c>
      <c r="E81" s="40">
        <v>4849.8166666666657</v>
      </c>
      <c r="F81" s="40">
        <v>4815.083333333333</v>
      </c>
      <c r="G81" s="40">
        <v>4761.1166666666659</v>
      </c>
      <c r="H81" s="40">
        <v>4938.5166666666655</v>
      </c>
      <c r="I81" s="40">
        <v>4992.4833333333327</v>
      </c>
      <c r="J81" s="40">
        <v>5027.2166666666653</v>
      </c>
      <c r="K81" s="31">
        <v>4957.75</v>
      </c>
      <c r="L81" s="31">
        <v>4869.05</v>
      </c>
      <c r="M81" s="31">
        <v>4.5483000000000002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2898.55</v>
      </c>
      <c r="D82" s="40">
        <v>2899.2666666666664</v>
      </c>
      <c r="E82" s="40">
        <v>2863.583333333333</v>
      </c>
      <c r="F82" s="40">
        <v>2828.6166666666668</v>
      </c>
      <c r="G82" s="40">
        <v>2792.9333333333334</v>
      </c>
      <c r="H82" s="40">
        <v>2934.2333333333327</v>
      </c>
      <c r="I82" s="40">
        <v>2969.9166666666661</v>
      </c>
      <c r="J82" s="40">
        <v>3004.8833333333323</v>
      </c>
      <c r="K82" s="31">
        <v>2934.95</v>
      </c>
      <c r="L82" s="31">
        <v>2864.3</v>
      </c>
      <c r="M82" s="31">
        <v>13.758789999999999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580.4</v>
      </c>
      <c r="D83" s="40">
        <v>585.48333333333335</v>
      </c>
      <c r="E83" s="40">
        <v>570.9666666666667</v>
      </c>
      <c r="F83" s="40">
        <v>561.5333333333333</v>
      </c>
      <c r="G83" s="40">
        <v>547.01666666666665</v>
      </c>
      <c r="H83" s="40">
        <v>594.91666666666674</v>
      </c>
      <c r="I83" s="40">
        <v>609.43333333333339</v>
      </c>
      <c r="J83" s="40">
        <v>618.86666666666679</v>
      </c>
      <c r="K83" s="31">
        <v>600</v>
      </c>
      <c r="L83" s="31">
        <v>576.04999999999995</v>
      </c>
      <c r="M83" s="31">
        <v>3.2641900000000001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1588.9</v>
      </c>
      <c r="D84" s="40">
        <v>1600.9666666666669</v>
      </c>
      <c r="E84" s="40">
        <v>1564.9833333333338</v>
      </c>
      <c r="F84" s="40">
        <v>1541.0666666666668</v>
      </c>
      <c r="G84" s="40">
        <v>1505.0833333333337</v>
      </c>
      <c r="H84" s="40">
        <v>1624.8833333333339</v>
      </c>
      <c r="I84" s="40">
        <v>1660.866666666667</v>
      </c>
      <c r="J84" s="40">
        <v>1684.783333333334</v>
      </c>
      <c r="K84" s="31">
        <v>1636.95</v>
      </c>
      <c r="L84" s="31">
        <v>1577.05</v>
      </c>
      <c r="M84" s="31">
        <v>0.80193000000000003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1452.55</v>
      </c>
      <c r="D85" s="40">
        <v>1444.2666666666667</v>
      </c>
      <c r="E85" s="40">
        <v>1423.5333333333333</v>
      </c>
      <c r="F85" s="40">
        <v>1394.5166666666667</v>
      </c>
      <c r="G85" s="40">
        <v>1373.7833333333333</v>
      </c>
      <c r="H85" s="40">
        <v>1473.2833333333333</v>
      </c>
      <c r="I85" s="40">
        <v>1494.0166666666664</v>
      </c>
      <c r="J85" s="40">
        <v>1523.0333333333333</v>
      </c>
      <c r="K85" s="31">
        <v>1465</v>
      </c>
      <c r="L85" s="31">
        <v>1415.25</v>
      </c>
      <c r="M85" s="31">
        <v>9.1781900000000007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184.45</v>
      </c>
      <c r="D86" s="40">
        <v>183.93333333333331</v>
      </c>
      <c r="E86" s="40">
        <v>182.26666666666662</v>
      </c>
      <c r="F86" s="40">
        <v>180.08333333333331</v>
      </c>
      <c r="G86" s="40">
        <v>178.41666666666663</v>
      </c>
      <c r="H86" s="40">
        <v>186.11666666666662</v>
      </c>
      <c r="I86" s="40">
        <v>187.7833333333333</v>
      </c>
      <c r="J86" s="40">
        <v>189.96666666666661</v>
      </c>
      <c r="K86" s="31">
        <v>185.6</v>
      </c>
      <c r="L86" s="31">
        <v>181.75</v>
      </c>
      <c r="M86" s="31">
        <v>57.383360000000003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83.3</v>
      </c>
      <c r="D87" s="40">
        <v>84.36666666666666</v>
      </c>
      <c r="E87" s="40">
        <v>82.033333333333317</v>
      </c>
      <c r="F87" s="40">
        <v>80.766666666666652</v>
      </c>
      <c r="G87" s="40">
        <v>78.433333333333309</v>
      </c>
      <c r="H87" s="40">
        <v>85.633333333333326</v>
      </c>
      <c r="I87" s="40">
        <v>87.966666666666669</v>
      </c>
      <c r="J87" s="40">
        <v>89.233333333333334</v>
      </c>
      <c r="K87" s="31">
        <v>86.7</v>
      </c>
      <c r="L87" s="31">
        <v>83.1</v>
      </c>
      <c r="M87" s="31">
        <v>199.44073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267.95</v>
      </c>
      <c r="D88" s="40">
        <v>270.06666666666666</v>
      </c>
      <c r="E88" s="40">
        <v>264.38333333333333</v>
      </c>
      <c r="F88" s="40">
        <v>260.81666666666666</v>
      </c>
      <c r="G88" s="40">
        <v>255.13333333333333</v>
      </c>
      <c r="H88" s="40">
        <v>273.63333333333333</v>
      </c>
      <c r="I88" s="40">
        <v>279.31666666666661</v>
      </c>
      <c r="J88" s="40">
        <v>282.88333333333333</v>
      </c>
      <c r="K88" s="31">
        <v>275.75</v>
      </c>
      <c r="L88" s="31">
        <v>266.5</v>
      </c>
      <c r="M88" s="31">
        <v>35.964120000000001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154.1</v>
      </c>
      <c r="D89" s="40">
        <v>155.56666666666666</v>
      </c>
      <c r="E89" s="40">
        <v>151.78333333333333</v>
      </c>
      <c r="F89" s="40">
        <v>149.46666666666667</v>
      </c>
      <c r="G89" s="40">
        <v>145.68333333333334</v>
      </c>
      <c r="H89" s="40">
        <v>157.88333333333333</v>
      </c>
      <c r="I89" s="40">
        <v>161.66666666666663</v>
      </c>
      <c r="J89" s="40">
        <v>163.98333333333332</v>
      </c>
      <c r="K89" s="31">
        <v>159.35</v>
      </c>
      <c r="L89" s="31">
        <v>153.25</v>
      </c>
      <c r="M89" s="31">
        <v>192.12463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31.55</v>
      </c>
      <c r="D90" s="40">
        <v>32</v>
      </c>
      <c r="E90" s="40">
        <v>30.9</v>
      </c>
      <c r="F90" s="40">
        <v>30.25</v>
      </c>
      <c r="G90" s="40">
        <v>29.15</v>
      </c>
      <c r="H90" s="40">
        <v>32.65</v>
      </c>
      <c r="I90" s="40">
        <v>33.749999999999993</v>
      </c>
      <c r="J90" s="40">
        <v>34.4</v>
      </c>
      <c r="K90" s="31">
        <v>33.1</v>
      </c>
      <c r="L90" s="31">
        <v>31.35</v>
      </c>
      <c r="M90" s="31">
        <v>239.68716000000001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3962.9</v>
      </c>
      <c r="D91" s="40">
        <v>4014.1833333333329</v>
      </c>
      <c r="E91" s="40">
        <v>3848.7166666666662</v>
      </c>
      <c r="F91" s="40">
        <v>3734.5333333333333</v>
      </c>
      <c r="G91" s="40">
        <v>3569.0666666666666</v>
      </c>
      <c r="H91" s="40">
        <v>4128.3666666666659</v>
      </c>
      <c r="I91" s="40">
        <v>4293.8333333333321</v>
      </c>
      <c r="J91" s="40">
        <v>4408.0166666666655</v>
      </c>
      <c r="K91" s="31">
        <v>4179.6499999999996</v>
      </c>
      <c r="L91" s="31">
        <v>3900</v>
      </c>
      <c r="M91" s="31">
        <v>2.66974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518.85</v>
      </c>
      <c r="D92" s="40">
        <v>525.13333333333333</v>
      </c>
      <c r="E92" s="40">
        <v>510.81666666666661</v>
      </c>
      <c r="F92" s="40">
        <v>502.7833333333333</v>
      </c>
      <c r="G92" s="40">
        <v>488.46666666666658</v>
      </c>
      <c r="H92" s="40">
        <v>533.16666666666663</v>
      </c>
      <c r="I92" s="40">
        <v>547.48333333333346</v>
      </c>
      <c r="J92" s="40">
        <v>555.51666666666665</v>
      </c>
      <c r="K92" s="31">
        <v>539.45000000000005</v>
      </c>
      <c r="L92" s="31">
        <v>517.1</v>
      </c>
      <c r="M92" s="31">
        <v>11.975619999999999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670.55</v>
      </c>
      <c r="D93" s="40">
        <v>667.18333333333328</v>
      </c>
      <c r="E93" s="40">
        <v>657.36666666666656</v>
      </c>
      <c r="F93" s="40">
        <v>644.18333333333328</v>
      </c>
      <c r="G93" s="40">
        <v>634.36666666666656</v>
      </c>
      <c r="H93" s="40">
        <v>680.36666666666656</v>
      </c>
      <c r="I93" s="40">
        <v>690.18333333333339</v>
      </c>
      <c r="J93" s="40">
        <v>703.36666666666656</v>
      </c>
      <c r="K93" s="31">
        <v>677</v>
      </c>
      <c r="L93" s="31">
        <v>654</v>
      </c>
      <c r="M93" s="31">
        <v>1.6719299999999999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1090.5999999999999</v>
      </c>
      <c r="D94" s="40">
        <v>1095.1000000000001</v>
      </c>
      <c r="E94" s="40">
        <v>1078.2000000000003</v>
      </c>
      <c r="F94" s="40">
        <v>1065.8000000000002</v>
      </c>
      <c r="G94" s="40">
        <v>1048.9000000000003</v>
      </c>
      <c r="H94" s="40">
        <v>1107.5000000000002</v>
      </c>
      <c r="I94" s="40">
        <v>1124.4000000000003</v>
      </c>
      <c r="J94" s="40">
        <v>1136.8000000000002</v>
      </c>
      <c r="K94" s="31">
        <v>1112</v>
      </c>
      <c r="L94" s="31">
        <v>1082.7</v>
      </c>
      <c r="M94" s="31">
        <v>15.132630000000001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546.79999999999995</v>
      </c>
      <c r="D95" s="40">
        <v>550.61666666666667</v>
      </c>
      <c r="E95" s="40">
        <v>541.18333333333339</v>
      </c>
      <c r="F95" s="40">
        <v>535.56666666666672</v>
      </c>
      <c r="G95" s="40">
        <v>526.13333333333344</v>
      </c>
      <c r="H95" s="40">
        <v>556.23333333333335</v>
      </c>
      <c r="I95" s="40">
        <v>565.66666666666652</v>
      </c>
      <c r="J95" s="40">
        <v>571.2833333333333</v>
      </c>
      <c r="K95" s="31">
        <v>560.04999999999995</v>
      </c>
      <c r="L95" s="31">
        <v>545</v>
      </c>
      <c r="M95" s="31">
        <v>2.24844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1629.55</v>
      </c>
      <c r="D96" s="40">
        <v>1630.4166666666667</v>
      </c>
      <c r="E96" s="40">
        <v>1605.1333333333334</v>
      </c>
      <c r="F96" s="40">
        <v>1580.7166666666667</v>
      </c>
      <c r="G96" s="40">
        <v>1555.4333333333334</v>
      </c>
      <c r="H96" s="40">
        <v>1654.8333333333335</v>
      </c>
      <c r="I96" s="40">
        <v>1680.1166666666668</v>
      </c>
      <c r="J96" s="40">
        <v>1704.5333333333335</v>
      </c>
      <c r="K96" s="31">
        <v>1655.7</v>
      </c>
      <c r="L96" s="31">
        <v>1606</v>
      </c>
      <c r="M96" s="31">
        <v>6.41005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1568.8</v>
      </c>
      <c r="D97" s="40">
        <v>1580.3166666666666</v>
      </c>
      <c r="E97" s="40">
        <v>1550.8333333333333</v>
      </c>
      <c r="F97" s="40">
        <v>1532.8666666666666</v>
      </c>
      <c r="G97" s="40">
        <v>1503.3833333333332</v>
      </c>
      <c r="H97" s="40">
        <v>1598.2833333333333</v>
      </c>
      <c r="I97" s="40">
        <v>1627.7666666666669</v>
      </c>
      <c r="J97" s="40">
        <v>1645.7333333333333</v>
      </c>
      <c r="K97" s="31">
        <v>1609.8</v>
      </c>
      <c r="L97" s="31">
        <v>1562.35</v>
      </c>
      <c r="M97" s="31">
        <v>19.567430000000002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663.25</v>
      </c>
      <c r="D98" s="40">
        <v>670.16666666666663</v>
      </c>
      <c r="E98" s="40">
        <v>653.08333333333326</v>
      </c>
      <c r="F98" s="40">
        <v>642.91666666666663</v>
      </c>
      <c r="G98" s="40">
        <v>625.83333333333326</v>
      </c>
      <c r="H98" s="40">
        <v>680.33333333333326</v>
      </c>
      <c r="I98" s="40">
        <v>697.41666666666652</v>
      </c>
      <c r="J98" s="40">
        <v>707.58333333333326</v>
      </c>
      <c r="K98" s="31">
        <v>687.25</v>
      </c>
      <c r="L98" s="31">
        <v>660</v>
      </c>
      <c r="M98" s="31">
        <v>13.395820000000001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321.25</v>
      </c>
      <c r="D99" s="40">
        <v>325.61666666666667</v>
      </c>
      <c r="E99" s="40">
        <v>313.23333333333335</v>
      </c>
      <c r="F99" s="40">
        <v>305.2166666666667</v>
      </c>
      <c r="G99" s="40">
        <v>292.83333333333337</v>
      </c>
      <c r="H99" s="40">
        <v>333.63333333333333</v>
      </c>
      <c r="I99" s="40">
        <v>346.01666666666665</v>
      </c>
      <c r="J99" s="40">
        <v>354.0333333333333</v>
      </c>
      <c r="K99" s="31">
        <v>338</v>
      </c>
      <c r="L99" s="31">
        <v>317.60000000000002</v>
      </c>
      <c r="M99" s="31">
        <v>23.273589999999999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1263.3</v>
      </c>
      <c r="D100" s="40">
        <v>1267.6000000000001</v>
      </c>
      <c r="E100" s="40">
        <v>1254.2000000000003</v>
      </c>
      <c r="F100" s="40">
        <v>1245.1000000000001</v>
      </c>
      <c r="G100" s="40">
        <v>1231.7000000000003</v>
      </c>
      <c r="H100" s="40">
        <v>1276.7000000000003</v>
      </c>
      <c r="I100" s="40">
        <v>1290.1000000000004</v>
      </c>
      <c r="J100" s="40">
        <v>1299.2000000000003</v>
      </c>
      <c r="K100" s="31">
        <v>1281</v>
      </c>
      <c r="L100" s="31">
        <v>1258.5</v>
      </c>
      <c r="M100" s="31">
        <v>48.171799999999998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3268.8</v>
      </c>
      <c r="D101" s="40">
        <v>3275.2999999999997</v>
      </c>
      <c r="E101" s="40">
        <v>3225.5999999999995</v>
      </c>
      <c r="F101" s="40">
        <v>3182.3999999999996</v>
      </c>
      <c r="G101" s="40">
        <v>3132.6999999999994</v>
      </c>
      <c r="H101" s="40">
        <v>3318.4999999999995</v>
      </c>
      <c r="I101" s="40">
        <v>3368.1999999999994</v>
      </c>
      <c r="J101" s="40">
        <v>3411.3999999999996</v>
      </c>
      <c r="K101" s="31">
        <v>3325</v>
      </c>
      <c r="L101" s="31">
        <v>3232.1</v>
      </c>
      <c r="M101" s="31">
        <v>4.9174699999999998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1582.15</v>
      </c>
      <c r="D102" s="40">
        <v>1576.7833333333335</v>
      </c>
      <c r="E102" s="40">
        <v>1564.5666666666671</v>
      </c>
      <c r="F102" s="40">
        <v>1546.9833333333336</v>
      </c>
      <c r="G102" s="40">
        <v>1534.7666666666671</v>
      </c>
      <c r="H102" s="40">
        <v>1594.366666666667</v>
      </c>
      <c r="I102" s="40">
        <v>1606.5833333333337</v>
      </c>
      <c r="J102" s="40">
        <v>1624.166666666667</v>
      </c>
      <c r="K102" s="31">
        <v>1589</v>
      </c>
      <c r="L102" s="31">
        <v>1559.2</v>
      </c>
      <c r="M102" s="31">
        <v>102.49051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747.75</v>
      </c>
      <c r="D103" s="40">
        <v>749.11666666666667</v>
      </c>
      <c r="E103" s="40">
        <v>738.63333333333333</v>
      </c>
      <c r="F103" s="40">
        <v>729.51666666666665</v>
      </c>
      <c r="G103" s="40">
        <v>719.0333333333333</v>
      </c>
      <c r="H103" s="40">
        <v>758.23333333333335</v>
      </c>
      <c r="I103" s="40">
        <v>768.7166666666667</v>
      </c>
      <c r="J103" s="40">
        <v>777.83333333333337</v>
      </c>
      <c r="K103" s="31">
        <v>759.6</v>
      </c>
      <c r="L103" s="31">
        <v>740</v>
      </c>
      <c r="M103" s="31">
        <v>116.61592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1471.9</v>
      </c>
      <c r="D104" s="40">
        <v>1467.2333333333336</v>
      </c>
      <c r="E104" s="40">
        <v>1451.7666666666671</v>
      </c>
      <c r="F104" s="40">
        <v>1431.6333333333334</v>
      </c>
      <c r="G104" s="40">
        <v>1416.166666666667</v>
      </c>
      <c r="H104" s="40">
        <v>1487.3666666666672</v>
      </c>
      <c r="I104" s="40">
        <v>1502.8333333333335</v>
      </c>
      <c r="J104" s="40">
        <v>1522.9666666666674</v>
      </c>
      <c r="K104" s="31">
        <v>1482.7</v>
      </c>
      <c r="L104" s="31">
        <v>1447.1</v>
      </c>
      <c r="M104" s="31">
        <v>20.991879999999998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2932.1</v>
      </c>
      <c r="D105" s="40">
        <v>2927.7333333333331</v>
      </c>
      <c r="E105" s="40">
        <v>2901.0166666666664</v>
      </c>
      <c r="F105" s="40">
        <v>2869.9333333333334</v>
      </c>
      <c r="G105" s="40">
        <v>2843.2166666666667</v>
      </c>
      <c r="H105" s="40">
        <v>2958.8166666666662</v>
      </c>
      <c r="I105" s="40">
        <v>2985.5333333333324</v>
      </c>
      <c r="J105" s="40">
        <v>3016.6166666666659</v>
      </c>
      <c r="K105" s="31">
        <v>2954.45</v>
      </c>
      <c r="L105" s="31">
        <v>2896.65</v>
      </c>
      <c r="M105" s="31">
        <v>10.240399999999999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473.05</v>
      </c>
      <c r="D106" s="40">
        <v>476.2</v>
      </c>
      <c r="E106" s="40">
        <v>466.95</v>
      </c>
      <c r="F106" s="40">
        <v>460.85</v>
      </c>
      <c r="G106" s="40">
        <v>451.6</v>
      </c>
      <c r="H106" s="40">
        <v>482.29999999999995</v>
      </c>
      <c r="I106" s="40">
        <v>491.54999999999995</v>
      </c>
      <c r="J106" s="40">
        <v>497.64999999999992</v>
      </c>
      <c r="K106" s="31">
        <v>485.45</v>
      </c>
      <c r="L106" s="31">
        <v>470.1</v>
      </c>
      <c r="M106" s="31">
        <v>121.13274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1430.6</v>
      </c>
      <c r="D107" s="40">
        <v>1442.3999999999999</v>
      </c>
      <c r="E107" s="40">
        <v>1403.1999999999998</v>
      </c>
      <c r="F107" s="40">
        <v>1375.8</v>
      </c>
      <c r="G107" s="40">
        <v>1336.6</v>
      </c>
      <c r="H107" s="40">
        <v>1469.7999999999997</v>
      </c>
      <c r="I107" s="40">
        <v>1509</v>
      </c>
      <c r="J107" s="40">
        <v>1536.3999999999996</v>
      </c>
      <c r="K107" s="31">
        <v>1481.6</v>
      </c>
      <c r="L107" s="31">
        <v>1415</v>
      </c>
      <c r="M107" s="31">
        <v>21.07395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282.95</v>
      </c>
      <c r="D108" s="40">
        <v>281.05</v>
      </c>
      <c r="E108" s="40">
        <v>276</v>
      </c>
      <c r="F108" s="40">
        <v>269.05</v>
      </c>
      <c r="G108" s="40">
        <v>264</v>
      </c>
      <c r="H108" s="40">
        <v>288</v>
      </c>
      <c r="I108" s="40">
        <v>293.05000000000007</v>
      </c>
      <c r="J108" s="40">
        <v>300</v>
      </c>
      <c r="K108" s="31">
        <v>286.10000000000002</v>
      </c>
      <c r="L108" s="31">
        <v>274.10000000000002</v>
      </c>
      <c r="M108" s="31">
        <v>112.36767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2722.25</v>
      </c>
      <c r="D109" s="40">
        <v>2734.75</v>
      </c>
      <c r="E109" s="40">
        <v>2686.5</v>
      </c>
      <c r="F109" s="40">
        <v>2650.75</v>
      </c>
      <c r="G109" s="40">
        <v>2602.5</v>
      </c>
      <c r="H109" s="40">
        <v>2770.5</v>
      </c>
      <c r="I109" s="40">
        <v>2818.75</v>
      </c>
      <c r="J109" s="40">
        <v>2854.5</v>
      </c>
      <c r="K109" s="31">
        <v>2783</v>
      </c>
      <c r="L109" s="31">
        <v>2699</v>
      </c>
      <c r="M109" s="31">
        <v>30.950320000000001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334.75</v>
      </c>
      <c r="D110" s="40">
        <v>332.75</v>
      </c>
      <c r="E110" s="40">
        <v>330</v>
      </c>
      <c r="F110" s="40">
        <v>325.25</v>
      </c>
      <c r="G110" s="40">
        <v>322.5</v>
      </c>
      <c r="H110" s="40">
        <v>337.5</v>
      </c>
      <c r="I110" s="40">
        <v>340.25</v>
      </c>
      <c r="J110" s="40">
        <v>345</v>
      </c>
      <c r="K110" s="31">
        <v>335.5</v>
      </c>
      <c r="L110" s="31">
        <v>328</v>
      </c>
      <c r="M110" s="31">
        <v>6.7337499999999997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2825.65</v>
      </c>
      <c r="D111" s="40">
        <v>2826.4333333333329</v>
      </c>
      <c r="E111" s="40">
        <v>2800.9166666666661</v>
      </c>
      <c r="F111" s="40">
        <v>2776.1833333333329</v>
      </c>
      <c r="G111" s="40">
        <v>2750.6666666666661</v>
      </c>
      <c r="H111" s="40">
        <v>2851.1666666666661</v>
      </c>
      <c r="I111" s="40">
        <v>2876.6833333333334</v>
      </c>
      <c r="J111" s="40">
        <v>2901.4166666666661</v>
      </c>
      <c r="K111" s="31">
        <v>2851.95</v>
      </c>
      <c r="L111" s="31">
        <v>2801.7</v>
      </c>
      <c r="M111" s="31">
        <v>44.473860000000002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720.15</v>
      </c>
      <c r="D112" s="40">
        <v>722.85</v>
      </c>
      <c r="E112" s="40">
        <v>711.30000000000007</v>
      </c>
      <c r="F112" s="40">
        <v>702.45</v>
      </c>
      <c r="G112" s="40">
        <v>690.90000000000009</v>
      </c>
      <c r="H112" s="40">
        <v>731.7</v>
      </c>
      <c r="I112" s="40">
        <v>743.25</v>
      </c>
      <c r="J112" s="40">
        <v>752.1</v>
      </c>
      <c r="K112" s="31">
        <v>734.4</v>
      </c>
      <c r="L112" s="31">
        <v>714</v>
      </c>
      <c r="M112" s="31">
        <v>170.75003000000001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1603.95</v>
      </c>
      <c r="D113" s="40">
        <v>1608.5166666666667</v>
      </c>
      <c r="E113" s="40">
        <v>1595.4333333333334</v>
      </c>
      <c r="F113" s="40">
        <v>1586.9166666666667</v>
      </c>
      <c r="G113" s="40">
        <v>1573.8333333333335</v>
      </c>
      <c r="H113" s="40">
        <v>1617.0333333333333</v>
      </c>
      <c r="I113" s="40">
        <v>1630.1166666666668</v>
      </c>
      <c r="J113" s="40">
        <v>1638.6333333333332</v>
      </c>
      <c r="K113" s="31">
        <v>1621.6</v>
      </c>
      <c r="L113" s="31">
        <v>1600</v>
      </c>
      <c r="M113" s="31">
        <v>6.5025000000000004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703.55</v>
      </c>
      <c r="D114" s="40">
        <v>701.0333333333333</v>
      </c>
      <c r="E114" s="40">
        <v>695.06666666666661</v>
      </c>
      <c r="F114" s="40">
        <v>686.58333333333326</v>
      </c>
      <c r="G114" s="40">
        <v>680.61666666666656</v>
      </c>
      <c r="H114" s="40">
        <v>709.51666666666665</v>
      </c>
      <c r="I114" s="40">
        <v>715.48333333333335</v>
      </c>
      <c r="J114" s="40">
        <v>723.9666666666667</v>
      </c>
      <c r="K114" s="31">
        <v>707</v>
      </c>
      <c r="L114" s="31">
        <v>692.55</v>
      </c>
      <c r="M114" s="31">
        <v>9.7735299999999992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735.6</v>
      </c>
      <c r="D115" s="40">
        <v>740.54999999999984</v>
      </c>
      <c r="E115" s="40">
        <v>721.09999999999968</v>
      </c>
      <c r="F115" s="40">
        <v>706.5999999999998</v>
      </c>
      <c r="G115" s="40">
        <v>687.14999999999964</v>
      </c>
      <c r="H115" s="40">
        <v>755.04999999999973</v>
      </c>
      <c r="I115" s="40">
        <v>774.49999999999977</v>
      </c>
      <c r="J115" s="40">
        <v>788.99999999999977</v>
      </c>
      <c r="K115" s="31">
        <v>760</v>
      </c>
      <c r="L115" s="31">
        <v>726.05</v>
      </c>
      <c r="M115" s="31">
        <v>5.1815800000000003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49.15</v>
      </c>
      <c r="D116" s="40">
        <v>49.550000000000004</v>
      </c>
      <c r="E116" s="40">
        <v>47.750000000000007</v>
      </c>
      <c r="F116" s="40">
        <v>46.35</v>
      </c>
      <c r="G116" s="40">
        <v>44.550000000000004</v>
      </c>
      <c r="H116" s="40">
        <v>50.95000000000001</v>
      </c>
      <c r="I116" s="40">
        <v>52.750000000000007</v>
      </c>
      <c r="J116" s="40">
        <v>54.150000000000013</v>
      </c>
      <c r="K116" s="31">
        <v>51.35</v>
      </c>
      <c r="L116" s="31">
        <v>48.15</v>
      </c>
      <c r="M116" s="31">
        <v>546.35302000000001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231.15</v>
      </c>
      <c r="D117" s="40">
        <v>232.51666666666668</v>
      </c>
      <c r="E117" s="40">
        <v>227.73333333333335</v>
      </c>
      <c r="F117" s="40">
        <v>224.31666666666666</v>
      </c>
      <c r="G117" s="40">
        <v>219.53333333333333</v>
      </c>
      <c r="H117" s="40">
        <v>235.93333333333337</v>
      </c>
      <c r="I117" s="40">
        <v>240.71666666666673</v>
      </c>
      <c r="J117" s="40">
        <v>244.13333333333338</v>
      </c>
      <c r="K117" s="31">
        <v>237.3</v>
      </c>
      <c r="L117" s="31">
        <v>229.1</v>
      </c>
      <c r="M117" s="31">
        <v>795.01805000000002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228.75</v>
      </c>
      <c r="D118" s="40">
        <v>233.56666666666669</v>
      </c>
      <c r="E118" s="40">
        <v>223.18333333333339</v>
      </c>
      <c r="F118" s="40">
        <v>217.6166666666667</v>
      </c>
      <c r="G118" s="40">
        <v>207.23333333333341</v>
      </c>
      <c r="H118" s="40">
        <v>239.13333333333338</v>
      </c>
      <c r="I118" s="40">
        <v>249.51666666666665</v>
      </c>
      <c r="J118" s="40">
        <v>255.08333333333337</v>
      </c>
      <c r="K118" s="31">
        <v>243.95</v>
      </c>
      <c r="L118" s="31">
        <v>228</v>
      </c>
      <c r="M118" s="31">
        <v>184.78245999999999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8608.75</v>
      </c>
      <c r="D119" s="40">
        <v>8691.6</v>
      </c>
      <c r="E119" s="40">
        <v>8516.2000000000007</v>
      </c>
      <c r="F119" s="40">
        <v>8423.65</v>
      </c>
      <c r="G119" s="40">
        <v>8248.25</v>
      </c>
      <c r="H119" s="40">
        <v>8784.1500000000015</v>
      </c>
      <c r="I119" s="40">
        <v>8959.5499999999993</v>
      </c>
      <c r="J119" s="40">
        <v>9052.1000000000022</v>
      </c>
      <c r="K119" s="31">
        <v>8867</v>
      </c>
      <c r="L119" s="31">
        <v>8599.0499999999993</v>
      </c>
      <c r="M119" s="31">
        <v>2.0636399999999999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149.05000000000001</v>
      </c>
      <c r="D120" s="40">
        <v>151.11666666666667</v>
      </c>
      <c r="E120" s="40">
        <v>146.23333333333335</v>
      </c>
      <c r="F120" s="40">
        <v>143.41666666666669</v>
      </c>
      <c r="G120" s="40">
        <v>138.53333333333336</v>
      </c>
      <c r="H120" s="40">
        <v>153.93333333333334</v>
      </c>
      <c r="I120" s="40">
        <v>158.81666666666666</v>
      </c>
      <c r="J120" s="40">
        <v>161.63333333333333</v>
      </c>
      <c r="K120" s="31">
        <v>156</v>
      </c>
      <c r="L120" s="31">
        <v>148.30000000000001</v>
      </c>
      <c r="M120" s="31">
        <v>39.719000000000001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118.25</v>
      </c>
      <c r="D121" s="40">
        <v>117.93333333333332</v>
      </c>
      <c r="E121" s="40">
        <v>116.41666666666664</v>
      </c>
      <c r="F121" s="40">
        <v>114.58333333333331</v>
      </c>
      <c r="G121" s="40">
        <v>113.06666666666663</v>
      </c>
      <c r="H121" s="40">
        <v>119.76666666666665</v>
      </c>
      <c r="I121" s="40">
        <v>121.28333333333333</v>
      </c>
      <c r="J121" s="40">
        <v>123.11666666666666</v>
      </c>
      <c r="K121" s="31">
        <v>119.45</v>
      </c>
      <c r="L121" s="31">
        <v>116.1</v>
      </c>
      <c r="M121" s="31">
        <v>346.94650000000001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3863.4</v>
      </c>
      <c r="D122" s="40">
        <v>3891.2666666666664</v>
      </c>
      <c r="E122" s="40">
        <v>3762.833333333333</v>
      </c>
      <c r="F122" s="40">
        <v>3662.2666666666664</v>
      </c>
      <c r="G122" s="40">
        <v>3533.833333333333</v>
      </c>
      <c r="H122" s="40">
        <v>3991.833333333333</v>
      </c>
      <c r="I122" s="40">
        <v>4120.2666666666664</v>
      </c>
      <c r="J122" s="40">
        <v>4220.833333333333</v>
      </c>
      <c r="K122" s="31">
        <v>4019.7</v>
      </c>
      <c r="L122" s="31">
        <v>3790.7</v>
      </c>
      <c r="M122" s="31">
        <v>123.24159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561.35</v>
      </c>
      <c r="D123" s="40">
        <v>564.1</v>
      </c>
      <c r="E123" s="40">
        <v>555.35</v>
      </c>
      <c r="F123" s="40">
        <v>549.35</v>
      </c>
      <c r="G123" s="40">
        <v>540.6</v>
      </c>
      <c r="H123" s="40">
        <v>570.1</v>
      </c>
      <c r="I123" s="40">
        <v>578.85</v>
      </c>
      <c r="J123" s="40">
        <v>584.85</v>
      </c>
      <c r="K123" s="31">
        <v>572.85</v>
      </c>
      <c r="L123" s="31">
        <v>558.1</v>
      </c>
      <c r="M123" s="31">
        <v>17.533439999999999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268.75</v>
      </c>
      <c r="D124" s="40">
        <v>268.86666666666667</v>
      </c>
      <c r="E124" s="40">
        <v>262.73333333333335</v>
      </c>
      <c r="F124" s="40">
        <v>256.7166666666667</v>
      </c>
      <c r="G124" s="40">
        <v>250.58333333333337</v>
      </c>
      <c r="H124" s="40">
        <v>274.88333333333333</v>
      </c>
      <c r="I124" s="40">
        <v>281.01666666666665</v>
      </c>
      <c r="J124" s="40">
        <v>287.0333333333333</v>
      </c>
      <c r="K124" s="31">
        <v>275</v>
      </c>
      <c r="L124" s="31">
        <v>262.85000000000002</v>
      </c>
      <c r="M124" s="31">
        <v>137.49529999999999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1130</v>
      </c>
      <c r="D125" s="40">
        <v>1129.6333333333334</v>
      </c>
      <c r="E125" s="40">
        <v>1112.7166666666669</v>
      </c>
      <c r="F125" s="40">
        <v>1095.4333333333334</v>
      </c>
      <c r="G125" s="40">
        <v>1078.5166666666669</v>
      </c>
      <c r="H125" s="40">
        <v>1146.916666666667</v>
      </c>
      <c r="I125" s="40">
        <v>1163.8333333333335</v>
      </c>
      <c r="J125" s="40">
        <v>1181.116666666667</v>
      </c>
      <c r="K125" s="31">
        <v>1146.55</v>
      </c>
      <c r="L125" s="31">
        <v>1112.3499999999999</v>
      </c>
      <c r="M125" s="31">
        <v>57.842779999999998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6614.7</v>
      </c>
      <c r="D126" s="40">
        <v>6704.9833333333336</v>
      </c>
      <c r="E126" s="40">
        <v>6474.9666666666672</v>
      </c>
      <c r="F126" s="40">
        <v>6335.2333333333336</v>
      </c>
      <c r="G126" s="40">
        <v>6105.2166666666672</v>
      </c>
      <c r="H126" s="40">
        <v>6844.7166666666672</v>
      </c>
      <c r="I126" s="40">
        <v>7074.7333333333336</v>
      </c>
      <c r="J126" s="40">
        <v>7214.4666666666672</v>
      </c>
      <c r="K126" s="31">
        <v>6935</v>
      </c>
      <c r="L126" s="31">
        <v>6565.25</v>
      </c>
      <c r="M126" s="31">
        <v>5.63009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1691.3</v>
      </c>
      <c r="D127" s="40">
        <v>1697.9166666666667</v>
      </c>
      <c r="E127" s="40">
        <v>1677.8333333333335</v>
      </c>
      <c r="F127" s="40">
        <v>1664.3666666666668</v>
      </c>
      <c r="G127" s="40">
        <v>1644.2833333333335</v>
      </c>
      <c r="H127" s="40">
        <v>1711.3833333333334</v>
      </c>
      <c r="I127" s="40">
        <v>1731.4666666666669</v>
      </c>
      <c r="J127" s="40">
        <v>1744.9333333333334</v>
      </c>
      <c r="K127" s="31">
        <v>1718</v>
      </c>
      <c r="L127" s="31">
        <v>1684.45</v>
      </c>
      <c r="M127" s="31">
        <v>74.548640000000006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2196.0500000000002</v>
      </c>
      <c r="D128" s="40">
        <v>2151.1833333333334</v>
      </c>
      <c r="E128" s="40">
        <v>2028.416666666667</v>
      </c>
      <c r="F128" s="40">
        <v>1860.7833333333335</v>
      </c>
      <c r="G128" s="40">
        <v>1738.0166666666671</v>
      </c>
      <c r="H128" s="40">
        <v>2318.8166666666666</v>
      </c>
      <c r="I128" s="40">
        <v>2441.583333333333</v>
      </c>
      <c r="J128" s="40">
        <v>2609.2166666666667</v>
      </c>
      <c r="K128" s="31">
        <v>2273.9499999999998</v>
      </c>
      <c r="L128" s="31">
        <v>1983.55</v>
      </c>
      <c r="M128" s="31">
        <v>83.845659999999995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2493.4</v>
      </c>
      <c r="D129" s="40">
        <v>2521.1166666666668</v>
      </c>
      <c r="E129" s="40">
        <v>2444.3333333333335</v>
      </c>
      <c r="F129" s="40">
        <v>2395.2666666666669</v>
      </c>
      <c r="G129" s="40">
        <v>2318.4833333333336</v>
      </c>
      <c r="H129" s="40">
        <v>2570.1833333333334</v>
      </c>
      <c r="I129" s="40">
        <v>2646.9666666666662</v>
      </c>
      <c r="J129" s="40">
        <v>2696.0333333333333</v>
      </c>
      <c r="K129" s="31">
        <v>2597.9</v>
      </c>
      <c r="L129" s="31">
        <v>2472.0500000000002</v>
      </c>
      <c r="M129" s="31">
        <v>2.5010699999999999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323.45</v>
      </c>
      <c r="D130" s="40">
        <v>320.7833333333333</v>
      </c>
      <c r="E130" s="40">
        <v>314.66666666666663</v>
      </c>
      <c r="F130" s="40">
        <v>305.88333333333333</v>
      </c>
      <c r="G130" s="40">
        <v>299.76666666666665</v>
      </c>
      <c r="H130" s="40">
        <v>329.56666666666661</v>
      </c>
      <c r="I130" s="40">
        <v>335.68333333333328</v>
      </c>
      <c r="J130" s="40">
        <v>344.46666666666658</v>
      </c>
      <c r="K130" s="31">
        <v>326.89999999999998</v>
      </c>
      <c r="L130" s="31">
        <v>312</v>
      </c>
      <c r="M130" s="31">
        <v>57.329369999999997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682.3</v>
      </c>
      <c r="D131" s="40">
        <v>681</v>
      </c>
      <c r="E131" s="40">
        <v>670</v>
      </c>
      <c r="F131" s="40">
        <v>657.7</v>
      </c>
      <c r="G131" s="40">
        <v>646.70000000000005</v>
      </c>
      <c r="H131" s="40">
        <v>693.3</v>
      </c>
      <c r="I131" s="40">
        <v>704.3</v>
      </c>
      <c r="J131" s="40">
        <v>716.59999999999991</v>
      </c>
      <c r="K131" s="31">
        <v>692</v>
      </c>
      <c r="L131" s="31">
        <v>668.7</v>
      </c>
      <c r="M131" s="31">
        <v>78.047349999999994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386.6</v>
      </c>
      <c r="D132" s="40">
        <v>387.7</v>
      </c>
      <c r="E132" s="40">
        <v>377.2</v>
      </c>
      <c r="F132" s="40">
        <v>367.8</v>
      </c>
      <c r="G132" s="40">
        <v>357.3</v>
      </c>
      <c r="H132" s="40">
        <v>397.09999999999997</v>
      </c>
      <c r="I132" s="40">
        <v>407.59999999999997</v>
      </c>
      <c r="J132" s="40">
        <v>416.99999999999994</v>
      </c>
      <c r="K132" s="31">
        <v>398.2</v>
      </c>
      <c r="L132" s="31">
        <v>378.3</v>
      </c>
      <c r="M132" s="31">
        <v>129.06039000000001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4102.8</v>
      </c>
      <c r="D133" s="40">
        <v>4155.8</v>
      </c>
      <c r="E133" s="40">
        <v>4039.05</v>
      </c>
      <c r="F133" s="40">
        <v>3975.3</v>
      </c>
      <c r="G133" s="40">
        <v>3858.55</v>
      </c>
      <c r="H133" s="40">
        <v>4219.55</v>
      </c>
      <c r="I133" s="40">
        <v>4336.3</v>
      </c>
      <c r="J133" s="40">
        <v>4400.05</v>
      </c>
      <c r="K133" s="31">
        <v>4272.55</v>
      </c>
      <c r="L133" s="31">
        <v>4092.05</v>
      </c>
      <c r="M133" s="31">
        <v>10.94558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2007.95</v>
      </c>
      <c r="D134" s="40">
        <v>1979.3166666666666</v>
      </c>
      <c r="E134" s="40">
        <v>1941.6333333333332</v>
      </c>
      <c r="F134" s="40">
        <v>1875.3166666666666</v>
      </c>
      <c r="G134" s="40">
        <v>1837.6333333333332</v>
      </c>
      <c r="H134" s="40">
        <v>2045.6333333333332</v>
      </c>
      <c r="I134" s="40">
        <v>2083.3166666666666</v>
      </c>
      <c r="J134" s="40">
        <v>2149.6333333333332</v>
      </c>
      <c r="K134" s="31">
        <v>2017</v>
      </c>
      <c r="L134" s="31">
        <v>1913</v>
      </c>
      <c r="M134" s="31">
        <v>146.38489000000001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85.5</v>
      </c>
      <c r="D135" s="40">
        <v>86.166666666666671</v>
      </c>
      <c r="E135" s="40">
        <v>84.283333333333346</v>
      </c>
      <c r="F135" s="40">
        <v>83.066666666666677</v>
      </c>
      <c r="G135" s="40">
        <v>81.183333333333351</v>
      </c>
      <c r="H135" s="40">
        <v>87.38333333333334</v>
      </c>
      <c r="I135" s="40">
        <v>89.266666666666666</v>
      </c>
      <c r="J135" s="40">
        <v>90.483333333333334</v>
      </c>
      <c r="K135" s="31">
        <v>88.05</v>
      </c>
      <c r="L135" s="31">
        <v>84.95</v>
      </c>
      <c r="M135" s="31">
        <v>85.914460000000005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4558.7</v>
      </c>
      <c r="D136" s="40">
        <v>4551.25</v>
      </c>
      <c r="E136" s="40">
        <v>4496.3</v>
      </c>
      <c r="F136" s="40">
        <v>4433.9000000000005</v>
      </c>
      <c r="G136" s="40">
        <v>4378.9500000000007</v>
      </c>
      <c r="H136" s="40">
        <v>4613.6499999999996</v>
      </c>
      <c r="I136" s="40">
        <v>4668.6000000000004</v>
      </c>
      <c r="J136" s="40">
        <v>4730.9999999999991</v>
      </c>
      <c r="K136" s="31">
        <v>4606.2</v>
      </c>
      <c r="L136" s="31">
        <v>4488.8500000000004</v>
      </c>
      <c r="M136" s="31">
        <v>4.29406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417.75</v>
      </c>
      <c r="D137" s="40">
        <v>418.33333333333331</v>
      </c>
      <c r="E137" s="40">
        <v>413.71666666666664</v>
      </c>
      <c r="F137" s="40">
        <v>409.68333333333334</v>
      </c>
      <c r="G137" s="40">
        <v>405.06666666666666</v>
      </c>
      <c r="H137" s="40">
        <v>422.36666666666662</v>
      </c>
      <c r="I137" s="40">
        <v>426.98333333333329</v>
      </c>
      <c r="J137" s="40">
        <v>431.01666666666659</v>
      </c>
      <c r="K137" s="31">
        <v>422.95</v>
      </c>
      <c r="L137" s="31">
        <v>414.3</v>
      </c>
      <c r="M137" s="31">
        <v>58.142890000000001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5715.25</v>
      </c>
      <c r="D138" s="40">
        <v>5722.6500000000005</v>
      </c>
      <c r="E138" s="40">
        <v>5662.6000000000013</v>
      </c>
      <c r="F138" s="40">
        <v>5609.9500000000007</v>
      </c>
      <c r="G138" s="40">
        <v>5549.9000000000015</v>
      </c>
      <c r="H138" s="40">
        <v>5775.3000000000011</v>
      </c>
      <c r="I138" s="40">
        <v>5835.35</v>
      </c>
      <c r="J138" s="40">
        <v>5888.0000000000009</v>
      </c>
      <c r="K138" s="31">
        <v>5782.7</v>
      </c>
      <c r="L138" s="31">
        <v>5670</v>
      </c>
      <c r="M138" s="31">
        <v>3.5848800000000001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1716.2</v>
      </c>
      <c r="D139" s="40">
        <v>1721.3333333333333</v>
      </c>
      <c r="E139" s="40">
        <v>1700.9666666666665</v>
      </c>
      <c r="F139" s="40">
        <v>1685.7333333333331</v>
      </c>
      <c r="G139" s="40">
        <v>1665.3666666666663</v>
      </c>
      <c r="H139" s="40">
        <v>1736.5666666666666</v>
      </c>
      <c r="I139" s="40">
        <v>1756.9333333333334</v>
      </c>
      <c r="J139" s="40">
        <v>1772.1666666666667</v>
      </c>
      <c r="K139" s="31">
        <v>1741.7</v>
      </c>
      <c r="L139" s="31">
        <v>1706.1</v>
      </c>
      <c r="M139" s="31">
        <v>34.739319999999999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651.15</v>
      </c>
      <c r="D140" s="40">
        <v>650.21666666666658</v>
      </c>
      <c r="E140" s="40">
        <v>641.63333333333321</v>
      </c>
      <c r="F140" s="40">
        <v>632.11666666666667</v>
      </c>
      <c r="G140" s="40">
        <v>623.5333333333333</v>
      </c>
      <c r="H140" s="40">
        <v>659.73333333333312</v>
      </c>
      <c r="I140" s="40">
        <v>668.31666666666638</v>
      </c>
      <c r="J140" s="40">
        <v>677.83333333333303</v>
      </c>
      <c r="K140" s="31">
        <v>658.8</v>
      </c>
      <c r="L140" s="31">
        <v>640.70000000000005</v>
      </c>
      <c r="M140" s="31">
        <v>74.694050000000004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950.95</v>
      </c>
      <c r="D141" s="40">
        <v>954.26666666666677</v>
      </c>
      <c r="E141" s="40">
        <v>940.53333333333353</v>
      </c>
      <c r="F141" s="40">
        <v>930.11666666666679</v>
      </c>
      <c r="G141" s="40">
        <v>916.38333333333355</v>
      </c>
      <c r="H141" s="40">
        <v>964.68333333333351</v>
      </c>
      <c r="I141" s="40">
        <v>978.41666666666686</v>
      </c>
      <c r="J141" s="40">
        <v>988.83333333333348</v>
      </c>
      <c r="K141" s="31">
        <v>968</v>
      </c>
      <c r="L141" s="31">
        <v>943.85</v>
      </c>
      <c r="M141" s="31">
        <v>24.866510000000002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79397.25</v>
      </c>
      <c r="D142" s="40">
        <v>79529.349999999991</v>
      </c>
      <c r="E142" s="40">
        <v>78718.89999999998</v>
      </c>
      <c r="F142" s="40">
        <v>78040.549999999988</v>
      </c>
      <c r="G142" s="40">
        <v>77230.099999999977</v>
      </c>
      <c r="H142" s="40">
        <v>80207.699999999983</v>
      </c>
      <c r="I142" s="40">
        <v>81018.149999999994</v>
      </c>
      <c r="J142" s="40">
        <v>81696.499999999985</v>
      </c>
      <c r="K142" s="31">
        <v>80339.8</v>
      </c>
      <c r="L142" s="31">
        <v>78851</v>
      </c>
      <c r="M142" s="31">
        <v>0.13253000000000001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1135.9000000000001</v>
      </c>
      <c r="D143" s="40">
        <v>1146.1833333333334</v>
      </c>
      <c r="E143" s="40">
        <v>1119.7166666666667</v>
      </c>
      <c r="F143" s="40">
        <v>1103.5333333333333</v>
      </c>
      <c r="G143" s="40">
        <v>1077.0666666666666</v>
      </c>
      <c r="H143" s="40">
        <v>1162.3666666666668</v>
      </c>
      <c r="I143" s="40">
        <v>1188.8333333333335</v>
      </c>
      <c r="J143" s="40">
        <v>1205.0166666666669</v>
      </c>
      <c r="K143" s="31">
        <v>1172.6500000000001</v>
      </c>
      <c r="L143" s="31">
        <v>1130</v>
      </c>
      <c r="M143" s="31">
        <v>5.1234200000000003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179.35</v>
      </c>
      <c r="D144" s="40">
        <v>178.56666666666669</v>
      </c>
      <c r="E144" s="40">
        <v>173.13333333333338</v>
      </c>
      <c r="F144" s="40">
        <v>166.91666666666669</v>
      </c>
      <c r="G144" s="40">
        <v>161.48333333333338</v>
      </c>
      <c r="H144" s="40">
        <v>184.78333333333339</v>
      </c>
      <c r="I144" s="40">
        <v>190.21666666666673</v>
      </c>
      <c r="J144" s="40">
        <v>196.43333333333339</v>
      </c>
      <c r="K144" s="31">
        <v>184</v>
      </c>
      <c r="L144" s="31">
        <v>172.35</v>
      </c>
      <c r="M144" s="31">
        <v>199.94657000000001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754.15</v>
      </c>
      <c r="D145" s="40">
        <v>756.43333333333339</v>
      </c>
      <c r="E145" s="40">
        <v>746.86666666666679</v>
      </c>
      <c r="F145" s="40">
        <v>739.58333333333337</v>
      </c>
      <c r="G145" s="40">
        <v>730.01666666666677</v>
      </c>
      <c r="H145" s="40">
        <v>763.71666666666681</v>
      </c>
      <c r="I145" s="40">
        <v>773.28333333333342</v>
      </c>
      <c r="J145" s="40">
        <v>780.56666666666683</v>
      </c>
      <c r="K145" s="31">
        <v>766</v>
      </c>
      <c r="L145" s="31">
        <v>749.15</v>
      </c>
      <c r="M145" s="31">
        <v>55.043979999999998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163.75</v>
      </c>
      <c r="D146" s="40">
        <v>165.38333333333333</v>
      </c>
      <c r="E146" s="40">
        <v>161.36666666666665</v>
      </c>
      <c r="F146" s="40">
        <v>158.98333333333332</v>
      </c>
      <c r="G146" s="40">
        <v>154.96666666666664</v>
      </c>
      <c r="H146" s="40">
        <v>167.76666666666665</v>
      </c>
      <c r="I146" s="40">
        <v>171.7833333333333</v>
      </c>
      <c r="J146" s="40">
        <v>174.16666666666666</v>
      </c>
      <c r="K146" s="31">
        <v>169.4</v>
      </c>
      <c r="L146" s="31">
        <v>163</v>
      </c>
      <c r="M146" s="31">
        <v>64.501260000000002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560.1</v>
      </c>
      <c r="D147" s="40">
        <v>559.2833333333333</v>
      </c>
      <c r="E147" s="40">
        <v>553.56666666666661</v>
      </c>
      <c r="F147" s="40">
        <v>547.0333333333333</v>
      </c>
      <c r="G147" s="40">
        <v>541.31666666666661</v>
      </c>
      <c r="H147" s="40">
        <v>565.81666666666661</v>
      </c>
      <c r="I147" s="40">
        <v>571.5333333333333</v>
      </c>
      <c r="J147" s="40">
        <v>578.06666666666661</v>
      </c>
      <c r="K147" s="31">
        <v>565</v>
      </c>
      <c r="L147" s="31">
        <v>552.75</v>
      </c>
      <c r="M147" s="31">
        <v>20.629300000000001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7014.45</v>
      </c>
      <c r="D148" s="40">
        <v>7009.7333333333336</v>
      </c>
      <c r="E148" s="40">
        <v>6954.7166666666672</v>
      </c>
      <c r="F148" s="40">
        <v>6894.9833333333336</v>
      </c>
      <c r="G148" s="40">
        <v>6839.9666666666672</v>
      </c>
      <c r="H148" s="40">
        <v>7069.4666666666672</v>
      </c>
      <c r="I148" s="40">
        <v>7124.4833333333336</v>
      </c>
      <c r="J148" s="40">
        <v>7184.2166666666672</v>
      </c>
      <c r="K148" s="31">
        <v>7064.75</v>
      </c>
      <c r="L148" s="31">
        <v>6950</v>
      </c>
      <c r="M148" s="31">
        <v>9.8079300000000007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1081.7</v>
      </c>
      <c r="D149" s="40">
        <v>1092.4833333333333</v>
      </c>
      <c r="E149" s="40">
        <v>1062.2166666666667</v>
      </c>
      <c r="F149" s="40">
        <v>1042.7333333333333</v>
      </c>
      <c r="G149" s="40">
        <v>1012.4666666666667</v>
      </c>
      <c r="H149" s="40">
        <v>1111.9666666666667</v>
      </c>
      <c r="I149" s="40">
        <v>1142.2333333333336</v>
      </c>
      <c r="J149" s="40">
        <v>1161.7166666666667</v>
      </c>
      <c r="K149" s="31">
        <v>1122.75</v>
      </c>
      <c r="L149" s="31">
        <v>1073</v>
      </c>
      <c r="M149" s="31">
        <v>34.218319999999999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4184.2</v>
      </c>
      <c r="D150" s="40">
        <v>4189.6333333333332</v>
      </c>
      <c r="E150" s="40">
        <v>4134.5666666666666</v>
      </c>
      <c r="F150" s="40">
        <v>4084.9333333333334</v>
      </c>
      <c r="G150" s="40">
        <v>4029.8666666666668</v>
      </c>
      <c r="H150" s="40">
        <v>4239.2666666666664</v>
      </c>
      <c r="I150" s="40">
        <v>4294.3333333333321</v>
      </c>
      <c r="J150" s="40">
        <v>4343.9666666666662</v>
      </c>
      <c r="K150" s="31">
        <v>4244.7</v>
      </c>
      <c r="L150" s="31">
        <v>4140</v>
      </c>
      <c r="M150" s="31">
        <v>12.453010000000001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3194.1</v>
      </c>
      <c r="D151" s="40">
        <v>3182.8833333333337</v>
      </c>
      <c r="E151" s="40">
        <v>3148.5166666666673</v>
      </c>
      <c r="F151" s="40">
        <v>3102.9333333333338</v>
      </c>
      <c r="G151" s="40">
        <v>3068.5666666666675</v>
      </c>
      <c r="H151" s="40">
        <v>3228.4666666666672</v>
      </c>
      <c r="I151" s="40">
        <v>3262.833333333333</v>
      </c>
      <c r="J151" s="40">
        <v>3308.416666666667</v>
      </c>
      <c r="K151" s="31">
        <v>3217.25</v>
      </c>
      <c r="L151" s="31">
        <v>3137.3</v>
      </c>
      <c r="M151" s="31">
        <v>10.380699999999999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1513.5</v>
      </c>
      <c r="D152" s="40">
        <v>1526.7</v>
      </c>
      <c r="E152" s="40">
        <v>1490.4</v>
      </c>
      <c r="F152" s="40">
        <v>1467.3</v>
      </c>
      <c r="G152" s="40">
        <v>1431</v>
      </c>
      <c r="H152" s="40">
        <v>1549.8000000000002</v>
      </c>
      <c r="I152" s="40">
        <v>1586.1</v>
      </c>
      <c r="J152" s="40">
        <v>1609.2000000000003</v>
      </c>
      <c r="K152" s="31">
        <v>1563</v>
      </c>
      <c r="L152" s="31">
        <v>1503.6</v>
      </c>
      <c r="M152" s="31">
        <v>11.20149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937.4</v>
      </c>
      <c r="D153" s="40">
        <v>946.55000000000007</v>
      </c>
      <c r="E153" s="40">
        <v>918.10000000000014</v>
      </c>
      <c r="F153" s="40">
        <v>898.80000000000007</v>
      </c>
      <c r="G153" s="40">
        <v>870.35000000000014</v>
      </c>
      <c r="H153" s="40">
        <v>965.85000000000014</v>
      </c>
      <c r="I153" s="40">
        <v>994.30000000000018</v>
      </c>
      <c r="J153" s="40">
        <v>1013.6000000000001</v>
      </c>
      <c r="K153" s="31">
        <v>975</v>
      </c>
      <c r="L153" s="31">
        <v>927.25</v>
      </c>
      <c r="M153" s="31">
        <v>2.4198200000000001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147.4</v>
      </c>
      <c r="D154" s="40">
        <v>148.51666666666668</v>
      </c>
      <c r="E154" s="40">
        <v>144.93333333333337</v>
      </c>
      <c r="F154" s="40">
        <v>142.4666666666667</v>
      </c>
      <c r="G154" s="40">
        <v>138.88333333333338</v>
      </c>
      <c r="H154" s="40">
        <v>150.98333333333335</v>
      </c>
      <c r="I154" s="40">
        <v>154.56666666666666</v>
      </c>
      <c r="J154" s="40">
        <v>157.03333333333333</v>
      </c>
      <c r="K154" s="31">
        <v>152.1</v>
      </c>
      <c r="L154" s="31">
        <v>146.05000000000001</v>
      </c>
      <c r="M154" s="31">
        <v>207.29611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123.75</v>
      </c>
      <c r="D155" s="40">
        <v>123.33333333333333</v>
      </c>
      <c r="E155" s="40">
        <v>121.96666666666665</v>
      </c>
      <c r="F155" s="40">
        <v>120.18333333333332</v>
      </c>
      <c r="G155" s="40">
        <v>118.81666666666665</v>
      </c>
      <c r="H155" s="40">
        <v>125.11666666666666</v>
      </c>
      <c r="I155" s="40">
        <v>126.48333333333333</v>
      </c>
      <c r="J155" s="40">
        <v>128.26666666666665</v>
      </c>
      <c r="K155" s="31">
        <v>124.7</v>
      </c>
      <c r="L155" s="31">
        <v>121.55</v>
      </c>
      <c r="M155" s="31">
        <v>157.63396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3860.15</v>
      </c>
      <c r="D156" s="40">
        <v>3923.8833333333332</v>
      </c>
      <c r="E156" s="40">
        <v>3786.2666666666664</v>
      </c>
      <c r="F156" s="40">
        <v>3712.3833333333332</v>
      </c>
      <c r="G156" s="40">
        <v>3574.7666666666664</v>
      </c>
      <c r="H156" s="40">
        <v>3997.7666666666664</v>
      </c>
      <c r="I156" s="40">
        <v>4135.3833333333332</v>
      </c>
      <c r="J156" s="40">
        <v>4209.2666666666664</v>
      </c>
      <c r="K156" s="31">
        <v>4061.5</v>
      </c>
      <c r="L156" s="31">
        <v>3850</v>
      </c>
      <c r="M156" s="31">
        <v>5.11639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20175.7</v>
      </c>
      <c r="D157" s="40">
        <v>20191.583333333332</v>
      </c>
      <c r="E157" s="40">
        <v>20084.166666666664</v>
      </c>
      <c r="F157" s="40">
        <v>19992.633333333331</v>
      </c>
      <c r="G157" s="40">
        <v>19885.216666666664</v>
      </c>
      <c r="H157" s="40">
        <v>20283.116666666665</v>
      </c>
      <c r="I157" s="40">
        <v>20390.533333333329</v>
      </c>
      <c r="J157" s="40">
        <v>20482.066666666666</v>
      </c>
      <c r="K157" s="31">
        <v>20299</v>
      </c>
      <c r="L157" s="31">
        <v>20100.05</v>
      </c>
      <c r="M157" s="31">
        <v>0.95128999999999997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439.6</v>
      </c>
      <c r="D158" s="40">
        <v>437.5</v>
      </c>
      <c r="E158" s="40">
        <v>429.9</v>
      </c>
      <c r="F158" s="40">
        <v>420.2</v>
      </c>
      <c r="G158" s="40">
        <v>412.59999999999997</v>
      </c>
      <c r="H158" s="40">
        <v>447.2</v>
      </c>
      <c r="I158" s="40">
        <v>454.8</v>
      </c>
      <c r="J158" s="40">
        <v>464.5</v>
      </c>
      <c r="K158" s="31">
        <v>445.1</v>
      </c>
      <c r="L158" s="31">
        <v>427.8</v>
      </c>
      <c r="M158" s="31">
        <v>17.203749999999999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741</v>
      </c>
      <c r="D159" s="40">
        <v>751.76666666666677</v>
      </c>
      <c r="E159" s="40">
        <v>724.23333333333358</v>
      </c>
      <c r="F159" s="40">
        <v>707.46666666666681</v>
      </c>
      <c r="G159" s="40">
        <v>679.93333333333362</v>
      </c>
      <c r="H159" s="40">
        <v>768.53333333333353</v>
      </c>
      <c r="I159" s="40">
        <v>796.06666666666661</v>
      </c>
      <c r="J159" s="40">
        <v>812.83333333333348</v>
      </c>
      <c r="K159" s="31">
        <v>779.3</v>
      </c>
      <c r="L159" s="31">
        <v>735</v>
      </c>
      <c r="M159" s="31">
        <v>5.9311600000000002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127.75</v>
      </c>
      <c r="D160" s="40">
        <v>127.39999999999999</v>
      </c>
      <c r="E160" s="40">
        <v>125.1</v>
      </c>
      <c r="F160" s="40">
        <v>122.45</v>
      </c>
      <c r="G160" s="40">
        <v>120.15</v>
      </c>
      <c r="H160" s="40">
        <v>130.04999999999998</v>
      </c>
      <c r="I160" s="40">
        <v>132.34999999999997</v>
      </c>
      <c r="J160" s="40">
        <v>134.99999999999997</v>
      </c>
      <c r="K160" s="31">
        <v>129.69999999999999</v>
      </c>
      <c r="L160" s="31">
        <v>124.75</v>
      </c>
      <c r="M160" s="31">
        <v>259.68166000000002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199.8</v>
      </c>
      <c r="D161" s="40">
        <v>204.1</v>
      </c>
      <c r="E161" s="40">
        <v>193.2</v>
      </c>
      <c r="F161" s="40">
        <v>186.6</v>
      </c>
      <c r="G161" s="40">
        <v>175.7</v>
      </c>
      <c r="H161" s="40">
        <v>210.7</v>
      </c>
      <c r="I161" s="40">
        <v>221.60000000000002</v>
      </c>
      <c r="J161" s="40">
        <v>228.2</v>
      </c>
      <c r="K161" s="31">
        <v>215</v>
      </c>
      <c r="L161" s="31">
        <v>197.5</v>
      </c>
      <c r="M161" s="31">
        <v>28.109950000000001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3464.25</v>
      </c>
      <c r="D162" s="40">
        <v>3443.9500000000003</v>
      </c>
      <c r="E162" s="40">
        <v>3405.3000000000006</v>
      </c>
      <c r="F162" s="40">
        <v>3346.3500000000004</v>
      </c>
      <c r="G162" s="40">
        <v>3307.7000000000007</v>
      </c>
      <c r="H162" s="40">
        <v>3502.9000000000005</v>
      </c>
      <c r="I162" s="40">
        <v>3541.55</v>
      </c>
      <c r="J162" s="40">
        <v>3600.5000000000005</v>
      </c>
      <c r="K162" s="31">
        <v>3482.6</v>
      </c>
      <c r="L162" s="31">
        <v>3385</v>
      </c>
      <c r="M162" s="31">
        <v>3.6331899999999999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33121.25</v>
      </c>
      <c r="D163" s="40">
        <v>33046.833333333336</v>
      </c>
      <c r="E163" s="40">
        <v>32703.666666666672</v>
      </c>
      <c r="F163" s="40">
        <v>32286.083333333336</v>
      </c>
      <c r="G163" s="40">
        <v>31942.916666666672</v>
      </c>
      <c r="H163" s="40">
        <v>33464.416666666672</v>
      </c>
      <c r="I163" s="40">
        <v>33807.583333333343</v>
      </c>
      <c r="J163" s="40">
        <v>34225.166666666672</v>
      </c>
      <c r="K163" s="31">
        <v>33390</v>
      </c>
      <c r="L163" s="31">
        <v>32629.25</v>
      </c>
      <c r="M163" s="31">
        <v>0.25755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232.2</v>
      </c>
      <c r="D164" s="40">
        <v>232.0333333333333</v>
      </c>
      <c r="E164" s="40">
        <v>230.21666666666661</v>
      </c>
      <c r="F164" s="40">
        <v>228.23333333333332</v>
      </c>
      <c r="G164" s="40">
        <v>226.41666666666663</v>
      </c>
      <c r="H164" s="40">
        <v>234.01666666666659</v>
      </c>
      <c r="I164" s="40">
        <v>235.83333333333331</v>
      </c>
      <c r="J164" s="40">
        <v>237.81666666666658</v>
      </c>
      <c r="K164" s="31">
        <v>233.85</v>
      </c>
      <c r="L164" s="31">
        <v>230.05</v>
      </c>
      <c r="M164" s="31">
        <v>45.393120000000003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5872.25</v>
      </c>
      <c r="D165" s="40">
        <v>5907.416666666667</v>
      </c>
      <c r="E165" s="40">
        <v>5825.8333333333339</v>
      </c>
      <c r="F165" s="40">
        <v>5779.416666666667</v>
      </c>
      <c r="G165" s="40">
        <v>5697.8333333333339</v>
      </c>
      <c r="H165" s="40">
        <v>5953.8333333333339</v>
      </c>
      <c r="I165" s="40">
        <v>6035.4166666666679</v>
      </c>
      <c r="J165" s="40">
        <v>6081.8333333333339</v>
      </c>
      <c r="K165" s="31">
        <v>5989</v>
      </c>
      <c r="L165" s="31">
        <v>5861</v>
      </c>
      <c r="M165" s="31">
        <v>0.38945000000000002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2368.4499999999998</v>
      </c>
      <c r="D166" s="40">
        <v>2378.8833333333332</v>
      </c>
      <c r="E166" s="40">
        <v>2335.7666666666664</v>
      </c>
      <c r="F166" s="40">
        <v>2303.083333333333</v>
      </c>
      <c r="G166" s="40">
        <v>2259.9666666666662</v>
      </c>
      <c r="H166" s="40">
        <v>2411.5666666666666</v>
      </c>
      <c r="I166" s="40">
        <v>2454.6833333333334</v>
      </c>
      <c r="J166" s="40">
        <v>2487.3666666666668</v>
      </c>
      <c r="K166" s="31">
        <v>2422</v>
      </c>
      <c r="L166" s="31">
        <v>2346.1999999999998</v>
      </c>
      <c r="M166" s="31">
        <v>8.6269799999999996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2634.7</v>
      </c>
      <c r="D167" s="40">
        <v>2625.6666666666665</v>
      </c>
      <c r="E167" s="40">
        <v>2571.333333333333</v>
      </c>
      <c r="F167" s="40">
        <v>2507.9666666666667</v>
      </c>
      <c r="G167" s="40">
        <v>2453.6333333333332</v>
      </c>
      <c r="H167" s="40">
        <v>2689.0333333333328</v>
      </c>
      <c r="I167" s="40">
        <v>2743.3666666666659</v>
      </c>
      <c r="J167" s="40">
        <v>2806.7333333333327</v>
      </c>
      <c r="K167" s="31">
        <v>2680</v>
      </c>
      <c r="L167" s="31">
        <v>2562.3000000000002</v>
      </c>
      <c r="M167" s="31">
        <v>12.91344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2505.75</v>
      </c>
      <c r="D168" s="40">
        <v>2507.3333333333335</v>
      </c>
      <c r="E168" s="40">
        <v>2440.916666666667</v>
      </c>
      <c r="F168" s="40">
        <v>2376.0833333333335</v>
      </c>
      <c r="G168" s="40">
        <v>2309.666666666667</v>
      </c>
      <c r="H168" s="40">
        <v>2572.166666666667</v>
      </c>
      <c r="I168" s="40">
        <v>2638.5833333333339</v>
      </c>
      <c r="J168" s="40">
        <v>2703.416666666667</v>
      </c>
      <c r="K168" s="31">
        <v>2573.75</v>
      </c>
      <c r="L168" s="31">
        <v>2442.5</v>
      </c>
      <c r="M168" s="31">
        <v>22.053850000000001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138.30000000000001</v>
      </c>
      <c r="D169" s="40">
        <v>137.65</v>
      </c>
      <c r="E169" s="40">
        <v>135.80000000000001</v>
      </c>
      <c r="F169" s="40">
        <v>133.30000000000001</v>
      </c>
      <c r="G169" s="40">
        <v>131.45000000000002</v>
      </c>
      <c r="H169" s="40">
        <v>140.15</v>
      </c>
      <c r="I169" s="40">
        <v>141.99999999999997</v>
      </c>
      <c r="J169" s="40">
        <v>144.5</v>
      </c>
      <c r="K169" s="31">
        <v>139.5</v>
      </c>
      <c r="L169" s="31">
        <v>135.15</v>
      </c>
      <c r="M169" s="31">
        <v>123.05024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178.8</v>
      </c>
      <c r="D170" s="40">
        <v>178.65</v>
      </c>
      <c r="E170" s="40">
        <v>176.9</v>
      </c>
      <c r="F170" s="40">
        <v>175</v>
      </c>
      <c r="G170" s="40">
        <v>173.25</v>
      </c>
      <c r="H170" s="40">
        <v>180.55</v>
      </c>
      <c r="I170" s="40">
        <v>182.3</v>
      </c>
      <c r="J170" s="40">
        <v>184.20000000000002</v>
      </c>
      <c r="K170" s="31">
        <v>180.4</v>
      </c>
      <c r="L170" s="31">
        <v>176.75</v>
      </c>
      <c r="M170" s="31">
        <v>159.14420000000001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410.6</v>
      </c>
      <c r="D171" s="40">
        <v>420.36666666666662</v>
      </c>
      <c r="E171" s="40">
        <v>398.23333333333323</v>
      </c>
      <c r="F171" s="40">
        <v>385.86666666666662</v>
      </c>
      <c r="G171" s="40">
        <v>363.73333333333323</v>
      </c>
      <c r="H171" s="40">
        <v>432.73333333333323</v>
      </c>
      <c r="I171" s="40">
        <v>454.86666666666656</v>
      </c>
      <c r="J171" s="40">
        <v>467.23333333333323</v>
      </c>
      <c r="K171" s="31">
        <v>442.5</v>
      </c>
      <c r="L171" s="31">
        <v>408</v>
      </c>
      <c r="M171" s="31">
        <v>23.12603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13923.2</v>
      </c>
      <c r="D172" s="40">
        <v>13996.966666666667</v>
      </c>
      <c r="E172" s="40">
        <v>13807.233333333334</v>
      </c>
      <c r="F172" s="40">
        <v>13691.266666666666</v>
      </c>
      <c r="G172" s="40">
        <v>13501.533333333333</v>
      </c>
      <c r="H172" s="40">
        <v>14112.933333333334</v>
      </c>
      <c r="I172" s="40">
        <v>14302.666666666668</v>
      </c>
      <c r="J172" s="40">
        <v>14418.633333333335</v>
      </c>
      <c r="K172" s="31">
        <v>14186.7</v>
      </c>
      <c r="L172" s="31">
        <v>13881</v>
      </c>
      <c r="M172" s="31">
        <v>4.7300000000000002E-2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39.75</v>
      </c>
      <c r="D173" s="40">
        <v>40.616666666666667</v>
      </c>
      <c r="E173" s="40">
        <v>38.483333333333334</v>
      </c>
      <c r="F173" s="40">
        <v>37.216666666666669</v>
      </c>
      <c r="G173" s="40">
        <v>35.083333333333336</v>
      </c>
      <c r="H173" s="40">
        <v>41.883333333333333</v>
      </c>
      <c r="I173" s="40">
        <v>44.016666666666673</v>
      </c>
      <c r="J173" s="40">
        <v>45.283333333333331</v>
      </c>
      <c r="K173" s="31">
        <v>42.75</v>
      </c>
      <c r="L173" s="31">
        <v>39.35</v>
      </c>
      <c r="M173" s="31">
        <v>1350.78081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181</v>
      </c>
      <c r="D174" s="40">
        <v>182.20000000000002</v>
      </c>
      <c r="E174" s="40">
        <v>177.80000000000004</v>
      </c>
      <c r="F174" s="40">
        <v>174.60000000000002</v>
      </c>
      <c r="G174" s="40">
        <v>170.20000000000005</v>
      </c>
      <c r="H174" s="40">
        <v>185.40000000000003</v>
      </c>
      <c r="I174" s="40">
        <v>189.8</v>
      </c>
      <c r="J174" s="40">
        <v>193.00000000000003</v>
      </c>
      <c r="K174" s="31">
        <v>186.6</v>
      </c>
      <c r="L174" s="31">
        <v>179</v>
      </c>
      <c r="M174" s="31">
        <v>114.56701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157.05000000000001</v>
      </c>
      <c r="D175" s="40">
        <v>155.75</v>
      </c>
      <c r="E175" s="40">
        <v>153.69999999999999</v>
      </c>
      <c r="F175" s="40">
        <v>150.35</v>
      </c>
      <c r="G175" s="40">
        <v>148.29999999999998</v>
      </c>
      <c r="H175" s="40">
        <v>159.1</v>
      </c>
      <c r="I175" s="40">
        <v>161.15</v>
      </c>
      <c r="J175" s="40">
        <v>164.5</v>
      </c>
      <c r="K175" s="31">
        <v>157.80000000000001</v>
      </c>
      <c r="L175" s="31">
        <v>152.4</v>
      </c>
      <c r="M175" s="31">
        <v>70.64461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2390.5500000000002</v>
      </c>
      <c r="D176" s="40">
        <v>2407.3333333333335</v>
      </c>
      <c r="E176" s="40">
        <v>2358.8166666666671</v>
      </c>
      <c r="F176" s="40">
        <v>2327.0833333333335</v>
      </c>
      <c r="G176" s="40">
        <v>2278.5666666666671</v>
      </c>
      <c r="H176" s="40">
        <v>2439.0666666666671</v>
      </c>
      <c r="I176" s="40">
        <v>2487.5833333333335</v>
      </c>
      <c r="J176" s="40">
        <v>2519.3166666666671</v>
      </c>
      <c r="K176" s="31">
        <v>2455.85</v>
      </c>
      <c r="L176" s="31">
        <v>2375.6</v>
      </c>
      <c r="M176" s="31">
        <v>160.98098999999999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1078.05</v>
      </c>
      <c r="D177" s="40">
        <v>1079.0333333333335</v>
      </c>
      <c r="E177" s="40">
        <v>1064.0666666666671</v>
      </c>
      <c r="F177" s="40">
        <v>1050.0833333333335</v>
      </c>
      <c r="G177" s="40">
        <v>1035.116666666667</v>
      </c>
      <c r="H177" s="40">
        <v>1093.0166666666671</v>
      </c>
      <c r="I177" s="40">
        <v>1107.9833333333338</v>
      </c>
      <c r="J177" s="40">
        <v>1121.9666666666672</v>
      </c>
      <c r="K177" s="31">
        <v>1094</v>
      </c>
      <c r="L177" s="31">
        <v>1065.05</v>
      </c>
      <c r="M177" s="31">
        <v>14.793480000000001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1198.8</v>
      </c>
      <c r="D178" s="40">
        <v>1195.6833333333334</v>
      </c>
      <c r="E178" s="40">
        <v>1186.5666666666668</v>
      </c>
      <c r="F178" s="40">
        <v>1174.3333333333335</v>
      </c>
      <c r="G178" s="40">
        <v>1165.2166666666669</v>
      </c>
      <c r="H178" s="40">
        <v>1207.9166666666667</v>
      </c>
      <c r="I178" s="40">
        <v>1217.0333333333335</v>
      </c>
      <c r="J178" s="40">
        <v>1229.2666666666667</v>
      </c>
      <c r="K178" s="31">
        <v>1204.8</v>
      </c>
      <c r="L178" s="31">
        <v>1183.45</v>
      </c>
      <c r="M178" s="31">
        <v>41.430239999999998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11099.05</v>
      </c>
      <c r="D179" s="40">
        <v>11170.183333333334</v>
      </c>
      <c r="E179" s="40">
        <v>10970.866666666669</v>
      </c>
      <c r="F179" s="40">
        <v>10842.683333333334</v>
      </c>
      <c r="G179" s="40">
        <v>10643.366666666669</v>
      </c>
      <c r="H179" s="40">
        <v>11298.366666666669</v>
      </c>
      <c r="I179" s="40">
        <v>11497.683333333334</v>
      </c>
      <c r="J179" s="40">
        <v>11625.866666666669</v>
      </c>
      <c r="K179" s="31">
        <v>11369.5</v>
      </c>
      <c r="L179" s="31">
        <v>11042</v>
      </c>
      <c r="M179" s="31">
        <v>3.13218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7916.3</v>
      </c>
      <c r="D180" s="40">
        <v>7966.666666666667</v>
      </c>
      <c r="E180" s="40">
        <v>7829.9333333333343</v>
      </c>
      <c r="F180" s="40">
        <v>7743.5666666666675</v>
      </c>
      <c r="G180" s="40">
        <v>7606.8333333333348</v>
      </c>
      <c r="H180" s="40">
        <v>8053.0333333333338</v>
      </c>
      <c r="I180" s="40">
        <v>8189.7666666666655</v>
      </c>
      <c r="J180" s="40">
        <v>8276.1333333333332</v>
      </c>
      <c r="K180" s="31">
        <v>8103.4</v>
      </c>
      <c r="L180" s="31">
        <v>7880.3</v>
      </c>
      <c r="M180" s="31">
        <v>0.59106999999999998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30559.45</v>
      </c>
      <c r="D181" s="40">
        <v>30575.616666666669</v>
      </c>
      <c r="E181" s="40">
        <v>30111.833333333336</v>
      </c>
      <c r="F181" s="40">
        <v>29664.216666666667</v>
      </c>
      <c r="G181" s="40">
        <v>29200.433333333334</v>
      </c>
      <c r="H181" s="40">
        <v>31023.233333333337</v>
      </c>
      <c r="I181" s="40">
        <v>31487.01666666667</v>
      </c>
      <c r="J181" s="40">
        <v>31934.633333333339</v>
      </c>
      <c r="K181" s="31">
        <v>31039.4</v>
      </c>
      <c r="L181" s="31">
        <v>30128</v>
      </c>
      <c r="M181" s="31">
        <v>0.78488999999999998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1360.8</v>
      </c>
      <c r="D182" s="40">
        <v>1380.7666666666664</v>
      </c>
      <c r="E182" s="40">
        <v>1335.6333333333328</v>
      </c>
      <c r="F182" s="40">
        <v>1310.4666666666662</v>
      </c>
      <c r="G182" s="40">
        <v>1265.3333333333326</v>
      </c>
      <c r="H182" s="40">
        <v>1405.9333333333329</v>
      </c>
      <c r="I182" s="40">
        <v>1451.0666666666666</v>
      </c>
      <c r="J182" s="40">
        <v>1476.2333333333331</v>
      </c>
      <c r="K182" s="31">
        <v>1425.9</v>
      </c>
      <c r="L182" s="31">
        <v>1355.6</v>
      </c>
      <c r="M182" s="31">
        <v>19.74145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2180.5500000000002</v>
      </c>
      <c r="D183" s="40">
        <v>2183.2666666666669</v>
      </c>
      <c r="E183" s="40">
        <v>2157.5333333333338</v>
      </c>
      <c r="F183" s="40">
        <v>2134.5166666666669</v>
      </c>
      <c r="G183" s="40">
        <v>2108.7833333333338</v>
      </c>
      <c r="H183" s="40">
        <v>2206.2833333333338</v>
      </c>
      <c r="I183" s="40">
        <v>2232.0166666666664</v>
      </c>
      <c r="J183" s="40">
        <v>2255.0333333333338</v>
      </c>
      <c r="K183" s="31">
        <v>2209</v>
      </c>
      <c r="L183" s="31">
        <v>2160.25</v>
      </c>
      <c r="M183" s="31">
        <v>2.33372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454.1</v>
      </c>
      <c r="D184" s="40">
        <v>458.7833333333333</v>
      </c>
      <c r="E184" s="40">
        <v>445.66666666666663</v>
      </c>
      <c r="F184" s="40">
        <v>437.23333333333335</v>
      </c>
      <c r="G184" s="40">
        <v>424.11666666666667</v>
      </c>
      <c r="H184" s="40">
        <v>467.21666666666658</v>
      </c>
      <c r="I184" s="40">
        <v>480.33333333333326</v>
      </c>
      <c r="J184" s="40">
        <v>488.76666666666654</v>
      </c>
      <c r="K184" s="31">
        <v>471.9</v>
      </c>
      <c r="L184" s="31">
        <v>450.35</v>
      </c>
      <c r="M184" s="31">
        <v>415.29478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115.15</v>
      </c>
      <c r="D185" s="40">
        <v>116.66666666666667</v>
      </c>
      <c r="E185" s="40">
        <v>112.83333333333334</v>
      </c>
      <c r="F185" s="40">
        <v>110.51666666666667</v>
      </c>
      <c r="G185" s="40">
        <v>106.68333333333334</v>
      </c>
      <c r="H185" s="40">
        <v>118.98333333333335</v>
      </c>
      <c r="I185" s="40">
        <v>122.81666666666669</v>
      </c>
      <c r="J185" s="40">
        <v>125.13333333333335</v>
      </c>
      <c r="K185" s="31">
        <v>120.5</v>
      </c>
      <c r="L185" s="31">
        <v>114.35</v>
      </c>
      <c r="M185" s="31">
        <v>490.76580999999999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769.9</v>
      </c>
      <c r="D186" s="40">
        <v>774.81666666666661</v>
      </c>
      <c r="E186" s="40">
        <v>761.73333333333323</v>
      </c>
      <c r="F186" s="40">
        <v>753.56666666666661</v>
      </c>
      <c r="G186" s="40">
        <v>740.48333333333323</v>
      </c>
      <c r="H186" s="40">
        <v>782.98333333333323</v>
      </c>
      <c r="I186" s="40">
        <v>796.06666666666672</v>
      </c>
      <c r="J186" s="40">
        <v>804.23333333333323</v>
      </c>
      <c r="K186" s="31">
        <v>787.9</v>
      </c>
      <c r="L186" s="31">
        <v>766.65</v>
      </c>
      <c r="M186" s="31">
        <v>40.526220000000002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493.15</v>
      </c>
      <c r="D187" s="40">
        <v>497.7166666666667</v>
      </c>
      <c r="E187" s="40">
        <v>485.43333333333339</v>
      </c>
      <c r="F187" s="40">
        <v>477.7166666666667</v>
      </c>
      <c r="G187" s="40">
        <v>465.43333333333339</v>
      </c>
      <c r="H187" s="40">
        <v>505.43333333333339</v>
      </c>
      <c r="I187" s="40">
        <v>517.7166666666667</v>
      </c>
      <c r="J187" s="40">
        <v>525.43333333333339</v>
      </c>
      <c r="K187" s="31">
        <v>510</v>
      </c>
      <c r="L187" s="31">
        <v>490</v>
      </c>
      <c r="M187" s="31">
        <v>16.562940000000001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646.9</v>
      </c>
      <c r="D188" s="40">
        <v>652.98333333333335</v>
      </c>
      <c r="E188" s="40">
        <v>635.9666666666667</v>
      </c>
      <c r="F188" s="40">
        <v>625.0333333333333</v>
      </c>
      <c r="G188" s="40">
        <v>608.01666666666665</v>
      </c>
      <c r="H188" s="40">
        <v>663.91666666666674</v>
      </c>
      <c r="I188" s="40">
        <v>680.93333333333339</v>
      </c>
      <c r="J188" s="40">
        <v>691.86666666666679</v>
      </c>
      <c r="K188" s="31">
        <v>670</v>
      </c>
      <c r="L188" s="31">
        <v>642.04999999999995</v>
      </c>
      <c r="M188" s="31">
        <v>6.1591100000000001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547.1</v>
      </c>
      <c r="D189" s="40">
        <v>549.85</v>
      </c>
      <c r="E189" s="40">
        <v>538.75</v>
      </c>
      <c r="F189" s="40">
        <v>530.4</v>
      </c>
      <c r="G189" s="40">
        <v>519.29999999999995</v>
      </c>
      <c r="H189" s="40">
        <v>558.20000000000005</v>
      </c>
      <c r="I189" s="40">
        <v>569.30000000000018</v>
      </c>
      <c r="J189" s="40">
        <v>577.65000000000009</v>
      </c>
      <c r="K189" s="31">
        <v>560.95000000000005</v>
      </c>
      <c r="L189" s="31">
        <v>541.5</v>
      </c>
      <c r="M189" s="31">
        <v>30.388269999999999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844.5</v>
      </c>
      <c r="D190" s="40">
        <v>851.54999999999984</v>
      </c>
      <c r="E190" s="40">
        <v>833.24999999999966</v>
      </c>
      <c r="F190" s="40">
        <v>821.99999999999977</v>
      </c>
      <c r="G190" s="40">
        <v>803.69999999999959</v>
      </c>
      <c r="H190" s="40">
        <v>862.79999999999973</v>
      </c>
      <c r="I190" s="40">
        <v>881.09999999999991</v>
      </c>
      <c r="J190" s="40">
        <v>892.3499999999998</v>
      </c>
      <c r="K190" s="31">
        <v>869.85</v>
      </c>
      <c r="L190" s="31">
        <v>840.3</v>
      </c>
      <c r="M190" s="31">
        <v>20.259039999999999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3827.85</v>
      </c>
      <c r="D191" s="40">
        <v>3859.2833333333333</v>
      </c>
      <c r="E191" s="40">
        <v>3773.5666666666666</v>
      </c>
      <c r="F191" s="40">
        <v>3719.2833333333333</v>
      </c>
      <c r="G191" s="40">
        <v>3633.5666666666666</v>
      </c>
      <c r="H191" s="40">
        <v>3913.5666666666666</v>
      </c>
      <c r="I191" s="40">
        <v>3999.2833333333328</v>
      </c>
      <c r="J191" s="40">
        <v>4053.5666666666666</v>
      </c>
      <c r="K191" s="31">
        <v>3945</v>
      </c>
      <c r="L191" s="31">
        <v>3805</v>
      </c>
      <c r="M191" s="31">
        <v>64.771479999999997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874.15</v>
      </c>
      <c r="D192" s="40">
        <v>873.81666666666661</v>
      </c>
      <c r="E192" s="40">
        <v>866.63333333333321</v>
      </c>
      <c r="F192" s="40">
        <v>859.11666666666656</v>
      </c>
      <c r="G192" s="40">
        <v>851.93333333333317</v>
      </c>
      <c r="H192" s="40">
        <v>881.33333333333326</v>
      </c>
      <c r="I192" s="40">
        <v>888.51666666666665</v>
      </c>
      <c r="J192" s="40">
        <v>896.0333333333333</v>
      </c>
      <c r="K192" s="31">
        <v>881</v>
      </c>
      <c r="L192" s="31">
        <v>866.3</v>
      </c>
      <c r="M192" s="31">
        <v>18.29129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5490.65</v>
      </c>
      <c r="D193" s="40">
        <v>5424.8833333333332</v>
      </c>
      <c r="E193" s="40">
        <v>5249.7666666666664</v>
      </c>
      <c r="F193" s="40">
        <v>5008.8833333333332</v>
      </c>
      <c r="G193" s="40">
        <v>4833.7666666666664</v>
      </c>
      <c r="H193" s="40">
        <v>5665.7666666666664</v>
      </c>
      <c r="I193" s="40">
        <v>5840.8833333333332</v>
      </c>
      <c r="J193" s="40">
        <v>6081.7666666666664</v>
      </c>
      <c r="K193" s="31">
        <v>5600</v>
      </c>
      <c r="L193" s="31">
        <v>5184</v>
      </c>
      <c r="M193" s="31">
        <v>5.77393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308.60000000000002</v>
      </c>
      <c r="D194" s="40">
        <v>309.98333333333335</v>
      </c>
      <c r="E194" s="40">
        <v>304.61666666666667</v>
      </c>
      <c r="F194" s="40">
        <v>300.63333333333333</v>
      </c>
      <c r="G194" s="40">
        <v>295.26666666666665</v>
      </c>
      <c r="H194" s="40">
        <v>313.9666666666667</v>
      </c>
      <c r="I194" s="40">
        <v>319.33333333333337</v>
      </c>
      <c r="J194" s="40">
        <v>323.31666666666672</v>
      </c>
      <c r="K194" s="31">
        <v>315.35000000000002</v>
      </c>
      <c r="L194" s="31">
        <v>306</v>
      </c>
      <c r="M194" s="31">
        <v>249.72068999999999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137.9</v>
      </c>
      <c r="D195" s="40">
        <v>138.5</v>
      </c>
      <c r="E195" s="40">
        <v>135.5</v>
      </c>
      <c r="F195" s="40">
        <v>133.1</v>
      </c>
      <c r="G195" s="40">
        <v>130.1</v>
      </c>
      <c r="H195" s="40">
        <v>140.9</v>
      </c>
      <c r="I195" s="40">
        <v>143.9</v>
      </c>
      <c r="J195" s="40">
        <v>146.30000000000001</v>
      </c>
      <c r="K195" s="31">
        <v>141.5</v>
      </c>
      <c r="L195" s="31">
        <v>136.1</v>
      </c>
      <c r="M195" s="31">
        <v>275.60843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1385.9</v>
      </c>
      <c r="D196" s="40">
        <v>1395.3999999999999</v>
      </c>
      <c r="E196" s="40">
        <v>1350.4999999999998</v>
      </c>
      <c r="F196" s="40">
        <v>1315.1</v>
      </c>
      <c r="G196" s="40">
        <v>1270.1999999999998</v>
      </c>
      <c r="H196" s="40">
        <v>1430.7999999999997</v>
      </c>
      <c r="I196" s="40">
        <v>1475.6999999999998</v>
      </c>
      <c r="J196" s="40">
        <v>1511.0999999999997</v>
      </c>
      <c r="K196" s="31">
        <v>1440.3</v>
      </c>
      <c r="L196" s="31">
        <v>1360</v>
      </c>
      <c r="M196" s="31">
        <v>195.72030000000001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1451.55</v>
      </c>
      <c r="D197" s="40">
        <v>1453.3833333333332</v>
      </c>
      <c r="E197" s="40">
        <v>1434.7666666666664</v>
      </c>
      <c r="F197" s="40">
        <v>1417.9833333333331</v>
      </c>
      <c r="G197" s="40">
        <v>1399.3666666666663</v>
      </c>
      <c r="H197" s="40">
        <v>1470.1666666666665</v>
      </c>
      <c r="I197" s="40">
        <v>1488.7833333333333</v>
      </c>
      <c r="J197" s="40">
        <v>1505.5666666666666</v>
      </c>
      <c r="K197" s="31">
        <v>1472</v>
      </c>
      <c r="L197" s="31">
        <v>1436.6</v>
      </c>
      <c r="M197" s="31">
        <v>28.616230000000002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1011.5</v>
      </c>
      <c r="D198" s="40">
        <v>1015.9</v>
      </c>
      <c r="E198" s="40">
        <v>994.45</v>
      </c>
      <c r="F198" s="40">
        <v>977.40000000000009</v>
      </c>
      <c r="G198" s="40">
        <v>955.95000000000016</v>
      </c>
      <c r="H198" s="40">
        <v>1032.9499999999998</v>
      </c>
      <c r="I198" s="40">
        <v>1054.4000000000001</v>
      </c>
      <c r="J198" s="40">
        <v>1071.4499999999998</v>
      </c>
      <c r="K198" s="31">
        <v>1037.3499999999999</v>
      </c>
      <c r="L198" s="31">
        <v>998.85</v>
      </c>
      <c r="M198" s="31">
        <v>5.6311400000000003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2095.6</v>
      </c>
      <c r="D199" s="40">
        <v>2108.5333333333333</v>
      </c>
      <c r="E199" s="40">
        <v>2067.0666666666666</v>
      </c>
      <c r="F199" s="40">
        <v>2038.5333333333333</v>
      </c>
      <c r="G199" s="40">
        <v>1997.0666666666666</v>
      </c>
      <c r="H199" s="40">
        <v>2137.0666666666666</v>
      </c>
      <c r="I199" s="40">
        <v>2178.5333333333328</v>
      </c>
      <c r="J199" s="40">
        <v>2207.0666666666666</v>
      </c>
      <c r="K199" s="31">
        <v>2150</v>
      </c>
      <c r="L199" s="31">
        <v>2080</v>
      </c>
      <c r="M199" s="31">
        <v>17.274100000000001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3097.2</v>
      </c>
      <c r="D200" s="40">
        <v>3111.4</v>
      </c>
      <c r="E200" s="40">
        <v>3067.8</v>
      </c>
      <c r="F200" s="40">
        <v>3038.4</v>
      </c>
      <c r="G200" s="40">
        <v>2994.8</v>
      </c>
      <c r="H200" s="40">
        <v>3140.8</v>
      </c>
      <c r="I200" s="40">
        <v>3184.3999999999996</v>
      </c>
      <c r="J200" s="40">
        <v>3213.8</v>
      </c>
      <c r="K200" s="31">
        <v>3155</v>
      </c>
      <c r="L200" s="31">
        <v>3082</v>
      </c>
      <c r="M200" s="31">
        <v>1.2477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481.9</v>
      </c>
      <c r="D201" s="40">
        <v>485.66666666666669</v>
      </c>
      <c r="E201" s="40">
        <v>472.43333333333339</v>
      </c>
      <c r="F201" s="40">
        <v>462.9666666666667</v>
      </c>
      <c r="G201" s="40">
        <v>449.73333333333341</v>
      </c>
      <c r="H201" s="40">
        <v>495.13333333333338</v>
      </c>
      <c r="I201" s="40">
        <v>508.36666666666662</v>
      </c>
      <c r="J201" s="40">
        <v>517.83333333333337</v>
      </c>
      <c r="K201" s="31">
        <v>498.9</v>
      </c>
      <c r="L201" s="31">
        <v>476.2</v>
      </c>
      <c r="M201" s="31">
        <v>13.840109999999999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982.45</v>
      </c>
      <c r="D202" s="40">
        <v>982.15</v>
      </c>
      <c r="E202" s="40">
        <v>964.3</v>
      </c>
      <c r="F202" s="40">
        <v>946.15</v>
      </c>
      <c r="G202" s="40">
        <v>928.3</v>
      </c>
      <c r="H202" s="40">
        <v>1000.3</v>
      </c>
      <c r="I202" s="40">
        <v>1018.1500000000001</v>
      </c>
      <c r="J202" s="40">
        <v>1036.3</v>
      </c>
      <c r="K202" s="31">
        <v>1000</v>
      </c>
      <c r="L202" s="31">
        <v>964</v>
      </c>
      <c r="M202" s="31">
        <v>5.6272099999999998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742.35</v>
      </c>
      <c r="D203" s="40">
        <v>745.81666666666661</v>
      </c>
      <c r="E203" s="40">
        <v>732.63333333333321</v>
      </c>
      <c r="F203" s="40">
        <v>722.91666666666663</v>
      </c>
      <c r="G203" s="40">
        <v>709.73333333333323</v>
      </c>
      <c r="H203" s="40">
        <v>755.53333333333319</v>
      </c>
      <c r="I203" s="40">
        <v>768.71666666666658</v>
      </c>
      <c r="J203" s="40">
        <v>778.43333333333317</v>
      </c>
      <c r="K203" s="31">
        <v>759</v>
      </c>
      <c r="L203" s="31">
        <v>736.1</v>
      </c>
      <c r="M203" s="31">
        <v>33.487639999999999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7711.85</v>
      </c>
      <c r="D204" s="40">
        <v>7736.75</v>
      </c>
      <c r="E204" s="40">
        <v>7635.85</v>
      </c>
      <c r="F204" s="40">
        <v>7559.85</v>
      </c>
      <c r="G204" s="40">
        <v>7458.9500000000007</v>
      </c>
      <c r="H204" s="40">
        <v>7812.75</v>
      </c>
      <c r="I204" s="40">
        <v>7913.65</v>
      </c>
      <c r="J204" s="40">
        <v>7989.65</v>
      </c>
      <c r="K204" s="31">
        <v>7837.65</v>
      </c>
      <c r="L204" s="31">
        <v>7660.75</v>
      </c>
      <c r="M204" s="31">
        <v>5.03207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35.9</v>
      </c>
      <c r="D205" s="40">
        <v>36.233333333333327</v>
      </c>
      <c r="E205" s="40">
        <v>35.016666666666652</v>
      </c>
      <c r="F205" s="40">
        <v>34.133333333333326</v>
      </c>
      <c r="G205" s="40">
        <v>32.91666666666665</v>
      </c>
      <c r="H205" s="40">
        <v>37.116666666666653</v>
      </c>
      <c r="I205" s="40">
        <v>38.333333333333336</v>
      </c>
      <c r="J205" s="40">
        <v>39.216666666666654</v>
      </c>
      <c r="K205" s="31">
        <v>37.450000000000003</v>
      </c>
      <c r="L205" s="31">
        <v>35.35</v>
      </c>
      <c r="M205" s="31">
        <v>202.52494999999999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1594.65</v>
      </c>
      <c r="D206" s="40">
        <v>1606.05</v>
      </c>
      <c r="E206" s="40">
        <v>1564.6999999999998</v>
      </c>
      <c r="F206" s="40">
        <v>1534.7499999999998</v>
      </c>
      <c r="G206" s="40">
        <v>1493.3999999999996</v>
      </c>
      <c r="H206" s="40">
        <v>1636</v>
      </c>
      <c r="I206" s="40">
        <v>1677.35</v>
      </c>
      <c r="J206" s="40">
        <v>1707.3000000000002</v>
      </c>
      <c r="K206" s="31">
        <v>1647.4</v>
      </c>
      <c r="L206" s="31">
        <v>1576.1</v>
      </c>
      <c r="M206" s="31">
        <v>14.341710000000001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741.75</v>
      </c>
      <c r="D207" s="40">
        <v>750.35</v>
      </c>
      <c r="E207" s="40">
        <v>732.1</v>
      </c>
      <c r="F207" s="40">
        <v>722.45</v>
      </c>
      <c r="G207" s="40">
        <v>704.2</v>
      </c>
      <c r="H207" s="40">
        <v>760</v>
      </c>
      <c r="I207" s="40">
        <v>778.25</v>
      </c>
      <c r="J207" s="40">
        <v>787.9</v>
      </c>
      <c r="K207" s="31">
        <v>768.6</v>
      </c>
      <c r="L207" s="31">
        <v>740.7</v>
      </c>
      <c r="M207" s="31">
        <v>39.50356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259.60000000000002</v>
      </c>
      <c r="D208" s="40">
        <v>258.84999999999997</v>
      </c>
      <c r="E208" s="40">
        <v>256.69999999999993</v>
      </c>
      <c r="F208" s="40">
        <v>253.79999999999995</v>
      </c>
      <c r="G208" s="40">
        <v>251.64999999999992</v>
      </c>
      <c r="H208" s="40">
        <v>261.74999999999994</v>
      </c>
      <c r="I208" s="40">
        <v>263.89999999999992</v>
      </c>
      <c r="J208" s="40">
        <v>266.79999999999995</v>
      </c>
      <c r="K208" s="31">
        <v>261</v>
      </c>
      <c r="L208" s="31">
        <v>255.95</v>
      </c>
      <c r="M208" s="31">
        <v>24.755230000000001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882.1</v>
      </c>
      <c r="D209" s="40">
        <v>896.35</v>
      </c>
      <c r="E209" s="40">
        <v>855.90000000000009</v>
      </c>
      <c r="F209" s="40">
        <v>829.7</v>
      </c>
      <c r="G209" s="40">
        <v>789.25000000000011</v>
      </c>
      <c r="H209" s="40">
        <v>922.55000000000007</v>
      </c>
      <c r="I209" s="40">
        <v>963.00000000000011</v>
      </c>
      <c r="J209" s="40">
        <v>989.2</v>
      </c>
      <c r="K209" s="31">
        <v>936.8</v>
      </c>
      <c r="L209" s="31">
        <v>870.15</v>
      </c>
      <c r="M209" s="31">
        <v>4.1919899999999997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302</v>
      </c>
      <c r="D210" s="40">
        <v>302.5333333333333</v>
      </c>
      <c r="E210" s="40">
        <v>296.16666666666663</v>
      </c>
      <c r="F210" s="40">
        <v>290.33333333333331</v>
      </c>
      <c r="G210" s="40">
        <v>283.96666666666664</v>
      </c>
      <c r="H210" s="40">
        <v>308.36666666666662</v>
      </c>
      <c r="I210" s="40">
        <v>314.73333333333329</v>
      </c>
      <c r="J210" s="40">
        <v>320.56666666666661</v>
      </c>
      <c r="K210" s="31">
        <v>308.89999999999998</v>
      </c>
      <c r="L210" s="31">
        <v>296.7</v>
      </c>
      <c r="M210" s="31">
        <v>168.65736999999999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11.15</v>
      </c>
      <c r="D211" s="40">
        <v>11.35</v>
      </c>
      <c r="E211" s="40">
        <v>10.35</v>
      </c>
      <c r="F211" s="40">
        <v>9.5500000000000007</v>
      </c>
      <c r="G211" s="40">
        <v>8.5500000000000007</v>
      </c>
      <c r="H211" s="40">
        <v>12.149999999999999</v>
      </c>
      <c r="I211" s="40">
        <v>13.149999999999999</v>
      </c>
      <c r="J211" s="40">
        <v>13.949999999999998</v>
      </c>
      <c r="K211" s="31">
        <v>12.35</v>
      </c>
      <c r="L211" s="31">
        <v>10.55</v>
      </c>
      <c r="M211" s="31">
        <v>14080.26118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1254.1500000000001</v>
      </c>
      <c r="D212" s="40">
        <v>1249.2666666666667</v>
      </c>
      <c r="E212" s="40">
        <v>1239.5333333333333</v>
      </c>
      <c r="F212" s="40">
        <v>1224.9166666666667</v>
      </c>
      <c r="G212" s="40">
        <v>1215.1833333333334</v>
      </c>
      <c r="H212" s="40">
        <v>1263.8833333333332</v>
      </c>
      <c r="I212" s="40">
        <v>1273.6166666666663</v>
      </c>
      <c r="J212" s="40">
        <v>1288.2333333333331</v>
      </c>
      <c r="K212" s="31">
        <v>1259</v>
      </c>
      <c r="L212" s="31">
        <v>1234.6500000000001</v>
      </c>
      <c r="M212" s="31">
        <v>13.4275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2246.9</v>
      </c>
      <c r="D213" s="40">
        <v>2253.6</v>
      </c>
      <c r="E213" s="40">
        <v>2227.5</v>
      </c>
      <c r="F213" s="40">
        <v>2208.1</v>
      </c>
      <c r="G213" s="40">
        <v>2182</v>
      </c>
      <c r="H213" s="40">
        <v>2273</v>
      </c>
      <c r="I213" s="40">
        <v>2299.0999999999995</v>
      </c>
      <c r="J213" s="40">
        <v>2318.5</v>
      </c>
      <c r="K213" s="31">
        <v>2279.6999999999998</v>
      </c>
      <c r="L213" s="31">
        <v>2234.1999999999998</v>
      </c>
      <c r="M213" s="31">
        <v>1.06701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665.25</v>
      </c>
      <c r="D214" s="40">
        <v>667.4666666666667</v>
      </c>
      <c r="E214" s="40">
        <v>660.53333333333342</v>
      </c>
      <c r="F214" s="40">
        <v>655.81666666666672</v>
      </c>
      <c r="G214" s="40">
        <v>648.88333333333344</v>
      </c>
      <c r="H214" s="40">
        <v>672.18333333333339</v>
      </c>
      <c r="I214" s="40">
        <v>679.11666666666679</v>
      </c>
      <c r="J214" s="40">
        <v>683.83333333333337</v>
      </c>
      <c r="K214" s="40">
        <v>674.4</v>
      </c>
      <c r="L214" s="40">
        <v>662.75</v>
      </c>
      <c r="M214" s="40">
        <v>54.077809999999999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13.25</v>
      </c>
      <c r="D215" s="40">
        <v>13.566666666666668</v>
      </c>
      <c r="E215" s="40">
        <v>12.633333333333336</v>
      </c>
      <c r="F215" s="40">
        <v>12.016666666666667</v>
      </c>
      <c r="G215" s="40">
        <v>11.083333333333336</v>
      </c>
      <c r="H215" s="40">
        <v>14.183333333333337</v>
      </c>
      <c r="I215" s="40">
        <v>15.116666666666671</v>
      </c>
      <c r="J215" s="40">
        <v>15.733333333333338</v>
      </c>
      <c r="K215" s="40">
        <v>14.5</v>
      </c>
      <c r="L215" s="40">
        <v>12.95</v>
      </c>
      <c r="M215" s="40">
        <v>5828.8362399999996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255.45</v>
      </c>
      <c r="D216" s="40">
        <v>253.2166666666667</v>
      </c>
      <c r="E216" s="40">
        <v>244.43333333333339</v>
      </c>
      <c r="F216" s="40">
        <v>233.41666666666669</v>
      </c>
      <c r="G216" s="40">
        <v>224.63333333333338</v>
      </c>
      <c r="H216" s="40">
        <v>264.23333333333341</v>
      </c>
      <c r="I216" s="40">
        <v>273.01666666666671</v>
      </c>
      <c r="J216" s="40">
        <v>284.03333333333342</v>
      </c>
      <c r="K216" s="40">
        <v>262</v>
      </c>
      <c r="L216" s="40">
        <v>242.2</v>
      </c>
      <c r="M216" s="40">
        <v>760.50861999999995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H24" sqref="H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1"/>
      <c r="B1" s="48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44459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4" t="s">
        <v>16</v>
      </c>
      <c r="B9" s="476" t="s">
        <v>18</v>
      </c>
      <c r="C9" s="480" t="s">
        <v>20</v>
      </c>
      <c r="D9" s="480" t="s">
        <v>21</v>
      </c>
      <c r="E9" s="471" t="s">
        <v>22</v>
      </c>
      <c r="F9" s="472"/>
      <c r="G9" s="473"/>
      <c r="H9" s="471" t="s">
        <v>23</v>
      </c>
      <c r="I9" s="472"/>
      <c r="J9" s="473"/>
      <c r="K9" s="26"/>
      <c r="L9" s="27"/>
      <c r="M9" s="53"/>
      <c r="N9" s="1"/>
      <c r="O9" s="1"/>
    </row>
    <row r="10" spans="1:15" ht="42.75" customHeight="1">
      <c r="A10" s="478"/>
      <c r="B10" s="479"/>
      <c r="C10" s="479"/>
      <c r="D10" s="4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25235.9</v>
      </c>
      <c r="D11" s="40">
        <v>25112.583333333332</v>
      </c>
      <c r="E11" s="40">
        <v>24825.366666666665</v>
      </c>
      <c r="F11" s="40">
        <v>24414.833333333332</v>
      </c>
      <c r="G11" s="40">
        <v>24127.616666666665</v>
      </c>
      <c r="H11" s="40">
        <v>25523.116666666665</v>
      </c>
      <c r="I11" s="40">
        <v>25810.333333333332</v>
      </c>
      <c r="J11" s="40">
        <v>26220.866666666665</v>
      </c>
      <c r="K11" s="31">
        <v>25399.8</v>
      </c>
      <c r="L11" s="31">
        <v>24702.05</v>
      </c>
      <c r="M11" s="31">
        <v>4.0379999999999999E-2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1843.2</v>
      </c>
      <c r="D12" s="40">
        <v>1864.4166666666667</v>
      </c>
      <c r="E12" s="40">
        <v>1813.8333333333335</v>
      </c>
      <c r="F12" s="40">
        <v>1784.4666666666667</v>
      </c>
      <c r="G12" s="40">
        <v>1733.8833333333334</v>
      </c>
      <c r="H12" s="40">
        <v>1893.7833333333335</v>
      </c>
      <c r="I12" s="40">
        <v>1944.366666666667</v>
      </c>
      <c r="J12" s="40">
        <v>1973.7333333333336</v>
      </c>
      <c r="K12" s="31">
        <v>1915</v>
      </c>
      <c r="L12" s="31">
        <v>1835.05</v>
      </c>
      <c r="M12" s="31">
        <v>1.1535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2408.8000000000002</v>
      </c>
      <c r="D13" s="40">
        <v>2384.2666666666669</v>
      </c>
      <c r="E13" s="40">
        <v>2324.5333333333338</v>
      </c>
      <c r="F13" s="40">
        <v>2240.2666666666669</v>
      </c>
      <c r="G13" s="40">
        <v>2180.5333333333338</v>
      </c>
      <c r="H13" s="40">
        <v>2468.5333333333338</v>
      </c>
      <c r="I13" s="40">
        <v>2528.2666666666664</v>
      </c>
      <c r="J13" s="40">
        <v>2612.5333333333338</v>
      </c>
      <c r="K13" s="31">
        <v>2444</v>
      </c>
      <c r="L13" s="31">
        <v>2300</v>
      </c>
      <c r="M13" s="31">
        <v>0.37658999999999998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2394.85</v>
      </c>
      <c r="D14" s="40">
        <v>2403.7166666666667</v>
      </c>
      <c r="E14" s="40">
        <v>2363.4333333333334</v>
      </c>
      <c r="F14" s="40">
        <v>2332.0166666666669</v>
      </c>
      <c r="G14" s="40">
        <v>2291.7333333333336</v>
      </c>
      <c r="H14" s="40">
        <v>2435.1333333333332</v>
      </c>
      <c r="I14" s="40">
        <v>2475.416666666667</v>
      </c>
      <c r="J14" s="40">
        <v>2506.833333333333</v>
      </c>
      <c r="K14" s="31">
        <v>2444</v>
      </c>
      <c r="L14" s="31">
        <v>2372.3000000000002</v>
      </c>
      <c r="M14" s="31">
        <v>5.38103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2097.75</v>
      </c>
      <c r="D15" s="40">
        <v>2096.4166666666665</v>
      </c>
      <c r="E15" s="40">
        <v>2078.583333333333</v>
      </c>
      <c r="F15" s="40">
        <v>2059.4166666666665</v>
      </c>
      <c r="G15" s="40">
        <v>2041.583333333333</v>
      </c>
      <c r="H15" s="40">
        <v>2115.583333333333</v>
      </c>
      <c r="I15" s="40">
        <v>2133.4166666666661</v>
      </c>
      <c r="J15" s="40">
        <v>2152.583333333333</v>
      </c>
      <c r="K15" s="31">
        <v>2114.25</v>
      </c>
      <c r="L15" s="31">
        <v>2077.25</v>
      </c>
      <c r="M15" s="31">
        <v>0.35721999999999998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945.95</v>
      </c>
      <c r="D16" s="40">
        <v>958.61666666666679</v>
      </c>
      <c r="E16" s="40">
        <v>929.63333333333355</v>
      </c>
      <c r="F16" s="40">
        <v>913.31666666666672</v>
      </c>
      <c r="G16" s="40">
        <v>884.33333333333348</v>
      </c>
      <c r="H16" s="40">
        <v>974.93333333333362</v>
      </c>
      <c r="I16" s="40">
        <v>1003.9166666666667</v>
      </c>
      <c r="J16" s="40">
        <v>1020.2333333333337</v>
      </c>
      <c r="K16" s="31">
        <v>987.6</v>
      </c>
      <c r="L16" s="31">
        <v>942.3</v>
      </c>
      <c r="M16" s="31">
        <v>5.0164999999999997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1116.4000000000001</v>
      </c>
      <c r="D17" s="40">
        <v>1123.3333333333333</v>
      </c>
      <c r="E17" s="40">
        <v>1083.6666666666665</v>
      </c>
      <c r="F17" s="40">
        <v>1050.9333333333332</v>
      </c>
      <c r="G17" s="40">
        <v>1011.2666666666664</v>
      </c>
      <c r="H17" s="40">
        <v>1156.0666666666666</v>
      </c>
      <c r="I17" s="40">
        <v>1195.7333333333331</v>
      </c>
      <c r="J17" s="40">
        <v>1228.4666666666667</v>
      </c>
      <c r="K17" s="31">
        <v>1163</v>
      </c>
      <c r="L17" s="31">
        <v>1090.5999999999999</v>
      </c>
      <c r="M17" s="31">
        <v>22.285060000000001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627.29999999999995</v>
      </c>
      <c r="D18" s="40">
        <v>624.46666666666658</v>
      </c>
      <c r="E18" s="40">
        <v>615.63333333333321</v>
      </c>
      <c r="F18" s="40">
        <v>603.96666666666658</v>
      </c>
      <c r="G18" s="40">
        <v>595.13333333333321</v>
      </c>
      <c r="H18" s="40">
        <v>636.13333333333321</v>
      </c>
      <c r="I18" s="40">
        <v>644.96666666666647</v>
      </c>
      <c r="J18" s="40">
        <v>656.63333333333321</v>
      </c>
      <c r="K18" s="31">
        <v>633.29999999999995</v>
      </c>
      <c r="L18" s="31">
        <v>612.79999999999995</v>
      </c>
      <c r="M18" s="31">
        <v>2.92123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926.05</v>
      </c>
      <c r="D19" s="40">
        <v>934.9</v>
      </c>
      <c r="E19" s="40">
        <v>906.15</v>
      </c>
      <c r="F19" s="40">
        <v>886.25</v>
      </c>
      <c r="G19" s="40">
        <v>857.5</v>
      </c>
      <c r="H19" s="40">
        <v>954.8</v>
      </c>
      <c r="I19" s="40">
        <v>983.55</v>
      </c>
      <c r="J19" s="40">
        <v>1003.4499999999999</v>
      </c>
      <c r="K19" s="31">
        <v>963.65</v>
      </c>
      <c r="L19" s="31">
        <v>915</v>
      </c>
      <c r="M19" s="31">
        <v>28.690020000000001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2493.25</v>
      </c>
      <c r="D20" s="40">
        <v>2509.9500000000003</v>
      </c>
      <c r="E20" s="40">
        <v>2435.9000000000005</v>
      </c>
      <c r="F20" s="40">
        <v>2378.5500000000002</v>
      </c>
      <c r="G20" s="40">
        <v>2304.5000000000005</v>
      </c>
      <c r="H20" s="40">
        <v>2567.3000000000006</v>
      </c>
      <c r="I20" s="40">
        <v>2641.3500000000008</v>
      </c>
      <c r="J20" s="40">
        <v>2698.7000000000007</v>
      </c>
      <c r="K20" s="31">
        <v>2584</v>
      </c>
      <c r="L20" s="31">
        <v>2452.6</v>
      </c>
      <c r="M20" s="31">
        <v>0.93022000000000005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20480.599999999999</v>
      </c>
      <c r="D21" s="40">
        <v>20604.533333333333</v>
      </c>
      <c r="E21" s="40">
        <v>20126.066666666666</v>
      </c>
      <c r="F21" s="40">
        <v>19771.533333333333</v>
      </c>
      <c r="G21" s="40">
        <v>19293.066666666666</v>
      </c>
      <c r="H21" s="40">
        <v>20959.066666666666</v>
      </c>
      <c r="I21" s="40">
        <v>21437.533333333333</v>
      </c>
      <c r="J21" s="40">
        <v>21792.066666666666</v>
      </c>
      <c r="K21" s="31">
        <v>21083</v>
      </c>
      <c r="L21" s="31">
        <v>20250</v>
      </c>
      <c r="M21" s="31">
        <v>0.15232000000000001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1480.25</v>
      </c>
      <c r="D22" s="40">
        <v>1490.3333333333333</v>
      </c>
      <c r="E22" s="40">
        <v>1455.6666666666665</v>
      </c>
      <c r="F22" s="40">
        <v>1431.0833333333333</v>
      </c>
      <c r="G22" s="40">
        <v>1396.4166666666665</v>
      </c>
      <c r="H22" s="40">
        <v>1514.9166666666665</v>
      </c>
      <c r="I22" s="40">
        <v>1549.583333333333</v>
      </c>
      <c r="J22" s="40">
        <v>1574.1666666666665</v>
      </c>
      <c r="K22" s="31">
        <v>1525</v>
      </c>
      <c r="L22" s="31">
        <v>1465.75</v>
      </c>
      <c r="M22" s="31">
        <v>33.29954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1153.25</v>
      </c>
      <c r="D23" s="40">
        <v>1152.4166666666667</v>
      </c>
      <c r="E23" s="40">
        <v>1120.8333333333335</v>
      </c>
      <c r="F23" s="40">
        <v>1088.4166666666667</v>
      </c>
      <c r="G23" s="40">
        <v>1056.8333333333335</v>
      </c>
      <c r="H23" s="40">
        <v>1184.8333333333335</v>
      </c>
      <c r="I23" s="40">
        <v>1216.416666666667</v>
      </c>
      <c r="J23" s="40">
        <v>1248.8333333333335</v>
      </c>
      <c r="K23" s="31">
        <v>1184</v>
      </c>
      <c r="L23" s="31">
        <v>1120</v>
      </c>
      <c r="M23" s="31">
        <v>8.2121300000000002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767.1</v>
      </c>
      <c r="D24" s="40">
        <v>771.0333333333333</v>
      </c>
      <c r="E24" s="40">
        <v>756.06666666666661</v>
      </c>
      <c r="F24" s="40">
        <v>745.0333333333333</v>
      </c>
      <c r="G24" s="40">
        <v>730.06666666666661</v>
      </c>
      <c r="H24" s="40">
        <v>782.06666666666661</v>
      </c>
      <c r="I24" s="40">
        <v>797.0333333333333</v>
      </c>
      <c r="J24" s="40">
        <v>808.06666666666661</v>
      </c>
      <c r="K24" s="31">
        <v>786</v>
      </c>
      <c r="L24" s="31">
        <v>760</v>
      </c>
      <c r="M24" s="31">
        <v>97.017849999999996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1408.4</v>
      </c>
      <c r="D25" s="40">
        <v>1413.1333333333332</v>
      </c>
      <c r="E25" s="40">
        <v>1376.2666666666664</v>
      </c>
      <c r="F25" s="40">
        <v>1344.1333333333332</v>
      </c>
      <c r="G25" s="40">
        <v>1307.2666666666664</v>
      </c>
      <c r="H25" s="40">
        <v>1445.2666666666664</v>
      </c>
      <c r="I25" s="40">
        <v>1482.1333333333332</v>
      </c>
      <c r="J25" s="40">
        <v>1514.2666666666664</v>
      </c>
      <c r="K25" s="31">
        <v>1450</v>
      </c>
      <c r="L25" s="31">
        <v>1381</v>
      </c>
      <c r="M25" s="31">
        <v>8.2824200000000001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1820.35</v>
      </c>
      <c r="D26" s="40">
        <v>1820.3499999999997</v>
      </c>
      <c r="E26" s="40">
        <v>1820.3499999999995</v>
      </c>
      <c r="F26" s="40">
        <v>1820.3499999999997</v>
      </c>
      <c r="G26" s="40">
        <v>1820.3499999999995</v>
      </c>
      <c r="H26" s="40">
        <v>1820.3499999999995</v>
      </c>
      <c r="I26" s="40">
        <v>1820.35</v>
      </c>
      <c r="J26" s="40">
        <v>1820.3499999999995</v>
      </c>
      <c r="K26" s="31">
        <v>1820.35</v>
      </c>
      <c r="L26" s="31">
        <v>1820.35</v>
      </c>
      <c r="M26" s="31">
        <v>80.914320000000004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109.4</v>
      </c>
      <c r="D27" s="40">
        <v>111.46666666666665</v>
      </c>
      <c r="E27" s="40">
        <v>106.93333333333331</v>
      </c>
      <c r="F27" s="40">
        <v>104.46666666666665</v>
      </c>
      <c r="G27" s="40">
        <v>99.933333333333309</v>
      </c>
      <c r="H27" s="40">
        <v>113.93333333333331</v>
      </c>
      <c r="I27" s="40">
        <v>118.46666666666664</v>
      </c>
      <c r="J27" s="40">
        <v>120.93333333333331</v>
      </c>
      <c r="K27" s="31">
        <v>116</v>
      </c>
      <c r="L27" s="31">
        <v>109</v>
      </c>
      <c r="M27" s="31">
        <v>41.821860000000001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212.1</v>
      </c>
      <c r="D28" s="40">
        <v>213.96666666666667</v>
      </c>
      <c r="E28" s="40">
        <v>208.38333333333333</v>
      </c>
      <c r="F28" s="40">
        <v>204.66666666666666</v>
      </c>
      <c r="G28" s="40">
        <v>199.08333333333331</v>
      </c>
      <c r="H28" s="40">
        <v>217.68333333333334</v>
      </c>
      <c r="I28" s="40">
        <v>223.26666666666665</v>
      </c>
      <c r="J28" s="40">
        <v>226.98333333333335</v>
      </c>
      <c r="K28" s="31">
        <v>219.55</v>
      </c>
      <c r="L28" s="31">
        <v>210.25</v>
      </c>
      <c r="M28" s="31">
        <v>24.302510000000002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398.95</v>
      </c>
      <c r="D29" s="40">
        <v>399.41666666666669</v>
      </c>
      <c r="E29" s="40">
        <v>389.63333333333338</v>
      </c>
      <c r="F29" s="40">
        <v>380.31666666666672</v>
      </c>
      <c r="G29" s="40">
        <v>370.53333333333342</v>
      </c>
      <c r="H29" s="40">
        <v>408.73333333333335</v>
      </c>
      <c r="I29" s="40">
        <v>418.51666666666665</v>
      </c>
      <c r="J29" s="40">
        <v>427.83333333333331</v>
      </c>
      <c r="K29" s="31">
        <v>409.2</v>
      </c>
      <c r="L29" s="31">
        <v>390.1</v>
      </c>
      <c r="M29" s="31">
        <v>8.0626499999999997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241.7</v>
      </c>
      <c r="D30" s="40">
        <v>239.46666666666667</v>
      </c>
      <c r="E30" s="40">
        <v>233.23333333333335</v>
      </c>
      <c r="F30" s="40">
        <v>224.76666666666668</v>
      </c>
      <c r="G30" s="40">
        <v>218.53333333333336</v>
      </c>
      <c r="H30" s="40">
        <v>247.93333333333334</v>
      </c>
      <c r="I30" s="40">
        <v>254.16666666666663</v>
      </c>
      <c r="J30" s="40">
        <v>262.63333333333333</v>
      </c>
      <c r="K30" s="31">
        <v>245.7</v>
      </c>
      <c r="L30" s="31">
        <v>231</v>
      </c>
      <c r="M30" s="31">
        <v>21.147600000000001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4934.6000000000004</v>
      </c>
      <c r="D31" s="40">
        <v>4954.833333333333</v>
      </c>
      <c r="E31" s="40">
        <v>4829.7666666666664</v>
      </c>
      <c r="F31" s="40">
        <v>4724.9333333333334</v>
      </c>
      <c r="G31" s="40">
        <v>4599.8666666666668</v>
      </c>
      <c r="H31" s="40">
        <v>5059.6666666666661</v>
      </c>
      <c r="I31" s="40">
        <v>5184.7333333333336</v>
      </c>
      <c r="J31" s="40">
        <v>5289.5666666666657</v>
      </c>
      <c r="K31" s="31">
        <v>5079.8999999999996</v>
      </c>
      <c r="L31" s="31">
        <v>4850</v>
      </c>
      <c r="M31" s="31">
        <v>0.85235000000000005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2185.15</v>
      </c>
      <c r="D32" s="40">
        <v>2187.6833333333329</v>
      </c>
      <c r="E32" s="40">
        <v>2155.3666666666659</v>
      </c>
      <c r="F32" s="40">
        <v>2125.583333333333</v>
      </c>
      <c r="G32" s="40">
        <v>2093.266666666666</v>
      </c>
      <c r="H32" s="40">
        <v>2217.4666666666658</v>
      </c>
      <c r="I32" s="40">
        <v>2249.7833333333324</v>
      </c>
      <c r="J32" s="40">
        <v>2279.5666666666657</v>
      </c>
      <c r="K32" s="31">
        <v>2220</v>
      </c>
      <c r="L32" s="31">
        <v>2157.9</v>
      </c>
      <c r="M32" s="31">
        <v>0.50543000000000005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2211.15</v>
      </c>
      <c r="D33" s="40">
        <v>2213.0499999999997</v>
      </c>
      <c r="E33" s="40">
        <v>2194.0999999999995</v>
      </c>
      <c r="F33" s="40">
        <v>2177.0499999999997</v>
      </c>
      <c r="G33" s="40">
        <v>2158.0999999999995</v>
      </c>
      <c r="H33" s="40">
        <v>2230.0999999999995</v>
      </c>
      <c r="I33" s="40">
        <v>2249.0499999999993</v>
      </c>
      <c r="J33" s="40">
        <v>2266.0999999999995</v>
      </c>
      <c r="K33" s="31">
        <v>2232</v>
      </c>
      <c r="L33" s="31">
        <v>2196</v>
      </c>
      <c r="M33" s="31">
        <v>0.22061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116.25</v>
      </c>
      <c r="D34" s="40">
        <v>114.78333333333335</v>
      </c>
      <c r="E34" s="40">
        <v>112.4666666666667</v>
      </c>
      <c r="F34" s="40">
        <v>108.68333333333335</v>
      </c>
      <c r="G34" s="40">
        <v>106.3666666666667</v>
      </c>
      <c r="H34" s="40">
        <v>118.56666666666669</v>
      </c>
      <c r="I34" s="40">
        <v>120.88333333333333</v>
      </c>
      <c r="J34" s="40">
        <v>124.66666666666669</v>
      </c>
      <c r="K34" s="31">
        <v>117.1</v>
      </c>
      <c r="L34" s="31">
        <v>111</v>
      </c>
      <c r="M34" s="31">
        <v>6.1360299999999999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778.25</v>
      </c>
      <c r="D35" s="40">
        <v>778.1</v>
      </c>
      <c r="E35" s="40">
        <v>767.15000000000009</v>
      </c>
      <c r="F35" s="40">
        <v>756.05000000000007</v>
      </c>
      <c r="G35" s="40">
        <v>745.10000000000014</v>
      </c>
      <c r="H35" s="40">
        <v>789.2</v>
      </c>
      <c r="I35" s="40">
        <v>800.15000000000009</v>
      </c>
      <c r="J35" s="40">
        <v>811.25</v>
      </c>
      <c r="K35" s="31">
        <v>789.05</v>
      </c>
      <c r="L35" s="31">
        <v>767</v>
      </c>
      <c r="M35" s="31">
        <v>2.9630899999999998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3824.95</v>
      </c>
      <c r="D36" s="40">
        <v>3820.7000000000003</v>
      </c>
      <c r="E36" s="40">
        <v>3744.4000000000005</v>
      </c>
      <c r="F36" s="40">
        <v>3663.8500000000004</v>
      </c>
      <c r="G36" s="40">
        <v>3587.5500000000006</v>
      </c>
      <c r="H36" s="40">
        <v>3901.2500000000005</v>
      </c>
      <c r="I36" s="40">
        <v>3977.5500000000006</v>
      </c>
      <c r="J36" s="40">
        <v>4058.1000000000004</v>
      </c>
      <c r="K36" s="31">
        <v>3897</v>
      </c>
      <c r="L36" s="31">
        <v>3740.15</v>
      </c>
      <c r="M36" s="31">
        <v>1.63961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3953.6</v>
      </c>
      <c r="D37" s="40">
        <v>3970.5500000000006</v>
      </c>
      <c r="E37" s="40">
        <v>3861.1000000000013</v>
      </c>
      <c r="F37" s="40">
        <v>3768.6000000000008</v>
      </c>
      <c r="G37" s="40">
        <v>3659.1500000000015</v>
      </c>
      <c r="H37" s="40">
        <v>4063.0500000000011</v>
      </c>
      <c r="I37" s="40">
        <v>4172.5000000000009</v>
      </c>
      <c r="J37" s="40">
        <v>4265.0000000000009</v>
      </c>
      <c r="K37" s="31">
        <v>4080</v>
      </c>
      <c r="L37" s="31">
        <v>3878.05</v>
      </c>
      <c r="M37" s="31">
        <v>6.2048300000000003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23.8</v>
      </c>
      <c r="D38" s="40">
        <v>23.866666666666664</v>
      </c>
      <c r="E38" s="40">
        <v>23.283333333333328</v>
      </c>
      <c r="F38" s="40">
        <v>22.766666666666666</v>
      </c>
      <c r="G38" s="40">
        <v>22.18333333333333</v>
      </c>
      <c r="H38" s="40">
        <v>24.383333333333326</v>
      </c>
      <c r="I38" s="40">
        <v>24.966666666666661</v>
      </c>
      <c r="J38" s="40">
        <v>25.483333333333324</v>
      </c>
      <c r="K38" s="31">
        <v>24.45</v>
      </c>
      <c r="L38" s="31">
        <v>23.35</v>
      </c>
      <c r="M38" s="31">
        <v>69.844120000000004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728.45</v>
      </c>
      <c r="D39" s="40">
        <v>730.7166666666667</v>
      </c>
      <c r="E39" s="40">
        <v>720.23333333333335</v>
      </c>
      <c r="F39" s="40">
        <v>712.01666666666665</v>
      </c>
      <c r="G39" s="40">
        <v>701.5333333333333</v>
      </c>
      <c r="H39" s="40">
        <v>738.93333333333339</v>
      </c>
      <c r="I39" s="40">
        <v>749.41666666666674</v>
      </c>
      <c r="J39" s="40">
        <v>757.63333333333344</v>
      </c>
      <c r="K39" s="31">
        <v>741.2</v>
      </c>
      <c r="L39" s="31">
        <v>722.5</v>
      </c>
      <c r="M39" s="31">
        <v>7.0389499999999998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3208.9</v>
      </c>
      <c r="D40" s="40">
        <v>3206.2999999999997</v>
      </c>
      <c r="E40" s="40">
        <v>3167.5999999999995</v>
      </c>
      <c r="F40" s="40">
        <v>3126.2999999999997</v>
      </c>
      <c r="G40" s="40">
        <v>3087.5999999999995</v>
      </c>
      <c r="H40" s="40">
        <v>3247.5999999999995</v>
      </c>
      <c r="I40" s="40">
        <v>3286.2999999999993</v>
      </c>
      <c r="J40" s="40">
        <v>3327.5999999999995</v>
      </c>
      <c r="K40" s="31">
        <v>3245</v>
      </c>
      <c r="L40" s="31">
        <v>3165</v>
      </c>
      <c r="M40" s="31">
        <v>0.79552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419.8</v>
      </c>
      <c r="D41" s="40">
        <v>423.53333333333336</v>
      </c>
      <c r="E41" s="40">
        <v>414.7166666666667</v>
      </c>
      <c r="F41" s="40">
        <v>409.63333333333333</v>
      </c>
      <c r="G41" s="40">
        <v>400.81666666666666</v>
      </c>
      <c r="H41" s="40">
        <v>428.61666666666673</v>
      </c>
      <c r="I41" s="40">
        <v>437.43333333333345</v>
      </c>
      <c r="J41" s="40">
        <v>442.51666666666677</v>
      </c>
      <c r="K41" s="31">
        <v>432.35</v>
      </c>
      <c r="L41" s="31">
        <v>418.45</v>
      </c>
      <c r="M41" s="31">
        <v>52.744419999999998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1298.4000000000001</v>
      </c>
      <c r="D42" s="40">
        <v>1300.1333333333334</v>
      </c>
      <c r="E42" s="40">
        <v>1275.2666666666669</v>
      </c>
      <c r="F42" s="40">
        <v>1252.1333333333334</v>
      </c>
      <c r="G42" s="40">
        <v>1227.2666666666669</v>
      </c>
      <c r="H42" s="40">
        <v>1323.2666666666669</v>
      </c>
      <c r="I42" s="40">
        <v>1348.1333333333332</v>
      </c>
      <c r="J42" s="40">
        <v>1371.2666666666669</v>
      </c>
      <c r="K42" s="31">
        <v>1325</v>
      </c>
      <c r="L42" s="31">
        <v>1277</v>
      </c>
      <c r="M42" s="31">
        <v>3.8932099999999998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4908.25</v>
      </c>
      <c r="D43" s="40">
        <v>4906.0666666666666</v>
      </c>
      <c r="E43" s="40">
        <v>4866.6333333333332</v>
      </c>
      <c r="F43" s="40">
        <v>4825.0166666666664</v>
      </c>
      <c r="G43" s="40">
        <v>4785.583333333333</v>
      </c>
      <c r="H43" s="40">
        <v>4947.6833333333334</v>
      </c>
      <c r="I43" s="40">
        <v>4987.1166666666659</v>
      </c>
      <c r="J43" s="40">
        <v>5028.7333333333336</v>
      </c>
      <c r="K43" s="31">
        <v>4945.5</v>
      </c>
      <c r="L43" s="31">
        <v>4864.45</v>
      </c>
      <c r="M43" s="31">
        <v>8.1486699999999992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223.6</v>
      </c>
      <c r="D44" s="40">
        <v>223.79999999999998</v>
      </c>
      <c r="E44" s="40">
        <v>219.29999999999995</v>
      </c>
      <c r="F44" s="40">
        <v>214.99999999999997</v>
      </c>
      <c r="G44" s="40">
        <v>210.49999999999994</v>
      </c>
      <c r="H44" s="40">
        <v>228.09999999999997</v>
      </c>
      <c r="I44" s="40">
        <v>232.60000000000002</v>
      </c>
      <c r="J44" s="40">
        <v>236.89999999999998</v>
      </c>
      <c r="K44" s="31">
        <v>228.3</v>
      </c>
      <c r="L44" s="31">
        <v>219.5</v>
      </c>
      <c r="M44" s="31">
        <v>68.935180000000003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368.3</v>
      </c>
      <c r="D45" s="40">
        <v>367.88333333333338</v>
      </c>
      <c r="E45" s="40">
        <v>361.31666666666678</v>
      </c>
      <c r="F45" s="40">
        <v>354.33333333333337</v>
      </c>
      <c r="G45" s="40">
        <v>347.76666666666677</v>
      </c>
      <c r="H45" s="40">
        <v>374.86666666666679</v>
      </c>
      <c r="I45" s="40">
        <v>381.43333333333339</v>
      </c>
      <c r="J45" s="40">
        <v>388.4166666666668</v>
      </c>
      <c r="K45" s="31">
        <v>374.45</v>
      </c>
      <c r="L45" s="31">
        <v>360.9</v>
      </c>
      <c r="M45" s="31">
        <v>1.0297000000000001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125.15</v>
      </c>
      <c r="D46" s="40">
        <v>126.05</v>
      </c>
      <c r="E46" s="40">
        <v>123.65</v>
      </c>
      <c r="F46" s="40">
        <v>122.15</v>
      </c>
      <c r="G46" s="40">
        <v>119.75000000000001</v>
      </c>
      <c r="H46" s="40">
        <v>127.55</v>
      </c>
      <c r="I46" s="40">
        <v>129.94999999999999</v>
      </c>
      <c r="J46" s="40">
        <v>131.44999999999999</v>
      </c>
      <c r="K46" s="31">
        <v>128.44999999999999</v>
      </c>
      <c r="L46" s="31">
        <v>124.55</v>
      </c>
      <c r="M46" s="31">
        <v>105.45546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99.3</v>
      </c>
      <c r="D47" s="40">
        <v>99.833333333333329</v>
      </c>
      <c r="E47" s="40">
        <v>97.86666666666666</v>
      </c>
      <c r="F47" s="40">
        <v>96.433333333333337</v>
      </c>
      <c r="G47" s="40">
        <v>94.466666666666669</v>
      </c>
      <c r="H47" s="40">
        <v>101.26666666666665</v>
      </c>
      <c r="I47" s="40">
        <v>103.23333333333332</v>
      </c>
      <c r="J47" s="40">
        <v>104.66666666666664</v>
      </c>
      <c r="K47" s="31">
        <v>101.8</v>
      </c>
      <c r="L47" s="31">
        <v>98.4</v>
      </c>
      <c r="M47" s="31">
        <v>9.9788899999999998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3303.05</v>
      </c>
      <c r="D48" s="40">
        <v>3323.3666666666668</v>
      </c>
      <c r="E48" s="40">
        <v>3264.7333333333336</v>
      </c>
      <c r="F48" s="40">
        <v>3226.416666666667</v>
      </c>
      <c r="G48" s="40">
        <v>3167.7833333333338</v>
      </c>
      <c r="H48" s="40">
        <v>3361.6833333333334</v>
      </c>
      <c r="I48" s="40">
        <v>3420.3166666666666</v>
      </c>
      <c r="J48" s="40">
        <v>3458.6333333333332</v>
      </c>
      <c r="K48" s="31">
        <v>3382</v>
      </c>
      <c r="L48" s="31">
        <v>3285.05</v>
      </c>
      <c r="M48" s="31">
        <v>15.456950000000001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216.35</v>
      </c>
      <c r="D49" s="40">
        <v>219.78333333333333</v>
      </c>
      <c r="E49" s="40">
        <v>210.16666666666666</v>
      </c>
      <c r="F49" s="40">
        <v>203.98333333333332</v>
      </c>
      <c r="G49" s="40">
        <v>194.36666666666665</v>
      </c>
      <c r="H49" s="40">
        <v>225.96666666666667</v>
      </c>
      <c r="I49" s="40">
        <v>235.58333333333334</v>
      </c>
      <c r="J49" s="40">
        <v>241.76666666666668</v>
      </c>
      <c r="K49" s="31">
        <v>229.4</v>
      </c>
      <c r="L49" s="31">
        <v>213.6</v>
      </c>
      <c r="M49" s="31">
        <v>103.16306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3139.9</v>
      </c>
      <c r="D50" s="40">
        <v>3141.9833333333336</v>
      </c>
      <c r="E50" s="40">
        <v>3118.0666666666671</v>
      </c>
      <c r="F50" s="40">
        <v>3096.2333333333336</v>
      </c>
      <c r="G50" s="40">
        <v>3072.3166666666671</v>
      </c>
      <c r="H50" s="40">
        <v>3163.8166666666671</v>
      </c>
      <c r="I50" s="40">
        <v>3187.7333333333331</v>
      </c>
      <c r="J50" s="40">
        <v>3209.5666666666671</v>
      </c>
      <c r="K50" s="31">
        <v>3165.9</v>
      </c>
      <c r="L50" s="31">
        <v>3120.15</v>
      </c>
      <c r="M50" s="31">
        <v>0.1014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2120.75</v>
      </c>
      <c r="D51" s="40">
        <v>2115.5</v>
      </c>
      <c r="E51" s="40">
        <v>2082</v>
      </c>
      <c r="F51" s="40">
        <v>2043.25</v>
      </c>
      <c r="G51" s="40">
        <v>2009.75</v>
      </c>
      <c r="H51" s="40">
        <v>2154.25</v>
      </c>
      <c r="I51" s="40">
        <v>2187.75</v>
      </c>
      <c r="J51" s="40">
        <v>2226.5</v>
      </c>
      <c r="K51" s="31">
        <v>2149</v>
      </c>
      <c r="L51" s="31">
        <v>2076.75</v>
      </c>
      <c r="M51" s="31">
        <v>3.7469299999999999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9643.5499999999993</v>
      </c>
      <c r="D52" s="40">
        <v>9680.5</v>
      </c>
      <c r="E52" s="40">
        <v>9523</v>
      </c>
      <c r="F52" s="40">
        <v>9402.4500000000007</v>
      </c>
      <c r="G52" s="40">
        <v>9244.9500000000007</v>
      </c>
      <c r="H52" s="40">
        <v>9801.0499999999993</v>
      </c>
      <c r="I52" s="40">
        <v>9958.5499999999993</v>
      </c>
      <c r="J52" s="40">
        <v>10079.099999999999</v>
      </c>
      <c r="K52" s="31">
        <v>9838</v>
      </c>
      <c r="L52" s="31">
        <v>9559.9500000000007</v>
      </c>
      <c r="M52" s="31">
        <v>0.13930999999999999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746.2</v>
      </c>
      <c r="D53" s="40">
        <v>747.96666666666658</v>
      </c>
      <c r="E53" s="40">
        <v>737.03333333333319</v>
      </c>
      <c r="F53" s="40">
        <v>727.86666666666656</v>
      </c>
      <c r="G53" s="40">
        <v>716.93333333333317</v>
      </c>
      <c r="H53" s="40">
        <v>757.13333333333321</v>
      </c>
      <c r="I53" s="40">
        <v>768.06666666666661</v>
      </c>
      <c r="J53" s="40">
        <v>777.23333333333323</v>
      </c>
      <c r="K53" s="31">
        <v>758.9</v>
      </c>
      <c r="L53" s="31">
        <v>738.8</v>
      </c>
      <c r="M53" s="31">
        <v>23.643409999999999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554.29999999999995</v>
      </c>
      <c r="D54" s="40">
        <v>559.0333333333333</v>
      </c>
      <c r="E54" s="40">
        <v>548.26666666666665</v>
      </c>
      <c r="F54" s="40">
        <v>542.23333333333335</v>
      </c>
      <c r="G54" s="40">
        <v>531.4666666666667</v>
      </c>
      <c r="H54" s="40">
        <v>565.06666666666661</v>
      </c>
      <c r="I54" s="40">
        <v>575.83333333333326</v>
      </c>
      <c r="J54" s="40">
        <v>581.86666666666656</v>
      </c>
      <c r="K54" s="31">
        <v>569.79999999999995</v>
      </c>
      <c r="L54" s="31">
        <v>553</v>
      </c>
      <c r="M54" s="31">
        <v>1.80559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4239.6499999999996</v>
      </c>
      <c r="D55" s="40">
        <v>4218.0999999999995</v>
      </c>
      <c r="E55" s="40">
        <v>4141.5499999999993</v>
      </c>
      <c r="F55" s="40">
        <v>4043.45</v>
      </c>
      <c r="G55" s="40">
        <v>3966.8999999999996</v>
      </c>
      <c r="H55" s="40">
        <v>4316.1999999999989</v>
      </c>
      <c r="I55" s="40">
        <v>4392.75</v>
      </c>
      <c r="J55" s="40">
        <v>4490.8499999999985</v>
      </c>
      <c r="K55" s="31">
        <v>4294.6499999999996</v>
      </c>
      <c r="L55" s="31">
        <v>4120</v>
      </c>
      <c r="M55" s="31">
        <v>7.6751100000000001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807.35</v>
      </c>
      <c r="D56" s="40">
        <v>808.43333333333339</v>
      </c>
      <c r="E56" s="40">
        <v>796.16666666666674</v>
      </c>
      <c r="F56" s="40">
        <v>784.98333333333335</v>
      </c>
      <c r="G56" s="40">
        <v>772.7166666666667</v>
      </c>
      <c r="H56" s="40">
        <v>819.61666666666679</v>
      </c>
      <c r="I56" s="40">
        <v>831.88333333333344</v>
      </c>
      <c r="J56" s="40">
        <v>843.06666666666683</v>
      </c>
      <c r="K56" s="31">
        <v>820.7</v>
      </c>
      <c r="L56" s="31">
        <v>797.25</v>
      </c>
      <c r="M56" s="31">
        <v>146.41298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3425.35</v>
      </c>
      <c r="D57" s="40">
        <v>3441.8000000000006</v>
      </c>
      <c r="E57" s="40">
        <v>3385.6000000000013</v>
      </c>
      <c r="F57" s="40">
        <v>3345.8500000000008</v>
      </c>
      <c r="G57" s="40">
        <v>3289.6500000000015</v>
      </c>
      <c r="H57" s="40">
        <v>3481.5500000000011</v>
      </c>
      <c r="I57" s="40">
        <v>3537.7500000000009</v>
      </c>
      <c r="J57" s="40">
        <v>3577.5000000000009</v>
      </c>
      <c r="K57" s="31">
        <v>3498</v>
      </c>
      <c r="L57" s="31">
        <v>3402.05</v>
      </c>
      <c r="M57" s="31">
        <v>0.36802000000000001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1416.9</v>
      </c>
      <c r="D58" s="40">
        <v>1423.8833333333332</v>
      </c>
      <c r="E58" s="40">
        <v>1384.0166666666664</v>
      </c>
      <c r="F58" s="40">
        <v>1351.1333333333332</v>
      </c>
      <c r="G58" s="40">
        <v>1311.2666666666664</v>
      </c>
      <c r="H58" s="40">
        <v>1456.7666666666664</v>
      </c>
      <c r="I58" s="40">
        <v>1496.6333333333332</v>
      </c>
      <c r="J58" s="40">
        <v>1529.5166666666664</v>
      </c>
      <c r="K58" s="31">
        <v>1463.75</v>
      </c>
      <c r="L58" s="31">
        <v>1391</v>
      </c>
      <c r="M58" s="31">
        <v>2.9274900000000001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1189.3</v>
      </c>
      <c r="D59" s="40">
        <v>1203.7</v>
      </c>
      <c r="E59" s="40">
        <v>1168.4000000000001</v>
      </c>
      <c r="F59" s="40">
        <v>1147.5</v>
      </c>
      <c r="G59" s="40">
        <v>1112.2</v>
      </c>
      <c r="H59" s="40">
        <v>1224.6000000000001</v>
      </c>
      <c r="I59" s="40">
        <v>1259.8999999999999</v>
      </c>
      <c r="J59" s="40">
        <v>1280.8000000000002</v>
      </c>
      <c r="K59" s="31">
        <v>1239</v>
      </c>
      <c r="L59" s="31">
        <v>1182.8</v>
      </c>
      <c r="M59" s="31">
        <v>5.6933100000000003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3822.2</v>
      </c>
      <c r="D60" s="40">
        <v>3837.35</v>
      </c>
      <c r="E60" s="40">
        <v>3795.2999999999997</v>
      </c>
      <c r="F60" s="40">
        <v>3768.3999999999996</v>
      </c>
      <c r="G60" s="40">
        <v>3726.3499999999995</v>
      </c>
      <c r="H60" s="40">
        <v>3864.25</v>
      </c>
      <c r="I60" s="40">
        <v>3906.3</v>
      </c>
      <c r="J60" s="40">
        <v>3933.2000000000003</v>
      </c>
      <c r="K60" s="31">
        <v>3879.4</v>
      </c>
      <c r="L60" s="31">
        <v>3810.45</v>
      </c>
      <c r="M60" s="31">
        <v>13.046670000000001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259.2</v>
      </c>
      <c r="D61" s="40">
        <v>258.13333333333333</v>
      </c>
      <c r="E61" s="40">
        <v>253.06666666666666</v>
      </c>
      <c r="F61" s="40">
        <v>246.93333333333334</v>
      </c>
      <c r="G61" s="40">
        <v>241.86666666666667</v>
      </c>
      <c r="H61" s="40">
        <v>264.26666666666665</v>
      </c>
      <c r="I61" s="40">
        <v>269.33333333333326</v>
      </c>
      <c r="J61" s="40">
        <v>275.46666666666664</v>
      </c>
      <c r="K61" s="31">
        <v>263.2</v>
      </c>
      <c r="L61" s="31">
        <v>252</v>
      </c>
      <c r="M61" s="31">
        <v>11.38513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1490.8</v>
      </c>
      <c r="D62" s="40">
        <v>1500.6499999999999</v>
      </c>
      <c r="E62" s="40">
        <v>1412.3499999999997</v>
      </c>
      <c r="F62" s="40">
        <v>1333.8999999999999</v>
      </c>
      <c r="G62" s="40">
        <v>1245.5999999999997</v>
      </c>
      <c r="H62" s="40">
        <v>1579.0999999999997</v>
      </c>
      <c r="I62" s="40">
        <v>1667.3999999999999</v>
      </c>
      <c r="J62" s="40">
        <v>1745.8499999999997</v>
      </c>
      <c r="K62" s="31">
        <v>1588.95</v>
      </c>
      <c r="L62" s="31">
        <v>1422.2</v>
      </c>
      <c r="M62" s="31">
        <v>19.425339999999998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7428.8</v>
      </c>
      <c r="D63" s="40">
        <v>7489.583333333333</v>
      </c>
      <c r="E63" s="40">
        <v>7299.2166666666662</v>
      </c>
      <c r="F63" s="40">
        <v>7169.6333333333332</v>
      </c>
      <c r="G63" s="40">
        <v>6979.2666666666664</v>
      </c>
      <c r="H63" s="40">
        <v>7619.1666666666661</v>
      </c>
      <c r="I63" s="40">
        <v>7809.5333333333328</v>
      </c>
      <c r="J63" s="40">
        <v>7939.1166666666659</v>
      </c>
      <c r="K63" s="31">
        <v>7679.95</v>
      </c>
      <c r="L63" s="31">
        <v>7360</v>
      </c>
      <c r="M63" s="31">
        <v>34.749690000000001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16840.2</v>
      </c>
      <c r="D64" s="40">
        <v>17029.75</v>
      </c>
      <c r="E64" s="40">
        <v>16560.5</v>
      </c>
      <c r="F64" s="40">
        <v>16280.8</v>
      </c>
      <c r="G64" s="40">
        <v>15811.55</v>
      </c>
      <c r="H64" s="40">
        <v>17309.45</v>
      </c>
      <c r="I64" s="40">
        <v>17778.7</v>
      </c>
      <c r="J64" s="40">
        <v>18058.400000000001</v>
      </c>
      <c r="K64" s="31">
        <v>17499</v>
      </c>
      <c r="L64" s="31">
        <v>16750.05</v>
      </c>
      <c r="M64" s="31">
        <v>6.5495099999999997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4398.8500000000004</v>
      </c>
      <c r="D65" s="40">
        <v>4535.916666666667</v>
      </c>
      <c r="E65" s="40">
        <v>4147.9333333333343</v>
      </c>
      <c r="F65" s="40">
        <v>3897.0166666666673</v>
      </c>
      <c r="G65" s="40">
        <v>3509.0333333333347</v>
      </c>
      <c r="H65" s="40">
        <v>4786.8333333333339</v>
      </c>
      <c r="I65" s="40">
        <v>5174.8166666666657</v>
      </c>
      <c r="J65" s="40">
        <v>5425.7333333333336</v>
      </c>
      <c r="K65" s="31">
        <v>4923.8999999999996</v>
      </c>
      <c r="L65" s="31">
        <v>4285</v>
      </c>
      <c r="M65" s="31">
        <v>8.4530499999999993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4780.95</v>
      </c>
      <c r="D66" s="40">
        <v>4795.3166666666666</v>
      </c>
      <c r="E66" s="40">
        <v>4690.6333333333332</v>
      </c>
      <c r="F66" s="40">
        <v>4600.3166666666666</v>
      </c>
      <c r="G66" s="40">
        <v>4495.6333333333332</v>
      </c>
      <c r="H66" s="40">
        <v>4885.6333333333332</v>
      </c>
      <c r="I66" s="40">
        <v>4990.3166666666657</v>
      </c>
      <c r="J66" s="40">
        <v>5080.6333333333332</v>
      </c>
      <c r="K66" s="31">
        <v>4900</v>
      </c>
      <c r="L66" s="31">
        <v>4705</v>
      </c>
      <c r="M66" s="31">
        <v>5.2957799999999997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2490.1</v>
      </c>
      <c r="D67" s="40">
        <v>2488.3666666666668</v>
      </c>
      <c r="E67" s="40">
        <v>2452.7333333333336</v>
      </c>
      <c r="F67" s="40">
        <v>2415.3666666666668</v>
      </c>
      <c r="G67" s="40">
        <v>2379.7333333333336</v>
      </c>
      <c r="H67" s="40">
        <v>2525.7333333333336</v>
      </c>
      <c r="I67" s="40">
        <v>2561.3666666666668</v>
      </c>
      <c r="J67" s="40">
        <v>2598.7333333333336</v>
      </c>
      <c r="K67" s="31">
        <v>2524</v>
      </c>
      <c r="L67" s="31">
        <v>2451</v>
      </c>
      <c r="M67" s="31">
        <v>3.6776599999999999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139.35</v>
      </c>
      <c r="D68" s="40">
        <v>140.08333333333334</v>
      </c>
      <c r="E68" s="40">
        <v>137.26666666666668</v>
      </c>
      <c r="F68" s="40">
        <v>135.18333333333334</v>
      </c>
      <c r="G68" s="40">
        <v>132.36666666666667</v>
      </c>
      <c r="H68" s="40">
        <v>142.16666666666669</v>
      </c>
      <c r="I68" s="40">
        <v>144.98333333333335</v>
      </c>
      <c r="J68" s="40">
        <v>147.06666666666669</v>
      </c>
      <c r="K68" s="31">
        <v>142.9</v>
      </c>
      <c r="L68" s="31">
        <v>138</v>
      </c>
      <c r="M68" s="31">
        <v>8.8194700000000008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357.95</v>
      </c>
      <c r="D69" s="40">
        <v>357.8</v>
      </c>
      <c r="E69" s="40">
        <v>352.6</v>
      </c>
      <c r="F69" s="40">
        <v>347.25</v>
      </c>
      <c r="G69" s="40">
        <v>342.05</v>
      </c>
      <c r="H69" s="40">
        <v>363.15000000000003</v>
      </c>
      <c r="I69" s="40">
        <v>368.34999999999997</v>
      </c>
      <c r="J69" s="40">
        <v>373.70000000000005</v>
      </c>
      <c r="K69" s="31">
        <v>363</v>
      </c>
      <c r="L69" s="31">
        <v>352.45</v>
      </c>
      <c r="M69" s="31">
        <v>12.411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287.25</v>
      </c>
      <c r="D70" s="40">
        <v>291.38333333333338</v>
      </c>
      <c r="E70" s="40">
        <v>281.41666666666674</v>
      </c>
      <c r="F70" s="40">
        <v>275.58333333333337</v>
      </c>
      <c r="G70" s="40">
        <v>265.61666666666673</v>
      </c>
      <c r="H70" s="40">
        <v>297.21666666666675</v>
      </c>
      <c r="I70" s="40">
        <v>307.18333333333334</v>
      </c>
      <c r="J70" s="40">
        <v>313.01666666666677</v>
      </c>
      <c r="K70" s="31">
        <v>301.35000000000002</v>
      </c>
      <c r="L70" s="31">
        <v>285.55</v>
      </c>
      <c r="M70" s="31">
        <v>78.059539999999998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82.3</v>
      </c>
      <c r="D71" s="40">
        <v>83.399999999999991</v>
      </c>
      <c r="E71" s="40">
        <v>80.149999999999977</v>
      </c>
      <c r="F71" s="40">
        <v>77.999999999999986</v>
      </c>
      <c r="G71" s="40">
        <v>74.749999999999972</v>
      </c>
      <c r="H71" s="40">
        <v>85.549999999999983</v>
      </c>
      <c r="I71" s="40">
        <v>88.800000000000011</v>
      </c>
      <c r="J71" s="40">
        <v>90.949999999999989</v>
      </c>
      <c r="K71" s="31">
        <v>86.65</v>
      </c>
      <c r="L71" s="31">
        <v>81.25</v>
      </c>
      <c r="M71" s="31">
        <v>639.08700999999996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58.25</v>
      </c>
      <c r="D72" s="40">
        <v>59.233333333333327</v>
      </c>
      <c r="E72" s="40">
        <v>56.516666666666652</v>
      </c>
      <c r="F72" s="40">
        <v>54.783333333333324</v>
      </c>
      <c r="G72" s="40">
        <v>52.066666666666649</v>
      </c>
      <c r="H72" s="40">
        <v>60.966666666666654</v>
      </c>
      <c r="I72" s="40">
        <v>63.683333333333337</v>
      </c>
      <c r="J72" s="40">
        <v>65.416666666666657</v>
      </c>
      <c r="K72" s="31">
        <v>61.95</v>
      </c>
      <c r="L72" s="31">
        <v>57.5</v>
      </c>
      <c r="M72" s="31">
        <v>178.71449999999999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19.3</v>
      </c>
      <c r="D73" s="40">
        <v>19.416666666666668</v>
      </c>
      <c r="E73" s="40">
        <v>18.533333333333335</v>
      </c>
      <c r="F73" s="40">
        <v>17.766666666666666</v>
      </c>
      <c r="G73" s="40">
        <v>16.883333333333333</v>
      </c>
      <c r="H73" s="40">
        <v>20.183333333333337</v>
      </c>
      <c r="I73" s="40">
        <v>21.06666666666667</v>
      </c>
      <c r="J73" s="40">
        <v>21.833333333333339</v>
      </c>
      <c r="K73" s="31">
        <v>20.3</v>
      </c>
      <c r="L73" s="31">
        <v>18.649999999999999</v>
      </c>
      <c r="M73" s="31">
        <v>151.56031999999999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1784.55</v>
      </c>
      <c r="D74" s="40">
        <v>1797.6166666666668</v>
      </c>
      <c r="E74" s="40">
        <v>1766.2333333333336</v>
      </c>
      <c r="F74" s="40">
        <v>1747.9166666666667</v>
      </c>
      <c r="G74" s="40">
        <v>1716.5333333333335</v>
      </c>
      <c r="H74" s="40">
        <v>1815.9333333333336</v>
      </c>
      <c r="I74" s="40">
        <v>1847.3166666666668</v>
      </c>
      <c r="J74" s="40">
        <v>1865.6333333333337</v>
      </c>
      <c r="K74" s="31">
        <v>1829</v>
      </c>
      <c r="L74" s="31">
        <v>1779.3</v>
      </c>
      <c r="M74" s="31">
        <v>3.6800799999999998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5355.85</v>
      </c>
      <c r="D75" s="40">
        <v>5423.6166666666668</v>
      </c>
      <c r="E75" s="40">
        <v>5272.2333333333336</v>
      </c>
      <c r="F75" s="40">
        <v>5188.6166666666668</v>
      </c>
      <c r="G75" s="40">
        <v>5037.2333333333336</v>
      </c>
      <c r="H75" s="40">
        <v>5507.2333333333336</v>
      </c>
      <c r="I75" s="40">
        <v>5658.6166666666668</v>
      </c>
      <c r="J75" s="40">
        <v>5742.2333333333336</v>
      </c>
      <c r="K75" s="31">
        <v>5575</v>
      </c>
      <c r="L75" s="31">
        <v>5340</v>
      </c>
      <c r="M75" s="31">
        <v>0.30884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818.75</v>
      </c>
      <c r="D76" s="40">
        <v>823.69999999999993</v>
      </c>
      <c r="E76" s="40">
        <v>809.44999999999982</v>
      </c>
      <c r="F76" s="40">
        <v>800.14999999999986</v>
      </c>
      <c r="G76" s="40">
        <v>785.89999999999975</v>
      </c>
      <c r="H76" s="40">
        <v>832.99999999999989</v>
      </c>
      <c r="I76" s="40">
        <v>847.25000000000011</v>
      </c>
      <c r="J76" s="40">
        <v>856.55</v>
      </c>
      <c r="K76" s="31">
        <v>837.95</v>
      </c>
      <c r="L76" s="31">
        <v>814.4</v>
      </c>
      <c r="M76" s="31">
        <v>10.84848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401.5</v>
      </c>
      <c r="D77" s="40">
        <v>403.65000000000003</v>
      </c>
      <c r="E77" s="40">
        <v>396.35000000000008</v>
      </c>
      <c r="F77" s="40">
        <v>391.20000000000005</v>
      </c>
      <c r="G77" s="40">
        <v>383.90000000000009</v>
      </c>
      <c r="H77" s="40">
        <v>408.80000000000007</v>
      </c>
      <c r="I77" s="40">
        <v>416.1</v>
      </c>
      <c r="J77" s="40">
        <v>421.25000000000006</v>
      </c>
      <c r="K77" s="31">
        <v>410.95</v>
      </c>
      <c r="L77" s="31">
        <v>398.5</v>
      </c>
      <c r="M77" s="31">
        <v>2.4812400000000001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205.3</v>
      </c>
      <c r="D78" s="40">
        <v>204.44999999999996</v>
      </c>
      <c r="E78" s="40">
        <v>201.54999999999993</v>
      </c>
      <c r="F78" s="40">
        <v>197.79999999999995</v>
      </c>
      <c r="G78" s="40">
        <v>194.89999999999992</v>
      </c>
      <c r="H78" s="40">
        <v>208.19999999999993</v>
      </c>
      <c r="I78" s="40">
        <v>211.09999999999997</v>
      </c>
      <c r="J78" s="40">
        <v>214.84999999999994</v>
      </c>
      <c r="K78" s="31">
        <v>207.35</v>
      </c>
      <c r="L78" s="31">
        <v>200.7</v>
      </c>
      <c r="M78" s="31">
        <v>53.463830000000002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761.55</v>
      </c>
      <c r="D79" s="40">
        <v>767.25</v>
      </c>
      <c r="E79" s="40">
        <v>750.35</v>
      </c>
      <c r="F79" s="40">
        <v>739.15</v>
      </c>
      <c r="G79" s="40">
        <v>722.25</v>
      </c>
      <c r="H79" s="40">
        <v>778.45</v>
      </c>
      <c r="I79" s="40">
        <v>795.35000000000014</v>
      </c>
      <c r="J79" s="40">
        <v>806.55000000000007</v>
      </c>
      <c r="K79" s="31">
        <v>784.15</v>
      </c>
      <c r="L79" s="31">
        <v>756.05</v>
      </c>
      <c r="M79" s="31">
        <v>19.284949999999998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56.55</v>
      </c>
      <c r="D80" s="40">
        <v>57.216666666666669</v>
      </c>
      <c r="E80" s="40">
        <v>55.583333333333336</v>
      </c>
      <c r="F80" s="40">
        <v>54.616666666666667</v>
      </c>
      <c r="G80" s="40">
        <v>52.983333333333334</v>
      </c>
      <c r="H80" s="40">
        <v>58.183333333333337</v>
      </c>
      <c r="I80" s="40">
        <v>59.816666666666663</v>
      </c>
      <c r="J80" s="40">
        <v>60.783333333333339</v>
      </c>
      <c r="K80" s="31">
        <v>58.85</v>
      </c>
      <c r="L80" s="31">
        <v>56.25</v>
      </c>
      <c r="M80" s="31">
        <v>386.26513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436.25</v>
      </c>
      <c r="D81" s="40">
        <v>436.7833333333333</v>
      </c>
      <c r="E81" s="40">
        <v>431.56666666666661</v>
      </c>
      <c r="F81" s="40">
        <v>426.88333333333333</v>
      </c>
      <c r="G81" s="40">
        <v>421.66666666666663</v>
      </c>
      <c r="H81" s="40">
        <v>441.46666666666658</v>
      </c>
      <c r="I81" s="40">
        <v>446.68333333333328</v>
      </c>
      <c r="J81" s="40">
        <v>451.36666666666656</v>
      </c>
      <c r="K81" s="31">
        <v>442</v>
      </c>
      <c r="L81" s="31">
        <v>432.1</v>
      </c>
      <c r="M81" s="31">
        <v>120.08204000000001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12488.9</v>
      </c>
      <c r="D82" s="40">
        <v>12545.316666666666</v>
      </c>
      <c r="E82" s="40">
        <v>12393.633333333331</v>
      </c>
      <c r="F82" s="40">
        <v>12298.366666666665</v>
      </c>
      <c r="G82" s="40">
        <v>12146.683333333331</v>
      </c>
      <c r="H82" s="40">
        <v>12640.583333333332</v>
      </c>
      <c r="I82" s="40">
        <v>12792.266666666666</v>
      </c>
      <c r="J82" s="40">
        <v>12887.533333333333</v>
      </c>
      <c r="K82" s="31">
        <v>12697</v>
      </c>
      <c r="L82" s="31">
        <v>12450.05</v>
      </c>
      <c r="M82" s="31">
        <v>1.303E-2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728.15</v>
      </c>
      <c r="D83" s="40">
        <v>727.9666666666667</v>
      </c>
      <c r="E83" s="40">
        <v>721.18333333333339</v>
      </c>
      <c r="F83" s="40">
        <v>714.2166666666667</v>
      </c>
      <c r="G83" s="40">
        <v>707.43333333333339</v>
      </c>
      <c r="H83" s="40">
        <v>734.93333333333339</v>
      </c>
      <c r="I83" s="40">
        <v>741.7166666666667</v>
      </c>
      <c r="J83" s="40">
        <v>748.68333333333339</v>
      </c>
      <c r="K83" s="31">
        <v>734.75</v>
      </c>
      <c r="L83" s="31">
        <v>721</v>
      </c>
      <c r="M83" s="31">
        <v>261.58201000000003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377.4</v>
      </c>
      <c r="D84" s="40">
        <v>380.56666666666661</v>
      </c>
      <c r="E84" s="40">
        <v>366.98333333333323</v>
      </c>
      <c r="F84" s="40">
        <v>356.56666666666661</v>
      </c>
      <c r="G84" s="40">
        <v>342.98333333333323</v>
      </c>
      <c r="H84" s="40">
        <v>390.98333333333323</v>
      </c>
      <c r="I84" s="40">
        <v>404.56666666666661</v>
      </c>
      <c r="J84" s="40">
        <v>414.98333333333323</v>
      </c>
      <c r="K84" s="31">
        <v>394.15</v>
      </c>
      <c r="L84" s="31">
        <v>370.15</v>
      </c>
      <c r="M84" s="31">
        <v>184.97586000000001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1303.5999999999999</v>
      </c>
      <c r="D85" s="40">
        <v>1312.5333333333333</v>
      </c>
      <c r="E85" s="40">
        <v>1288.1666666666665</v>
      </c>
      <c r="F85" s="40">
        <v>1272.7333333333331</v>
      </c>
      <c r="G85" s="40">
        <v>1248.3666666666663</v>
      </c>
      <c r="H85" s="40">
        <v>1327.9666666666667</v>
      </c>
      <c r="I85" s="40">
        <v>1352.3333333333335</v>
      </c>
      <c r="J85" s="40">
        <v>1367.7666666666669</v>
      </c>
      <c r="K85" s="31">
        <v>1336.9</v>
      </c>
      <c r="L85" s="31">
        <v>1297.0999999999999</v>
      </c>
      <c r="M85" s="31">
        <v>0.77170000000000005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420.45</v>
      </c>
      <c r="D86" s="40">
        <v>418.36666666666662</v>
      </c>
      <c r="E86" s="40">
        <v>408.08333333333326</v>
      </c>
      <c r="F86" s="40">
        <v>395.71666666666664</v>
      </c>
      <c r="G86" s="40">
        <v>385.43333333333328</v>
      </c>
      <c r="H86" s="40">
        <v>430.73333333333323</v>
      </c>
      <c r="I86" s="40">
        <v>441.01666666666665</v>
      </c>
      <c r="J86" s="40">
        <v>453.38333333333321</v>
      </c>
      <c r="K86" s="31">
        <v>428.65</v>
      </c>
      <c r="L86" s="31">
        <v>406</v>
      </c>
      <c r="M86" s="31">
        <v>20.582730000000002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113.05</v>
      </c>
      <c r="D87" s="40">
        <v>112.5</v>
      </c>
      <c r="E87" s="40">
        <v>111.4</v>
      </c>
      <c r="F87" s="40">
        <v>109.75</v>
      </c>
      <c r="G87" s="40">
        <v>108.65</v>
      </c>
      <c r="H87" s="40">
        <v>114.15</v>
      </c>
      <c r="I87" s="40">
        <v>115.25</v>
      </c>
      <c r="J87" s="40">
        <v>116.9</v>
      </c>
      <c r="K87" s="31">
        <v>113.6</v>
      </c>
      <c r="L87" s="31">
        <v>110.85</v>
      </c>
      <c r="M87" s="31">
        <v>4.5717800000000004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6483.35</v>
      </c>
      <c r="D88" s="40">
        <v>6471.333333333333</v>
      </c>
      <c r="E88" s="40">
        <v>6442.6666666666661</v>
      </c>
      <c r="F88" s="40">
        <v>6401.9833333333327</v>
      </c>
      <c r="G88" s="40">
        <v>6373.3166666666657</v>
      </c>
      <c r="H88" s="40">
        <v>6512.0166666666664</v>
      </c>
      <c r="I88" s="40">
        <v>6540.6833333333325</v>
      </c>
      <c r="J88" s="40">
        <v>6581.3666666666668</v>
      </c>
      <c r="K88" s="31">
        <v>6500</v>
      </c>
      <c r="L88" s="31">
        <v>6430.65</v>
      </c>
      <c r="M88" s="31">
        <v>0.35347000000000001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850.75</v>
      </c>
      <c r="D89" s="40">
        <v>855.25</v>
      </c>
      <c r="E89" s="40">
        <v>831.5</v>
      </c>
      <c r="F89" s="40">
        <v>812.25</v>
      </c>
      <c r="G89" s="40">
        <v>788.5</v>
      </c>
      <c r="H89" s="40">
        <v>874.5</v>
      </c>
      <c r="I89" s="40">
        <v>898.25</v>
      </c>
      <c r="J89" s="40">
        <v>917.5</v>
      </c>
      <c r="K89" s="31">
        <v>879</v>
      </c>
      <c r="L89" s="31">
        <v>836</v>
      </c>
      <c r="M89" s="31">
        <v>1.3329500000000001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1160.7</v>
      </c>
      <c r="D90" s="40">
        <v>1169.3999999999999</v>
      </c>
      <c r="E90" s="40">
        <v>1146.7999999999997</v>
      </c>
      <c r="F90" s="40">
        <v>1132.8999999999999</v>
      </c>
      <c r="G90" s="40">
        <v>1110.2999999999997</v>
      </c>
      <c r="H90" s="40">
        <v>1183.2999999999997</v>
      </c>
      <c r="I90" s="40">
        <v>1205.8999999999996</v>
      </c>
      <c r="J90" s="40">
        <v>1219.7999999999997</v>
      </c>
      <c r="K90" s="31">
        <v>1192</v>
      </c>
      <c r="L90" s="31">
        <v>1155.5</v>
      </c>
      <c r="M90" s="31">
        <v>1.3318300000000001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15076</v>
      </c>
      <c r="D91" s="40">
        <v>15159.283333333333</v>
      </c>
      <c r="E91" s="40">
        <v>14878.066666666666</v>
      </c>
      <c r="F91" s="40">
        <v>14680.133333333333</v>
      </c>
      <c r="G91" s="40">
        <v>14398.916666666666</v>
      </c>
      <c r="H91" s="40">
        <v>15357.216666666665</v>
      </c>
      <c r="I91" s="40">
        <v>15638.433333333332</v>
      </c>
      <c r="J91" s="40">
        <v>15836.366666666665</v>
      </c>
      <c r="K91" s="31">
        <v>15440.5</v>
      </c>
      <c r="L91" s="31">
        <v>14961.35</v>
      </c>
      <c r="M91" s="31">
        <v>0.74361999999999995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374.8</v>
      </c>
      <c r="D92" s="40">
        <v>382.88333333333338</v>
      </c>
      <c r="E92" s="40">
        <v>361.51666666666677</v>
      </c>
      <c r="F92" s="40">
        <v>348.23333333333341</v>
      </c>
      <c r="G92" s="40">
        <v>326.86666666666679</v>
      </c>
      <c r="H92" s="40">
        <v>396.16666666666674</v>
      </c>
      <c r="I92" s="40">
        <v>417.53333333333342</v>
      </c>
      <c r="J92" s="40">
        <v>430.81666666666672</v>
      </c>
      <c r="K92" s="31">
        <v>404.25</v>
      </c>
      <c r="L92" s="31">
        <v>369.6</v>
      </c>
      <c r="M92" s="31">
        <v>8.7124000000000006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4051.85</v>
      </c>
      <c r="D93" s="40">
        <v>4069.2833333333333</v>
      </c>
      <c r="E93" s="40">
        <v>4023.5666666666666</v>
      </c>
      <c r="F93" s="40">
        <v>3995.2833333333333</v>
      </c>
      <c r="G93" s="40">
        <v>3949.5666666666666</v>
      </c>
      <c r="H93" s="40">
        <v>4097.5666666666666</v>
      </c>
      <c r="I93" s="40">
        <v>4143.2833333333328</v>
      </c>
      <c r="J93" s="40">
        <v>4171.5666666666666</v>
      </c>
      <c r="K93" s="31">
        <v>4115</v>
      </c>
      <c r="L93" s="31">
        <v>4041</v>
      </c>
      <c r="M93" s="31">
        <v>6.2151699999999996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164.65</v>
      </c>
      <c r="D94" s="40">
        <v>164.45000000000002</v>
      </c>
      <c r="E94" s="40">
        <v>161.20000000000005</v>
      </c>
      <c r="F94" s="40">
        <v>157.75000000000003</v>
      </c>
      <c r="G94" s="40">
        <v>154.50000000000006</v>
      </c>
      <c r="H94" s="40">
        <v>167.90000000000003</v>
      </c>
      <c r="I94" s="40">
        <v>171.14999999999998</v>
      </c>
      <c r="J94" s="40">
        <v>174.60000000000002</v>
      </c>
      <c r="K94" s="31">
        <v>167.7</v>
      </c>
      <c r="L94" s="31">
        <v>161</v>
      </c>
      <c r="M94" s="31">
        <v>49.91657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397.4</v>
      </c>
      <c r="D95" s="40">
        <v>398.61666666666662</v>
      </c>
      <c r="E95" s="40">
        <v>392.18333333333322</v>
      </c>
      <c r="F95" s="40">
        <v>386.96666666666658</v>
      </c>
      <c r="G95" s="40">
        <v>380.53333333333319</v>
      </c>
      <c r="H95" s="40">
        <v>403.83333333333326</v>
      </c>
      <c r="I95" s="40">
        <v>410.26666666666665</v>
      </c>
      <c r="J95" s="40">
        <v>415.48333333333329</v>
      </c>
      <c r="K95" s="31">
        <v>405.05</v>
      </c>
      <c r="L95" s="31">
        <v>393.4</v>
      </c>
      <c r="M95" s="31">
        <v>3.7116899999999999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92.2</v>
      </c>
      <c r="D96" s="40">
        <v>92.433333333333337</v>
      </c>
      <c r="E96" s="40">
        <v>87.966666666666669</v>
      </c>
      <c r="F96" s="40">
        <v>83.733333333333334</v>
      </c>
      <c r="G96" s="40">
        <v>79.266666666666666</v>
      </c>
      <c r="H96" s="40">
        <v>96.666666666666671</v>
      </c>
      <c r="I96" s="40">
        <v>101.13333333333334</v>
      </c>
      <c r="J96" s="40">
        <v>105.36666666666667</v>
      </c>
      <c r="K96" s="31">
        <v>96.9</v>
      </c>
      <c r="L96" s="31">
        <v>88.2</v>
      </c>
      <c r="M96" s="31">
        <v>168.59161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2912.2</v>
      </c>
      <c r="D97" s="40">
        <v>2889.4666666666667</v>
      </c>
      <c r="E97" s="40">
        <v>2822.9333333333334</v>
      </c>
      <c r="F97" s="40">
        <v>2733.6666666666665</v>
      </c>
      <c r="G97" s="40">
        <v>2667.1333333333332</v>
      </c>
      <c r="H97" s="40">
        <v>2978.7333333333336</v>
      </c>
      <c r="I97" s="40">
        <v>3045.2666666666673</v>
      </c>
      <c r="J97" s="40">
        <v>3134.5333333333338</v>
      </c>
      <c r="K97" s="31">
        <v>2956</v>
      </c>
      <c r="L97" s="31">
        <v>2800.2</v>
      </c>
      <c r="M97" s="31">
        <v>2.1814300000000002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307.2</v>
      </c>
      <c r="D98" s="40">
        <v>309.43333333333334</v>
      </c>
      <c r="E98" s="40">
        <v>299.86666666666667</v>
      </c>
      <c r="F98" s="40">
        <v>292.53333333333336</v>
      </c>
      <c r="G98" s="40">
        <v>282.9666666666667</v>
      </c>
      <c r="H98" s="40">
        <v>316.76666666666665</v>
      </c>
      <c r="I98" s="40">
        <v>326.33333333333337</v>
      </c>
      <c r="J98" s="40">
        <v>333.66666666666663</v>
      </c>
      <c r="K98" s="31">
        <v>319</v>
      </c>
      <c r="L98" s="31">
        <v>302.10000000000002</v>
      </c>
      <c r="M98" s="31">
        <v>3.9843999999999999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557.20000000000005</v>
      </c>
      <c r="D99" s="40">
        <v>557.69999999999993</v>
      </c>
      <c r="E99" s="40">
        <v>550.89999999999986</v>
      </c>
      <c r="F99" s="40">
        <v>544.59999999999991</v>
      </c>
      <c r="G99" s="40">
        <v>537.79999999999984</v>
      </c>
      <c r="H99" s="40">
        <v>563.99999999999989</v>
      </c>
      <c r="I99" s="40">
        <v>570.79999999999984</v>
      </c>
      <c r="J99" s="40">
        <v>577.09999999999991</v>
      </c>
      <c r="K99" s="31">
        <v>564.5</v>
      </c>
      <c r="L99" s="31">
        <v>551.4</v>
      </c>
      <c r="M99" s="31">
        <v>21.394079999999999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608</v>
      </c>
      <c r="D100" s="40">
        <v>610.15</v>
      </c>
      <c r="E100" s="40">
        <v>592.09999999999991</v>
      </c>
      <c r="F100" s="40">
        <v>576.19999999999993</v>
      </c>
      <c r="G100" s="40">
        <v>558.14999999999986</v>
      </c>
      <c r="H100" s="40">
        <v>626.04999999999995</v>
      </c>
      <c r="I100" s="40">
        <v>644.09999999999991</v>
      </c>
      <c r="J100" s="40">
        <v>660</v>
      </c>
      <c r="K100" s="31">
        <v>628.20000000000005</v>
      </c>
      <c r="L100" s="31">
        <v>594.25</v>
      </c>
      <c r="M100" s="31">
        <v>19.397359999999999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162.75</v>
      </c>
      <c r="D101" s="40">
        <v>164.4</v>
      </c>
      <c r="E101" s="40">
        <v>157.55000000000001</v>
      </c>
      <c r="F101" s="40">
        <v>152.35</v>
      </c>
      <c r="G101" s="40">
        <v>145.5</v>
      </c>
      <c r="H101" s="40">
        <v>169.60000000000002</v>
      </c>
      <c r="I101" s="40">
        <v>176.45</v>
      </c>
      <c r="J101" s="40">
        <v>181.65000000000003</v>
      </c>
      <c r="K101" s="31">
        <v>171.25</v>
      </c>
      <c r="L101" s="31">
        <v>159.19999999999999</v>
      </c>
      <c r="M101" s="31">
        <v>448.56907000000001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870.95</v>
      </c>
      <c r="D102" s="40">
        <v>877.30000000000007</v>
      </c>
      <c r="E102" s="40">
        <v>853.65000000000009</v>
      </c>
      <c r="F102" s="40">
        <v>836.35</v>
      </c>
      <c r="G102" s="40">
        <v>812.7</v>
      </c>
      <c r="H102" s="40">
        <v>894.60000000000014</v>
      </c>
      <c r="I102" s="40">
        <v>918.25</v>
      </c>
      <c r="J102" s="40">
        <v>935.55000000000018</v>
      </c>
      <c r="K102" s="31">
        <v>900.95</v>
      </c>
      <c r="L102" s="31">
        <v>860</v>
      </c>
      <c r="M102" s="31">
        <v>2.1274999999999999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502.35</v>
      </c>
      <c r="D103" s="40">
        <v>503.26666666666665</v>
      </c>
      <c r="E103" s="40">
        <v>498.5333333333333</v>
      </c>
      <c r="F103" s="40">
        <v>494.71666666666664</v>
      </c>
      <c r="G103" s="40">
        <v>489.98333333333329</v>
      </c>
      <c r="H103" s="40">
        <v>507.08333333333331</v>
      </c>
      <c r="I103" s="40">
        <v>511.81666666666666</v>
      </c>
      <c r="J103" s="40">
        <v>515.63333333333333</v>
      </c>
      <c r="K103" s="31">
        <v>508</v>
      </c>
      <c r="L103" s="31">
        <v>499.45</v>
      </c>
      <c r="M103" s="31">
        <v>0.23857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859.15</v>
      </c>
      <c r="D104" s="40">
        <v>857.28333333333342</v>
      </c>
      <c r="E104" s="40">
        <v>828.56666666666683</v>
      </c>
      <c r="F104" s="40">
        <v>797.98333333333346</v>
      </c>
      <c r="G104" s="40">
        <v>769.26666666666688</v>
      </c>
      <c r="H104" s="40">
        <v>887.86666666666679</v>
      </c>
      <c r="I104" s="40">
        <v>916.58333333333326</v>
      </c>
      <c r="J104" s="40">
        <v>947.16666666666674</v>
      </c>
      <c r="K104" s="31">
        <v>886</v>
      </c>
      <c r="L104" s="31">
        <v>826.7</v>
      </c>
      <c r="M104" s="31">
        <v>32.366509999999998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136.44999999999999</v>
      </c>
      <c r="D105" s="40">
        <v>138.28333333333333</v>
      </c>
      <c r="E105" s="40">
        <v>133.56666666666666</v>
      </c>
      <c r="F105" s="40">
        <v>130.68333333333334</v>
      </c>
      <c r="G105" s="40">
        <v>125.96666666666667</v>
      </c>
      <c r="H105" s="40">
        <v>141.16666666666666</v>
      </c>
      <c r="I105" s="40">
        <v>145.8833333333333</v>
      </c>
      <c r="J105" s="40">
        <v>148.76666666666665</v>
      </c>
      <c r="K105" s="31">
        <v>143</v>
      </c>
      <c r="L105" s="31">
        <v>135.4</v>
      </c>
      <c r="M105" s="31">
        <v>13.76835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1322.05</v>
      </c>
      <c r="D106" s="40">
        <v>1322.9833333333333</v>
      </c>
      <c r="E106" s="40">
        <v>1294.0666666666666</v>
      </c>
      <c r="F106" s="40">
        <v>1266.0833333333333</v>
      </c>
      <c r="G106" s="40">
        <v>1237.1666666666665</v>
      </c>
      <c r="H106" s="40">
        <v>1350.9666666666667</v>
      </c>
      <c r="I106" s="40">
        <v>1379.8833333333332</v>
      </c>
      <c r="J106" s="40">
        <v>1407.8666666666668</v>
      </c>
      <c r="K106" s="31">
        <v>1351.9</v>
      </c>
      <c r="L106" s="31">
        <v>1295</v>
      </c>
      <c r="M106" s="31">
        <v>2.3121499999999999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23.2</v>
      </c>
      <c r="D107" s="40">
        <v>23.233333333333334</v>
      </c>
      <c r="E107" s="40">
        <v>22.166666666666668</v>
      </c>
      <c r="F107" s="40">
        <v>21.133333333333333</v>
      </c>
      <c r="G107" s="40">
        <v>20.066666666666666</v>
      </c>
      <c r="H107" s="40">
        <v>24.266666666666669</v>
      </c>
      <c r="I107" s="40">
        <v>25.333333333333332</v>
      </c>
      <c r="J107" s="40">
        <v>26.366666666666671</v>
      </c>
      <c r="K107" s="31">
        <v>24.3</v>
      </c>
      <c r="L107" s="31">
        <v>22.2</v>
      </c>
      <c r="M107" s="31">
        <v>236.50015999999999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1348.85</v>
      </c>
      <c r="D108" s="40">
        <v>1357.2833333333333</v>
      </c>
      <c r="E108" s="40">
        <v>1326.5666666666666</v>
      </c>
      <c r="F108" s="40">
        <v>1304.2833333333333</v>
      </c>
      <c r="G108" s="40">
        <v>1273.5666666666666</v>
      </c>
      <c r="H108" s="40">
        <v>1379.5666666666666</v>
      </c>
      <c r="I108" s="40">
        <v>1410.2833333333333</v>
      </c>
      <c r="J108" s="40">
        <v>1432.5666666666666</v>
      </c>
      <c r="K108" s="31">
        <v>1388</v>
      </c>
      <c r="L108" s="31">
        <v>1335</v>
      </c>
      <c r="M108" s="31">
        <v>5.25807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418.25</v>
      </c>
      <c r="D109" s="40">
        <v>417.09999999999997</v>
      </c>
      <c r="E109" s="40">
        <v>409.19999999999993</v>
      </c>
      <c r="F109" s="40">
        <v>400.15</v>
      </c>
      <c r="G109" s="40">
        <v>392.24999999999994</v>
      </c>
      <c r="H109" s="40">
        <v>426.14999999999992</v>
      </c>
      <c r="I109" s="40">
        <v>434.0499999999999</v>
      </c>
      <c r="J109" s="40">
        <v>443.09999999999991</v>
      </c>
      <c r="K109" s="31">
        <v>425</v>
      </c>
      <c r="L109" s="31">
        <v>408.05</v>
      </c>
      <c r="M109" s="31">
        <v>1.8441099999999999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850</v>
      </c>
      <c r="D110" s="40">
        <v>846.36666666666667</v>
      </c>
      <c r="E110" s="40">
        <v>833.73333333333335</v>
      </c>
      <c r="F110" s="40">
        <v>817.4666666666667</v>
      </c>
      <c r="G110" s="40">
        <v>804.83333333333337</v>
      </c>
      <c r="H110" s="40">
        <v>862.63333333333333</v>
      </c>
      <c r="I110" s="40">
        <v>875.26666666666677</v>
      </c>
      <c r="J110" s="40">
        <v>891.5333333333333</v>
      </c>
      <c r="K110" s="31">
        <v>859</v>
      </c>
      <c r="L110" s="31">
        <v>830.1</v>
      </c>
      <c r="M110" s="31">
        <v>8.5132300000000001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4478.3999999999996</v>
      </c>
      <c r="D111" s="40">
        <v>4465.083333333333</v>
      </c>
      <c r="E111" s="40">
        <v>4362.1666666666661</v>
      </c>
      <c r="F111" s="40">
        <v>4245.9333333333334</v>
      </c>
      <c r="G111" s="40">
        <v>4143.0166666666664</v>
      </c>
      <c r="H111" s="40">
        <v>4581.3166666666657</v>
      </c>
      <c r="I111" s="40">
        <v>4684.2333333333318</v>
      </c>
      <c r="J111" s="40">
        <v>4800.4666666666653</v>
      </c>
      <c r="K111" s="31">
        <v>4568</v>
      </c>
      <c r="L111" s="31">
        <v>4348.8500000000004</v>
      </c>
      <c r="M111" s="31">
        <v>0.30886999999999998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180.1</v>
      </c>
      <c r="D112" s="40">
        <v>182.4666666666667</v>
      </c>
      <c r="E112" s="40">
        <v>175.93333333333339</v>
      </c>
      <c r="F112" s="40">
        <v>171.76666666666671</v>
      </c>
      <c r="G112" s="40">
        <v>165.23333333333341</v>
      </c>
      <c r="H112" s="40">
        <v>186.63333333333338</v>
      </c>
      <c r="I112" s="40">
        <v>193.16666666666669</v>
      </c>
      <c r="J112" s="40">
        <v>197.33333333333337</v>
      </c>
      <c r="K112" s="31">
        <v>189</v>
      </c>
      <c r="L112" s="31">
        <v>178.3</v>
      </c>
      <c r="M112" s="31">
        <v>2.7169500000000002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312.60000000000002</v>
      </c>
      <c r="D113" s="40">
        <v>316.61666666666667</v>
      </c>
      <c r="E113" s="40">
        <v>306.23333333333335</v>
      </c>
      <c r="F113" s="40">
        <v>299.86666666666667</v>
      </c>
      <c r="G113" s="40">
        <v>289.48333333333335</v>
      </c>
      <c r="H113" s="40">
        <v>322.98333333333335</v>
      </c>
      <c r="I113" s="40">
        <v>333.36666666666667</v>
      </c>
      <c r="J113" s="40">
        <v>339.73333333333335</v>
      </c>
      <c r="K113" s="31">
        <v>327</v>
      </c>
      <c r="L113" s="31">
        <v>310.25</v>
      </c>
      <c r="M113" s="31">
        <v>7.5546100000000003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694.05</v>
      </c>
      <c r="D114" s="40">
        <v>703.5333333333333</v>
      </c>
      <c r="E114" s="40">
        <v>675.06666666666661</v>
      </c>
      <c r="F114" s="40">
        <v>656.08333333333326</v>
      </c>
      <c r="G114" s="40">
        <v>627.61666666666656</v>
      </c>
      <c r="H114" s="40">
        <v>722.51666666666665</v>
      </c>
      <c r="I114" s="40">
        <v>750.98333333333335</v>
      </c>
      <c r="J114" s="40">
        <v>769.9666666666667</v>
      </c>
      <c r="K114" s="31">
        <v>732</v>
      </c>
      <c r="L114" s="31">
        <v>684.55</v>
      </c>
      <c r="M114" s="31">
        <v>2.1155200000000001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606.85</v>
      </c>
      <c r="D115" s="40">
        <v>606.43333333333328</v>
      </c>
      <c r="E115" s="40">
        <v>592.11666666666656</v>
      </c>
      <c r="F115" s="40">
        <v>577.38333333333333</v>
      </c>
      <c r="G115" s="40">
        <v>563.06666666666661</v>
      </c>
      <c r="H115" s="40">
        <v>621.16666666666652</v>
      </c>
      <c r="I115" s="40">
        <v>635.48333333333335</v>
      </c>
      <c r="J115" s="40">
        <v>650.21666666666647</v>
      </c>
      <c r="K115" s="31">
        <v>620.75</v>
      </c>
      <c r="L115" s="31">
        <v>591.70000000000005</v>
      </c>
      <c r="M115" s="31">
        <v>35.930219999999998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954.05</v>
      </c>
      <c r="D116" s="40">
        <v>954.86666666666667</v>
      </c>
      <c r="E116" s="40">
        <v>947.23333333333335</v>
      </c>
      <c r="F116" s="40">
        <v>940.41666666666663</v>
      </c>
      <c r="G116" s="40">
        <v>932.7833333333333</v>
      </c>
      <c r="H116" s="40">
        <v>961.68333333333339</v>
      </c>
      <c r="I116" s="40">
        <v>969.31666666666683</v>
      </c>
      <c r="J116" s="40">
        <v>976.13333333333344</v>
      </c>
      <c r="K116" s="31">
        <v>962.5</v>
      </c>
      <c r="L116" s="31">
        <v>948.05</v>
      </c>
      <c r="M116" s="31">
        <v>20.063559999999999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153.55000000000001</v>
      </c>
      <c r="D117" s="40">
        <v>155.41666666666666</v>
      </c>
      <c r="E117" s="40">
        <v>150.83333333333331</v>
      </c>
      <c r="F117" s="40">
        <v>148.11666666666665</v>
      </c>
      <c r="G117" s="40">
        <v>143.5333333333333</v>
      </c>
      <c r="H117" s="40">
        <v>158.13333333333333</v>
      </c>
      <c r="I117" s="40">
        <v>162.71666666666664</v>
      </c>
      <c r="J117" s="40">
        <v>165.43333333333334</v>
      </c>
      <c r="K117" s="31">
        <v>160</v>
      </c>
      <c r="L117" s="31">
        <v>152.69999999999999</v>
      </c>
      <c r="M117" s="31">
        <v>18.988710000000001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156.69999999999999</v>
      </c>
      <c r="D118" s="40">
        <v>158.46666666666667</v>
      </c>
      <c r="E118" s="40">
        <v>153.63333333333333</v>
      </c>
      <c r="F118" s="40">
        <v>150.56666666666666</v>
      </c>
      <c r="G118" s="40">
        <v>145.73333333333332</v>
      </c>
      <c r="H118" s="40">
        <v>161.53333333333333</v>
      </c>
      <c r="I118" s="40">
        <v>166.36666666666665</v>
      </c>
      <c r="J118" s="40">
        <v>169.43333333333334</v>
      </c>
      <c r="K118" s="31">
        <v>163.30000000000001</v>
      </c>
      <c r="L118" s="31">
        <v>155.4</v>
      </c>
      <c r="M118" s="31">
        <v>173.17064999999999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378.1</v>
      </c>
      <c r="D119" s="40">
        <v>374.11666666666662</v>
      </c>
      <c r="E119" s="40">
        <v>368.98333333333323</v>
      </c>
      <c r="F119" s="40">
        <v>359.86666666666662</v>
      </c>
      <c r="G119" s="40">
        <v>354.73333333333323</v>
      </c>
      <c r="H119" s="40">
        <v>383.23333333333323</v>
      </c>
      <c r="I119" s="40">
        <v>388.36666666666656</v>
      </c>
      <c r="J119" s="40">
        <v>397.48333333333323</v>
      </c>
      <c r="K119" s="31">
        <v>379.25</v>
      </c>
      <c r="L119" s="31">
        <v>365</v>
      </c>
      <c r="M119" s="31">
        <v>4.4924799999999996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5444.7</v>
      </c>
      <c r="D120" s="40">
        <v>5458.2333333333336</v>
      </c>
      <c r="E120" s="40">
        <v>5391.4666666666672</v>
      </c>
      <c r="F120" s="40">
        <v>5338.2333333333336</v>
      </c>
      <c r="G120" s="40">
        <v>5271.4666666666672</v>
      </c>
      <c r="H120" s="40">
        <v>5511.4666666666672</v>
      </c>
      <c r="I120" s="40">
        <v>5578.2333333333336</v>
      </c>
      <c r="J120" s="40">
        <v>5631.4666666666672</v>
      </c>
      <c r="K120" s="31">
        <v>5525</v>
      </c>
      <c r="L120" s="31">
        <v>5405</v>
      </c>
      <c r="M120" s="31">
        <v>3.0036900000000002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1732.55</v>
      </c>
      <c r="D121" s="40">
        <v>1726.0166666666667</v>
      </c>
      <c r="E121" s="40">
        <v>1717.0333333333333</v>
      </c>
      <c r="F121" s="40">
        <v>1701.5166666666667</v>
      </c>
      <c r="G121" s="40">
        <v>1692.5333333333333</v>
      </c>
      <c r="H121" s="40">
        <v>1741.5333333333333</v>
      </c>
      <c r="I121" s="40">
        <v>1750.5166666666664</v>
      </c>
      <c r="J121" s="40">
        <v>1766.0333333333333</v>
      </c>
      <c r="K121" s="31">
        <v>1735</v>
      </c>
      <c r="L121" s="31">
        <v>1710.5</v>
      </c>
      <c r="M121" s="31">
        <v>3.9599700000000002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3609.95</v>
      </c>
      <c r="D122" s="40">
        <v>3613.9833333333336</v>
      </c>
      <c r="E122" s="40">
        <v>3588.166666666667</v>
      </c>
      <c r="F122" s="40">
        <v>3566.3833333333332</v>
      </c>
      <c r="G122" s="40">
        <v>3540.5666666666666</v>
      </c>
      <c r="H122" s="40">
        <v>3635.7666666666673</v>
      </c>
      <c r="I122" s="40">
        <v>3661.5833333333339</v>
      </c>
      <c r="J122" s="40">
        <v>3683.3666666666677</v>
      </c>
      <c r="K122" s="31">
        <v>3639.8</v>
      </c>
      <c r="L122" s="31">
        <v>3592.2</v>
      </c>
      <c r="M122" s="31">
        <v>2.60433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723.65</v>
      </c>
      <c r="D123" s="40">
        <v>720.19999999999993</v>
      </c>
      <c r="E123" s="40">
        <v>696.59999999999991</v>
      </c>
      <c r="F123" s="40">
        <v>669.55</v>
      </c>
      <c r="G123" s="40">
        <v>645.94999999999993</v>
      </c>
      <c r="H123" s="40">
        <v>747.24999999999989</v>
      </c>
      <c r="I123" s="40">
        <v>770.85</v>
      </c>
      <c r="J123" s="40">
        <v>797.89999999999986</v>
      </c>
      <c r="K123" s="31">
        <v>743.8</v>
      </c>
      <c r="L123" s="31">
        <v>693.15</v>
      </c>
      <c r="M123" s="31">
        <v>22.843820000000001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807.6</v>
      </c>
      <c r="D124" s="40">
        <v>815.65000000000009</v>
      </c>
      <c r="E124" s="40">
        <v>794.35000000000014</v>
      </c>
      <c r="F124" s="40">
        <v>781.1</v>
      </c>
      <c r="G124" s="40">
        <v>759.80000000000007</v>
      </c>
      <c r="H124" s="40">
        <v>828.9000000000002</v>
      </c>
      <c r="I124" s="40">
        <v>850.20000000000016</v>
      </c>
      <c r="J124" s="40">
        <v>863.45000000000027</v>
      </c>
      <c r="K124" s="31">
        <v>836.95</v>
      </c>
      <c r="L124" s="31">
        <v>802.4</v>
      </c>
      <c r="M124" s="31">
        <v>6.0923499999999997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636.29999999999995</v>
      </c>
      <c r="D125" s="40">
        <v>644.63333333333333</v>
      </c>
      <c r="E125" s="40">
        <v>624.01666666666665</v>
      </c>
      <c r="F125" s="40">
        <v>611.73333333333335</v>
      </c>
      <c r="G125" s="40">
        <v>591.11666666666667</v>
      </c>
      <c r="H125" s="40">
        <v>656.91666666666663</v>
      </c>
      <c r="I125" s="40">
        <v>677.53333333333319</v>
      </c>
      <c r="J125" s="40">
        <v>689.81666666666661</v>
      </c>
      <c r="K125" s="31">
        <v>665.25</v>
      </c>
      <c r="L125" s="31">
        <v>632.35</v>
      </c>
      <c r="M125" s="31">
        <v>1.53653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486.1</v>
      </c>
      <c r="D126" s="40">
        <v>487.5</v>
      </c>
      <c r="E126" s="40">
        <v>478.6</v>
      </c>
      <c r="F126" s="40">
        <v>471.1</v>
      </c>
      <c r="G126" s="40">
        <v>462.20000000000005</v>
      </c>
      <c r="H126" s="40">
        <v>495</v>
      </c>
      <c r="I126" s="40">
        <v>503.9</v>
      </c>
      <c r="J126" s="40">
        <v>511.4</v>
      </c>
      <c r="K126" s="31">
        <v>496.4</v>
      </c>
      <c r="L126" s="31">
        <v>480</v>
      </c>
      <c r="M126" s="31">
        <v>17.205159999999999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1007.7</v>
      </c>
      <c r="D127" s="40">
        <v>1015.2000000000002</v>
      </c>
      <c r="E127" s="40">
        <v>989.25000000000023</v>
      </c>
      <c r="F127" s="40">
        <v>970.80000000000007</v>
      </c>
      <c r="G127" s="40">
        <v>944.85000000000014</v>
      </c>
      <c r="H127" s="40">
        <v>1033.6500000000003</v>
      </c>
      <c r="I127" s="40">
        <v>1059.6000000000004</v>
      </c>
      <c r="J127" s="40">
        <v>1078.0500000000004</v>
      </c>
      <c r="K127" s="31">
        <v>1041.1500000000001</v>
      </c>
      <c r="L127" s="31">
        <v>996.75</v>
      </c>
      <c r="M127" s="31">
        <v>9.0435400000000001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1113.7</v>
      </c>
      <c r="D128" s="40">
        <v>1106.5999999999999</v>
      </c>
      <c r="E128" s="40">
        <v>1087.1999999999998</v>
      </c>
      <c r="F128" s="40">
        <v>1060.6999999999998</v>
      </c>
      <c r="G128" s="40">
        <v>1041.2999999999997</v>
      </c>
      <c r="H128" s="40">
        <v>1133.0999999999999</v>
      </c>
      <c r="I128" s="40">
        <v>1152.5</v>
      </c>
      <c r="J128" s="40">
        <v>1179</v>
      </c>
      <c r="K128" s="31">
        <v>1126</v>
      </c>
      <c r="L128" s="31">
        <v>1080.0999999999999</v>
      </c>
      <c r="M128" s="31">
        <v>8.1851099999999999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91.95</v>
      </c>
      <c r="D129" s="40">
        <v>92.95</v>
      </c>
      <c r="E129" s="40">
        <v>90.4</v>
      </c>
      <c r="F129" s="40">
        <v>88.850000000000009</v>
      </c>
      <c r="G129" s="40">
        <v>86.300000000000011</v>
      </c>
      <c r="H129" s="40">
        <v>94.5</v>
      </c>
      <c r="I129" s="40">
        <v>97.049999999999983</v>
      </c>
      <c r="J129" s="40">
        <v>98.6</v>
      </c>
      <c r="K129" s="31">
        <v>95.5</v>
      </c>
      <c r="L129" s="31">
        <v>91.4</v>
      </c>
      <c r="M129" s="31">
        <v>25.181570000000001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1036.8</v>
      </c>
      <c r="D130" s="40">
        <v>1031.6000000000001</v>
      </c>
      <c r="E130" s="40">
        <v>975.20000000000027</v>
      </c>
      <c r="F130" s="40">
        <v>913.60000000000014</v>
      </c>
      <c r="G130" s="40">
        <v>857.20000000000027</v>
      </c>
      <c r="H130" s="40">
        <v>1093.2000000000003</v>
      </c>
      <c r="I130" s="40">
        <v>1149.6000000000004</v>
      </c>
      <c r="J130" s="40">
        <v>1211.2000000000003</v>
      </c>
      <c r="K130" s="31">
        <v>1088</v>
      </c>
      <c r="L130" s="31">
        <v>970</v>
      </c>
      <c r="M130" s="31">
        <v>4.0353199999999996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334.75</v>
      </c>
      <c r="D131" s="40">
        <v>338.41666666666669</v>
      </c>
      <c r="E131" s="40">
        <v>328.23333333333335</v>
      </c>
      <c r="F131" s="40">
        <v>321.71666666666664</v>
      </c>
      <c r="G131" s="40">
        <v>311.5333333333333</v>
      </c>
      <c r="H131" s="40">
        <v>344.93333333333339</v>
      </c>
      <c r="I131" s="40">
        <v>355.11666666666667</v>
      </c>
      <c r="J131" s="40">
        <v>361.63333333333344</v>
      </c>
      <c r="K131" s="31">
        <v>348.6</v>
      </c>
      <c r="L131" s="31">
        <v>331.9</v>
      </c>
      <c r="M131" s="31">
        <v>99.019639999999995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653.95000000000005</v>
      </c>
      <c r="D132" s="40">
        <v>650.06666666666661</v>
      </c>
      <c r="E132" s="40">
        <v>644.23333333333323</v>
      </c>
      <c r="F132" s="40">
        <v>634.51666666666665</v>
      </c>
      <c r="G132" s="40">
        <v>628.68333333333328</v>
      </c>
      <c r="H132" s="40">
        <v>659.78333333333319</v>
      </c>
      <c r="I132" s="40">
        <v>665.61666666666667</v>
      </c>
      <c r="J132" s="40">
        <v>675.33333333333314</v>
      </c>
      <c r="K132" s="31">
        <v>655.9</v>
      </c>
      <c r="L132" s="31">
        <v>640.35</v>
      </c>
      <c r="M132" s="31">
        <v>29.59141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2298.1</v>
      </c>
      <c r="D133" s="40">
        <v>2302.1666666666665</v>
      </c>
      <c r="E133" s="40">
        <v>2185.9333333333329</v>
      </c>
      <c r="F133" s="40">
        <v>2073.7666666666664</v>
      </c>
      <c r="G133" s="40">
        <v>1957.5333333333328</v>
      </c>
      <c r="H133" s="40">
        <v>2414.333333333333</v>
      </c>
      <c r="I133" s="40">
        <v>2530.5666666666666</v>
      </c>
      <c r="J133" s="40">
        <v>2642.7333333333331</v>
      </c>
      <c r="K133" s="31">
        <v>2418.4</v>
      </c>
      <c r="L133" s="31">
        <v>2190</v>
      </c>
      <c r="M133" s="31">
        <v>10.760540000000001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2416.25</v>
      </c>
      <c r="D134" s="40">
        <v>2435.2000000000003</v>
      </c>
      <c r="E134" s="40">
        <v>2383.4000000000005</v>
      </c>
      <c r="F134" s="40">
        <v>2350.5500000000002</v>
      </c>
      <c r="G134" s="40">
        <v>2298.7500000000005</v>
      </c>
      <c r="H134" s="40">
        <v>2468.0500000000006</v>
      </c>
      <c r="I134" s="40">
        <v>2519.8500000000008</v>
      </c>
      <c r="J134" s="40">
        <v>2552.7000000000007</v>
      </c>
      <c r="K134" s="31">
        <v>2487</v>
      </c>
      <c r="L134" s="31">
        <v>2402.35</v>
      </c>
      <c r="M134" s="31">
        <v>7.21035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228.65</v>
      </c>
      <c r="D135" s="40">
        <v>230.73333333333335</v>
      </c>
      <c r="E135" s="40">
        <v>221.41666666666669</v>
      </c>
      <c r="F135" s="40">
        <v>214.18333333333334</v>
      </c>
      <c r="G135" s="40">
        <v>204.86666666666667</v>
      </c>
      <c r="H135" s="40">
        <v>237.9666666666667</v>
      </c>
      <c r="I135" s="40">
        <v>247.28333333333336</v>
      </c>
      <c r="J135" s="40">
        <v>254.51666666666671</v>
      </c>
      <c r="K135" s="31">
        <v>240.05</v>
      </c>
      <c r="L135" s="31">
        <v>223.5</v>
      </c>
      <c r="M135" s="31">
        <v>73.838350000000005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189.45</v>
      </c>
      <c r="D136" s="40">
        <v>192.04999999999998</v>
      </c>
      <c r="E136" s="40">
        <v>186.04999999999995</v>
      </c>
      <c r="F136" s="40">
        <v>182.64999999999998</v>
      </c>
      <c r="G136" s="40">
        <v>176.64999999999995</v>
      </c>
      <c r="H136" s="40">
        <v>195.44999999999996</v>
      </c>
      <c r="I136" s="40">
        <v>201.45000000000002</v>
      </c>
      <c r="J136" s="40">
        <v>204.84999999999997</v>
      </c>
      <c r="K136" s="31">
        <v>198.05</v>
      </c>
      <c r="L136" s="31">
        <v>188.65</v>
      </c>
      <c r="M136" s="31">
        <v>12.829750000000001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839.1</v>
      </c>
      <c r="D137" s="40">
        <v>843.11666666666667</v>
      </c>
      <c r="E137" s="40">
        <v>826.23333333333335</v>
      </c>
      <c r="F137" s="40">
        <v>813.36666666666667</v>
      </c>
      <c r="G137" s="40">
        <v>796.48333333333335</v>
      </c>
      <c r="H137" s="40">
        <v>855.98333333333335</v>
      </c>
      <c r="I137" s="40">
        <v>872.86666666666679</v>
      </c>
      <c r="J137" s="40">
        <v>885.73333333333335</v>
      </c>
      <c r="K137" s="31">
        <v>860</v>
      </c>
      <c r="L137" s="31">
        <v>830.25</v>
      </c>
      <c r="M137" s="31">
        <v>0.96404999999999996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516.5</v>
      </c>
      <c r="D138" s="40">
        <v>521.65</v>
      </c>
      <c r="E138" s="40">
        <v>508.84999999999991</v>
      </c>
      <c r="F138" s="40">
        <v>501.19999999999993</v>
      </c>
      <c r="G138" s="40">
        <v>488.39999999999986</v>
      </c>
      <c r="H138" s="40">
        <v>529.29999999999995</v>
      </c>
      <c r="I138" s="40">
        <v>542.09999999999991</v>
      </c>
      <c r="J138" s="40">
        <v>549.75</v>
      </c>
      <c r="K138" s="31">
        <v>534.45000000000005</v>
      </c>
      <c r="L138" s="31">
        <v>514</v>
      </c>
      <c r="M138" s="31">
        <v>2.4930099999999999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20.8</v>
      </c>
      <c r="D139" s="40">
        <v>20.5</v>
      </c>
      <c r="E139" s="40">
        <v>19.45</v>
      </c>
      <c r="F139" s="40">
        <v>18.099999999999998</v>
      </c>
      <c r="G139" s="40">
        <v>17.049999999999997</v>
      </c>
      <c r="H139" s="40">
        <v>21.85</v>
      </c>
      <c r="I139" s="40">
        <v>22.9</v>
      </c>
      <c r="J139" s="40">
        <v>24.250000000000004</v>
      </c>
      <c r="K139" s="31">
        <v>21.55</v>
      </c>
      <c r="L139" s="31">
        <v>19.149999999999999</v>
      </c>
      <c r="M139" s="31">
        <v>377.64613000000003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209.05</v>
      </c>
      <c r="D140" s="40">
        <v>211.81666666666669</v>
      </c>
      <c r="E140" s="40">
        <v>202.33333333333337</v>
      </c>
      <c r="F140" s="40">
        <v>195.61666666666667</v>
      </c>
      <c r="G140" s="40">
        <v>186.13333333333335</v>
      </c>
      <c r="H140" s="40">
        <v>218.53333333333339</v>
      </c>
      <c r="I140" s="40">
        <v>228.01666666666668</v>
      </c>
      <c r="J140" s="40">
        <v>234.73333333333341</v>
      </c>
      <c r="K140" s="31">
        <v>221.3</v>
      </c>
      <c r="L140" s="31">
        <v>205.1</v>
      </c>
      <c r="M140" s="31">
        <v>18.00686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5122.8</v>
      </c>
      <c r="D141" s="40">
        <v>5127</v>
      </c>
      <c r="E141" s="40">
        <v>5055.3500000000004</v>
      </c>
      <c r="F141" s="40">
        <v>4987.9000000000005</v>
      </c>
      <c r="G141" s="40">
        <v>4916.2500000000009</v>
      </c>
      <c r="H141" s="40">
        <v>5194.45</v>
      </c>
      <c r="I141" s="40">
        <v>5266.0999999999995</v>
      </c>
      <c r="J141" s="40">
        <v>5333.5499999999993</v>
      </c>
      <c r="K141" s="31">
        <v>5198.6499999999996</v>
      </c>
      <c r="L141" s="31">
        <v>5059.55</v>
      </c>
      <c r="M141" s="31">
        <v>4.0126999999999997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4245.1000000000004</v>
      </c>
      <c r="D142" s="40">
        <v>4238.7</v>
      </c>
      <c r="E142" s="40">
        <v>4157.2</v>
      </c>
      <c r="F142" s="40">
        <v>4069.3</v>
      </c>
      <c r="G142" s="40">
        <v>3987.8</v>
      </c>
      <c r="H142" s="40">
        <v>4326.5999999999995</v>
      </c>
      <c r="I142" s="40">
        <v>4408.0999999999995</v>
      </c>
      <c r="J142" s="40">
        <v>4495.9999999999991</v>
      </c>
      <c r="K142" s="31">
        <v>4320.2</v>
      </c>
      <c r="L142" s="31">
        <v>4150.8</v>
      </c>
      <c r="M142" s="31">
        <v>4.1152600000000001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3981.15</v>
      </c>
      <c r="D143" s="40">
        <v>4013.3833333333332</v>
      </c>
      <c r="E143" s="40">
        <v>3917.7666666666664</v>
      </c>
      <c r="F143" s="40">
        <v>3854.3833333333332</v>
      </c>
      <c r="G143" s="40">
        <v>3758.7666666666664</v>
      </c>
      <c r="H143" s="40">
        <v>4076.7666666666664</v>
      </c>
      <c r="I143" s="40">
        <v>4172.3833333333332</v>
      </c>
      <c r="J143" s="40">
        <v>4235.7666666666664</v>
      </c>
      <c r="K143" s="31">
        <v>4109</v>
      </c>
      <c r="L143" s="31">
        <v>3950</v>
      </c>
      <c r="M143" s="31">
        <v>4.7335599999999998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4884.55</v>
      </c>
      <c r="D144" s="40">
        <v>4903.7833333333328</v>
      </c>
      <c r="E144" s="40">
        <v>4849.8166666666657</v>
      </c>
      <c r="F144" s="40">
        <v>4815.083333333333</v>
      </c>
      <c r="G144" s="40">
        <v>4761.1166666666659</v>
      </c>
      <c r="H144" s="40">
        <v>4938.5166666666655</v>
      </c>
      <c r="I144" s="40">
        <v>4992.4833333333327</v>
      </c>
      <c r="J144" s="40">
        <v>5027.2166666666653</v>
      </c>
      <c r="K144" s="31">
        <v>4957.75</v>
      </c>
      <c r="L144" s="31">
        <v>4869.05</v>
      </c>
      <c r="M144" s="31">
        <v>4.5483000000000002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433.8</v>
      </c>
      <c r="D145" s="40">
        <v>436.2166666666667</v>
      </c>
      <c r="E145" s="40">
        <v>423.23333333333341</v>
      </c>
      <c r="F145" s="40">
        <v>412.66666666666669</v>
      </c>
      <c r="G145" s="40">
        <v>399.68333333333339</v>
      </c>
      <c r="H145" s="40">
        <v>446.78333333333342</v>
      </c>
      <c r="I145" s="40">
        <v>459.76666666666677</v>
      </c>
      <c r="J145" s="40">
        <v>470.33333333333343</v>
      </c>
      <c r="K145" s="31">
        <v>449.2</v>
      </c>
      <c r="L145" s="31">
        <v>425.65</v>
      </c>
      <c r="M145" s="31">
        <v>6.89114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107.45</v>
      </c>
      <c r="D146" s="40">
        <v>108.81666666666666</v>
      </c>
      <c r="E146" s="40">
        <v>105.63333333333333</v>
      </c>
      <c r="F146" s="40">
        <v>103.81666666666666</v>
      </c>
      <c r="G146" s="40">
        <v>100.63333333333333</v>
      </c>
      <c r="H146" s="40">
        <v>110.63333333333333</v>
      </c>
      <c r="I146" s="40">
        <v>113.81666666666666</v>
      </c>
      <c r="J146" s="40">
        <v>115.63333333333333</v>
      </c>
      <c r="K146" s="31">
        <v>112</v>
      </c>
      <c r="L146" s="31">
        <v>107</v>
      </c>
      <c r="M146" s="31">
        <v>6.0881600000000002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238.2</v>
      </c>
      <c r="D147" s="40">
        <v>240.08333333333334</v>
      </c>
      <c r="E147" s="40">
        <v>234.11666666666667</v>
      </c>
      <c r="F147" s="40">
        <v>230.03333333333333</v>
      </c>
      <c r="G147" s="40">
        <v>224.06666666666666</v>
      </c>
      <c r="H147" s="40">
        <v>244.16666666666669</v>
      </c>
      <c r="I147" s="40">
        <v>250.13333333333333</v>
      </c>
      <c r="J147" s="40">
        <v>254.2166666666667</v>
      </c>
      <c r="K147" s="31">
        <v>246.05</v>
      </c>
      <c r="L147" s="31">
        <v>236</v>
      </c>
      <c r="M147" s="31">
        <v>3.7033399999999999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82.95</v>
      </c>
      <c r="D148" s="40">
        <v>82.88333333333334</v>
      </c>
      <c r="E148" s="40">
        <v>81.066666666666677</v>
      </c>
      <c r="F148" s="40">
        <v>79.183333333333337</v>
      </c>
      <c r="G148" s="40">
        <v>77.366666666666674</v>
      </c>
      <c r="H148" s="40">
        <v>84.76666666666668</v>
      </c>
      <c r="I148" s="40">
        <v>86.583333333333343</v>
      </c>
      <c r="J148" s="40">
        <v>88.466666666666683</v>
      </c>
      <c r="K148" s="31">
        <v>84.7</v>
      </c>
      <c r="L148" s="31">
        <v>81</v>
      </c>
      <c r="M148" s="31">
        <v>50.688040000000001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2898.55</v>
      </c>
      <c r="D149" s="40">
        <v>2899.2666666666664</v>
      </c>
      <c r="E149" s="40">
        <v>2863.583333333333</v>
      </c>
      <c r="F149" s="40">
        <v>2828.6166666666668</v>
      </c>
      <c r="G149" s="40">
        <v>2792.9333333333334</v>
      </c>
      <c r="H149" s="40">
        <v>2934.2333333333327</v>
      </c>
      <c r="I149" s="40">
        <v>2969.9166666666661</v>
      </c>
      <c r="J149" s="40">
        <v>3004.8833333333323</v>
      </c>
      <c r="K149" s="31">
        <v>2934.95</v>
      </c>
      <c r="L149" s="31">
        <v>2864.3</v>
      </c>
      <c r="M149" s="31">
        <v>13.758789999999999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211.95</v>
      </c>
      <c r="D150" s="40">
        <v>209.81666666666669</v>
      </c>
      <c r="E150" s="40">
        <v>204.68333333333339</v>
      </c>
      <c r="F150" s="40">
        <v>197.41666666666671</v>
      </c>
      <c r="G150" s="40">
        <v>192.28333333333342</v>
      </c>
      <c r="H150" s="40">
        <v>217.08333333333337</v>
      </c>
      <c r="I150" s="40">
        <v>222.21666666666664</v>
      </c>
      <c r="J150" s="40">
        <v>229.48333333333335</v>
      </c>
      <c r="K150" s="31">
        <v>214.95</v>
      </c>
      <c r="L150" s="31">
        <v>202.55</v>
      </c>
      <c r="M150" s="31">
        <v>1.70635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580.4</v>
      </c>
      <c r="D151" s="40">
        <v>585.48333333333335</v>
      </c>
      <c r="E151" s="40">
        <v>570.9666666666667</v>
      </c>
      <c r="F151" s="40">
        <v>561.5333333333333</v>
      </c>
      <c r="G151" s="40">
        <v>547.01666666666665</v>
      </c>
      <c r="H151" s="40">
        <v>594.91666666666674</v>
      </c>
      <c r="I151" s="40">
        <v>609.43333333333339</v>
      </c>
      <c r="J151" s="40">
        <v>618.86666666666679</v>
      </c>
      <c r="K151" s="31">
        <v>600</v>
      </c>
      <c r="L151" s="31">
        <v>576.04999999999995</v>
      </c>
      <c r="M151" s="31">
        <v>3.2641900000000001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1588.9</v>
      </c>
      <c r="D152" s="40">
        <v>1600.9666666666669</v>
      </c>
      <c r="E152" s="40">
        <v>1564.9833333333338</v>
      </c>
      <c r="F152" s="40">
        <v>1541.0666666666668</v>
      </c>
      <c r="G152" s="40">
        <v>1505.0833333333337</v>
      </c>
      <c r="H152" s="40">
        <v>1624.8833333333339</v>
      </c>
      <c r="I152" s="40">
        <v>1660.866666666667</v>
      </c>
      <c r="J152" s="40">
        <v>1684.783333333334</v>
      </c>
      <c r="K152" s="31">
        <v>1636.95</v>
      </c>
      <c r="L152" s="31">
        <v>1577.05</v>
      </c>
      <c r="M152" s="31">
        <v>0.80193000000000003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73.599999999999994</v>
      </c>
      <c r="D153" s="40">
        <v>73.566666666666677</v>
      </c>
      <c r="E153" s="40">
        <v>72.683333333333351</v>
      </c>
      <c r="F153" s="40">
        <v>71.76666666666668</v>
      </c>
      <c r="G153" s="40">
        <v>70.883333333333354</v>
      </c>
      <c r="H153" s="40">
        <v>74.483333333333348</v>
      </c>
      <c r="I153" s="40">
        <v>75.366666666666674</v>
      </c>
      <c r="J153" s="40">
        <v>76.283333333333346</v>
      </c>
      <c r="K153" s="31">
        <v>74.45</v>
      </c>
      <c r="L153" s="31">
        <v>72.650000000000006</v>
      </c>
      <c r="M153" s="31">
        <v>17.431470000000001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120</v>
      </c>
      <c r="D154" s="40">
        <v>121.83333333333333</v>
      </c>
      <c r="E154" s="40">
        <v>117.66666666666666</v>
      </c>
      <c r="F154" s="40">
        <v>115.33333333333333</v>
      </c>
      <c r="G154" s="40">
        <v>111.16666666666666</v>
      </c>
      <c r="H154" s="40">
        <v>124.16666666666666</v>
      </c>
      <c r="I154" s="40">
        <v>128.33333333333331</v>
      </c>
      <c r="J154" s="40">
        <v>130.66666666666666</v>
      </c>
      <c r="K154" s="31">
        <v>126</v>
      </c>
      <c r="L154" s="31">
        <v>119.5</v>
      </c>
      <c r="M154" s="31">
        <v>5.6608499999999999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766.75</v>
      </c>
      <c r="D155" s="40">
        <v>772.93333333333339</v>
      </c>
      <c r="E155" s="40">
        <v>748.91666666666674</v>
      </c>
      <c r="F155" s="40">
        <v>731.08333333333337</v>
      </c>
      <c r="G155" s="40">
        <v>707.06666666666672</v>
      </c>
      <c r="H155" s="40">
        <v>790.76666666666677</v>
      </c>
      <c r="I155" s="40">
        <v>814.78333333333342</v>
      </c>
      <c r="J155" s="40">
        <v>832.61666666666679</v>
      </c>
      <c r="K155" s="31">
        <v>796.95</v>
      </c>
      <c r="L155" s="31">
        <v>755.1</v>
      </c>
      <c r="M155" s="31">
        <v>2.0013000000000001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1452.55</v>
      </c>
      <c r="D156" s="40">
        <v>1444.2666666666667</v>
      </c>
      <c r="E156" s="40">
        <v>1423.5333333333333</v>
      </c>
      <c r="F156" s="40">
        <v>1394.5166666666667</v>
      </c>
      <c r="G156" s="40">
        <v>1373.7833333333333</v>
      </c>
      <c r="H156" s="40">
        <v>1473.2833333333333</v>
      </c>
      <c r="I156" s="40">
        <v>1494.0166666666664</v>
      </c>
      <c r="J156" s="40">
        <v>1523.0333333333333</v>
      </c>
      <c r="K156" s="31">
        <v>1465</v>
      </c>
      <c r="L156" s="31">
        <v>1415.25</v>
      </c>
      <c r="M156" s="31">
        <v>9.1781900000000007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184.45</v>
      </c>
      <c r="D157" s="40">
        <v>183.93333333333331</v>
      </c>
      <c r="E157" s="40">
        <v>182.26666666666662</v>
      </c>
      <c r="F157" s="40">
        <v>180.08333333333331</v>
      </c>
      <c r="G157" s="40">
        <v>178.41666666666663</v>
      </c>
      <c r="H157" s="40">
        <v>186.11666666666662</v>
      </c>
      <c r="I157" s="40">
        <v>187.7833333333333</v>
      </c>
      <c r="J157" s="40">
        <v>189.96666666666661</v>
      </c>
      <c r="K157" s="31">
        <v>185.6</v>
      </c>
      <c r="L157" s="31">
        <v>181.75</v>
      </c>
      <c r="M157" s="31">
        <v>57.383360000000003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361.5</v>
      </c>
      <c r="D158" s="40">
        <v>362.66666666666669</v>
      </c>
      <c r="E158" s="40">
        <v>355.38333333333338</v>
      </c>
      <c r="F158" s="40">
        <v>349.26666666666671</v>
      </c>
      <c r="G158" s="40">
        <v>341.98333333333341</v>
      </c>
      <c r="H158" s="40">
        <v>368.78333333333336</v>
      </c>
      <c r="I158" s="40">
        <v>376.06666666666666</v>
      </c>
      <c r="J158" s="40">
        <v>382.18333333333334</v>
      </c>
      <c r="K158" s="31">
        <v>369.95</v>
      </c>
      <c r="L158" s="31">
        <v>356.55</v>
      </c>
      <c r="M158" s="31">
        <v>2.2366199999999998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83.3</v>
      </c>
      <c r="D159" s="40">
        <v>84.36666666666666</v>
      </c>
      <c r="E159" s="40">
        <v>82.033333333333317</v>
      </c>
      <c r="F159" s="40">
        <v>80.766666666666652</v>
      </c>
      <c r="G159" s="40">
        <v>78.433333333333309</v>
      </c>
      <c r="H159" s="40">
        <v>85.633333333333326</v>
      </c>
      <c r="I159" s="40">
        <v>87.966666666666669</v>
      </c>
      <c r="J159" s="40">
        <v>89.233333333333334</v>
      </c>
      <c r="K159" s="31">
        <v>86.7</v>
      </c>
      <c r="L159" s="31">
        <v>83.1</v>
      </c>
      <c r="M159" s="31">
        <v>199.44073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3183.65</v>
      </c>
      <c r="D160" s="40">
        <v>3202.9833333333336</v>
      </c>
      <c r="E160" s="40">
        <v>3129.666666666667</v>
      </c>
      <c r="F160" s="40">
        <v>3075.6833333333334</v>
      </c>
      <c r="G160" s="40">
        <v>3002.3666666666668</v>
      </c>
      <c r="H160" s="40">
        <v>3256.9666666666672</v>
      </c>
      <c r="I160" s="40">
        <v>3330.2833333333338</v>
      </c>
      <c r="J160" s="40">
        <v>3384.2666666666673</v>
      </c>
      <c r="K160" s="31">
        <v>3276.3</v>
      </c>
      <c r="L160" s="31">
        <v>3149</v>
      </c>
      <c r="M160" s="31">
        <v>0.36409000000000002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513.29999999999995</v>
      </c>
      <c r="D161" s="40">
        <v>516.33333333333337</v>
      </c>
      <c r="E161" s="40">
        <v>502.66666666666674</v>
      </c>
      <c r="F161" s="40">
        <v>492.03333333333336</v>
      </c>
      <c r="G161" s="40">
        <v>478.36666666666673</v>
      </c>
      <c r="H161" s="40">
        <v>526.9666666666667</v>
      </c>
      <c r="I161" s="40">
        <v>540.63333333333344</v>
      </c>
      <c r="J161" s="40">
        <v>551.26666666666677</v>
      </c>
      <c r="K161" s="31">
        <v>530</v>
      </c>
      <c r="L161" s="31">
        <v>505.7</v>
      </c>
      <c r="M161" s="31">
        <v>3.0047600000000001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189.4</v>
      </c>
      <c r="D162" s="40">
        <v>190.9</v>
      </c>
      <c r="E162" s="40">
        <v>183.8</v>
      </c>
      <c r="F162" s="40">
        <v>178.20000000000002</v>
      </c>
      <c r="G162" s="40">
        <v>171.10000000000002</v>
      </c>
      <c r="H162" s="40">
        <v>196.5</v>
      </c>
      <c r="I162" s="40">
        <v>203.59999999999997</v>
      </c>
      <c r="J162" s="40">
        <v>209.2</v>
      </c>
      <c r="K162" s="31">
        <v>198</v>
      </c>
      <c r="L162" s="31">
        <v>185.3</v>
      </c>
      <c r="M162" s="31">
        <v>74.852609999999999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207.8</v>
      </c>
      <c r="D163" s="40">
        <v>205.93333333333331</v>
      </c>
      <c r="E163" s="40">
        <v>202.41666666666663</v>
      </c>
      <c r="F163" s="40">
        <v>197.03333333333333</v>
      </c>
      <c r="G163" s="40">
        <v>193.51666666666665</v>
      </c>
      <c r="H163" s="40">
        <v>211.31666666666661</v>
      </c>
      <c r="I163" s="40">
        <v>214.83333333333331</v>
      </c>
      <c r="J163" s="40">
        <v>220.21666666666658</v>
      </c>
      <c r="K163" s="31">
        <v>209.45</v>
      </c>
      <c r="L163" s="31">
        <v>200.55</v>
      </c>
      <c r="M163" s="31">
        <v>92.113050000000001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267.95</v>
      </c>
      <c r="D164" s="40">
        <v>270.06666666666666</v>
      </c>
      <c r="E164" s="40">
        <v>264.38333333333333</v>
      </c>
      <c r="F164" s="40">
        <v>260.81666666666666</v>
      </c>
      <c r="G164" s="40">
        <v>255.13333333333333</v>
      </c>
      <c r="H164" s="40">
        <v>273.63333333333333</v>
      </c>
      <c r="I164" s="40">
        <v>279.31666666666661</v>
      </c>
      <c r="J164" s="40">
        <v>282.88333333333333</v>
      </c>
      <c r="K164" s="31">
        <v>275.75</v>
      </c>
      <c r="L164" s="31">
        <v>266.5</v>
      </c>
      <c r="M164" s="31">
        <v>35.964120000000001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7.55</v>
      </c>
      <c r="D165" s="40">
        <v>7.5</v>
      </c>
      <c r="E165" s="40">
        <v>7.3</v>
      </c>
      <c r="F165" s="40">
        <v>7.05</v>
      </c>
      <c r="G165" s="40">
        <v>6.85</v>
      </c>
      <c r="H165" s="40">
        <v>7.75</v>
      </c>
      <c r="I165" s="40">
        <v>7.9499999999999993</v>
      </c>
      <c r="J165" s="40">
        <v>8.1999999999999993</v>
      </c>
      <c r="K165" s="31">
        <v>7.7</v>
      </c>
      <c r="L165" s="31">
        <v>7.25</v>
      </c>
      <c r="M165" s="31">
        <v>102.40766000000001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47.35</v>
      </c>
      <c r="D166" s="40">
        <v>47.699999999999996</v>
      </c>
      <c r="E166" s="40">
        <v>46.649999999999991</v>
      </c>
      <c r="F166" s="40">
        <v>45.949999999999996</v>
      </c>
      <c r="G166" s="40">
        <v>44.899999999999991</v>
      </c>
      <c r="H166" s="40">
        <v>48.399999999999991</v>
      </c>
      <c r="I166" s="40">
        <v>49.449999999999989</v>
      </c>
      <c r="J166" s="40">
        <v>50.149999999999991</v>
      </c>
      <c r="K166" s="31">
        <v>48.75</v>
      </c>
      <c r="L166" s="31">
        <v>47</v>
      </c>
      <c r="M166" s="31">
        <v>20.69791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154.1</v>
      </c>
      <c r="D167" s="40">
        <v>155.56666666666666</v>
      </c>
      <c r="E167" s="40">
        <v>151.78333333333333</v>
      </c>
      <c r="F167" s="40">
        <v>149.46666666666667</v>
      </c>
      <c r="G167" s="40">
        <v>145.68333333333334</v>
      </c>
      <c r="H167" s="40">
        <v>157.88333333333333</v>
      </c>
      <c r="I167" s="40">
        <v>161.66666666666663</v>
      </c>
      <c r="J167" s="40">
        <v>163.98333333333332</v>
      </c>
      <c r="K167" s="31">
        <v>159.35</v>
      </c>
      <c r="L167" s="31">
        <v>153.25</v>
      </c>
      <c r="M167" s="31">
        <v>192.12463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318.05</v>
      </c>
      <c r="D168" s="40">
        <v>319.45</v>
      </c>
      <c r="E168" s="40">
        <v>314.09999999999997</v>
      </c>
      <c r="F168" s="40">
        <v>310.14999999999998</v>
      </c>
      <c r="G168" s="40">
        <v>304.79999999999995</v>
      </c>
      <c r="H168" s="40">
        <v>323.39999999999998</v>
      </c>
      <c r="I168" s="40">
        <v>328.75</v>
      </c>
      <c r="J168" s="40">
        <v>332.7</v>
      </c>
      <c r="K168" s="31">
        <v>324.8</v>
      </c>
      <c r="L168" s="31">
        <v>315.5</v>
      </c>
      <c r="M168" s="31">
        <v>0.60153000000000001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4433</v>
      </c>
      <c r="D169" s="40">
        <v>4471.1166666666659</v>
      </c>
      <c r="E169" s="40">
        <v>4380.9333333333316</v>
      </c>
      <c r="F169" s="40">
        <v>4328.8666666666659</v>
      </c>
      <c r="G169" s="40">
        <v>4238.6833333333316</v>
      </c>
      <c r="H169" s="40">
        <v>4523.1833333333316</v>
      </c>
      <c r="I169" s="40">
        <v>4613.3666666666659</v>
      </c>
      <c r="J169" s="40">
        <v>4665.4333333333316</v>
      </c>
      <c r="K169" s="31">
        <v>4561.3</v>
      </c>
      <c r="L169" s="31">
        <v>4419.05</v>
      </c>
      <c r="M169" s="31">
        <v>0.36336000000000002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31.55</v>
      </c>
      <c r="D170" s="40">
        <v>32</v>
      </c>
      <c r="E170" s="40">
        <v>30.9</v>
      </c>
      <c r="F170" s="40">
        <v>30.25</v>
      </c>
      <c r="G170" s="40">
        <v>29.15</v>
      </c>
      <c r="H170" s="40">
        <v>32.65</v>
      </c>
      <c r="I170" s="40">
        <v>33.749999999999993</v>
      </c>
      <c r="J170" s="40">
        <v>34.4</v>
      </c>
      <c r="K170" s="31">
        <v>33.1</v>
      </c>
      <c r="L170" s="31">
        <v>31.35</v>
      </c>
      <c r="M170" s="31">
        <v>239.68716000000001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3370.8</v>
      </c>
      <c r="D171" s="40">
        <v>3398.5166666666664</v>
      </c>
      <c r="E171" s="40">
        <v>3317.2833333333328</v>
      </c>
      <c r="F171" s="40">
        <v>3263.7666666666664</v>
      </c>
      <c r="G171" s="40">
        <v>3182.5333333333328</v>
      </c>
      <c r="H171" s="40">
        <v>3452.0333333333328</v>
      </c>
      <c r="I171" s="40">
        <v>3533.2666666666664</v>
      </c>
      <c r="J171" s="40">
        <v>3586.7833333333328</v>
      </c>
      <c r="K171" s="31">
        <v>3479.75</v>
      </c>
      <c r="L171" s="31">
        <v>3345</v>
      </c>
      <c r="M171" s="31">
        <v>0.45884999999999998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194.15</v>
      </c>
      <c r="D172" s="40">
        <v>194.95000000000002</v>
      </c>
      <c r="E172" s="40">
        <v>192.10000000000002</v>
      </c>
      <c r="F172" s="40">
        <v>190.05</v>
      </c>
      <c r="G172" s="40">
        <v>187.20000000000002</v>
      </c>
      <c r="H172" s="40">
        <v>197.00000000000003</v>
      </c>
      <c r="I172" s="40">
        <v>199.85</v>
      </c>
      <c r="J172" s="40">
        <v>201.90000000000003</v>
      </c>
      <c r="K172" s="31">
        <v>197.8</v>
      </c>
      <c r="L172" s="31">
        <v>192.9</v>
      </c>
      <c r="M172" s="31">
        <v>1.12236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3443.9</v>
      </c>
      <c r="D173" s="40">
        <v>3404.6333333333332</v>
      </c>
      <c r="E173" s="40">
        <v>3345.2666666666664</v>
      </c>
      <c r="F173" s="40">
        <v>3246.6333333333332</v>
      </c>
      <c r="G173" s="40">
        <v>3187.2666666666664</v>
      </c>
      <c r="H173" s="40">
        <v>3503.2666666666664</v>
      </c>
      <c r="I173" s="40">
        <v>3562.6333333333332</v>
      </c>
      <c r="J173" s="40">
        <v>3661.2666666666664</v>
      </c>
      <c r="K173" s="31">
        <v>3464</v>
      </c>
      <c r="L173" s="31">
        <v>3306</v>
      </c>
      <c r="M173" s="31">
        <v>0.20255000000000001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147.80000000000001</v>
      </c>
      <c r="D174" s="40">
        <v>146.80000000000001</v>
      </c>
      <c r="E174" s="40">
        <v>142.80000000000001</v>
      </c>
      <c r="F174" s="40">
        <v>137.80000000000001</v>
      </c>
      <c r="G174" s="40">
        <v>133.80000000000001</v>
      </c>
      <c r="H174" s="40">
        <v>151.80000000000001</v>
      </c>
      <c r="I174" s="40">
        <v>155.80000000000001</v>
      </c>
      <c r="J174" s="40">
        <v>160.80000000000001</v>
      </c>
      <c r="K174" s="31">
        <v>150.80000000000001</v>
      </c>
      <c r="L174" s="31">
        <v>141.80000000000001</v>
      </c>
      <c r="M174" s="31">
        <v>28.28858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5945.5</v>
      </c>
      <c r="D175" s="40">
        <v>5973.833333333333</v>
      </c>
      <c r="E175" s="40">
        <v>5877.7166666666662</v>
      </c>
      <c r="F175" s="40">
        <v>5809.9333333333334</v>
      </c>
      <c r="G175" s="40">
        <v>5713.8166666666666</v>
      </c>
      <c r="H175" s="40">
        <v>6041.6166666666659</v>
      </c>
      <c r="I175" s="40">
        <v>6137.7333333333327</v>
      </c>
      <c r="J175" s="40">
        <v>6205.5166666666655</v>
      </c>
      <c r="K175" s="31">
        <v>6069.95</v>
      </c>
      <c r="L175" s="31">
        <v>5906.05</v>
      </c>
      <c r="M175" s="31">
        <v>0.15285000000000001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3962.9</v>
      </c>
      <c r="D176" s="40">
        <v>4014.1833333333329</v>
      </c>
      <c r="E176" s="40">
        <v>3848.7166666666662</v>
      </c>
      <c r="F176" s="40">
        <v>3734.5333333333333</v>
      </c>
      <c r="G176" s="40">
        <v>3569.0666666666666</v>
      </c>
      <c r="H176" s="40">
        <v>4128.3666666666659</v>
      </c>
      <c r="I176" s="40">
        <v>4293.8333333333321</v>
      </c>
      <c r="J176" s="40">
        <v>4408.0166666666655</v>
      </c>
      <c r="K176" s="31">
        <v>4179.6499999999996</v>
      </c>
      <c r="L176" s="31">
        <v>3900</v>
      </c>
      <c r="M176" s="31">
        <v>2.66974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1538.95</v>
      </c>
      <c r="D177" s="40">
        <v>1551.7333333333336</v>
      </c>
      <c r="E177" s="40">
        <v>1508.3166666666671</v>
      </c>
      <c r="F177" s="40">
        <v>1477.6833333333334</v>
      </c>
      <c r="G177" s="40">
        <v>1434.2666666666669</v>
      </c>
      <c r="H177" s="40">
        <v>1582.3666666666672</v>
      </c>
      <c r="I177" s="40">
        <v>1625.7833333333338</v>
      </c>
      <c r="J177" s="40">
        <v>1656.4166666666674</v>
      </c>
      <c r="K177" s="31">
        <v>1595.15</v>
      </c>
      <c r="L177" s="31">
        <v>1521.1</v>
      </c>
      <c r="M177" s="31">
        <v>0.88068000000000002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518.85</v>
      </c>
      <c r="D178" s="40">
        <v>525.13333333333333</v>
      </c>
      <c r="E178" s="40">
        <v>510.81666666666661</v>
      </c>
      <c r="F178" s="40">
        <v>502.7833333333333</v>
      </c>
      <c r="G178" s="40">
        <v>488.46666666666658</v>
      </c>
      <c r="H178" s="40">
        <v>533.16666666666663</v>
      </c>
      <c r="I178" s="40">
        <v>547.48333333333346</v>
      </c>
      <c r="J178" s="40">
        <v>555.51666666666665</v>
      </c>
      <c r="K178" s="31">
        <v>539.45000000000005</v>
      </c>
      <c r="L178" s="31">
        <v>517.1</v>
      </c>
      <c r="M178" s="31">
        <v>11.975619999999999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1049.25</v>
      </c>
      <c r="D179" s="40">
        <v>1047.4333333333334</v>
      </c>
      <c r="E179" s="40">
        <v>1025.0666666666668</v>
      </c>
      <c r="F179" s="40">
        <v>1000.8833333333334</v>
      </c>
      <c r="G179" s="40">
        <v>978.51666666666688</v>
      </c>
      <c r="H179" s="40">
        <v>1071.6166666666668</v>
      </c>
      <c r="I179" s="40">
        <v>1093.9833333333336</v>
      </c>
      <c r="J179" s="40">
        <v>1118.1666666666667</v>
      </c>
      <c r="K179" s="31">
        <v>1069.8</v>
      </c>
      <c r="L179" s="31">
        <v>1023.25</v>
      </c>
      <c r="M179" s="31">
        <v>1.0554699999999999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670.55</v>
      </c>
      <c r="D180" s="40">
        <v>667.18333333333328</v>
      </c>
      <c r="E180" s="40">
        <v>657.36666666666656</v>
      </c>
      <c r="F180" s="40">
        <v>644.18333333333328</v>
      </c>
      <c r="G180" s="40">
        <v>634.36666666666656</v>
      </c>
      <c r="H180" s="40">
        <v>680.36666666666656</v>
      </c>
      <c r="I180" s="40">
        <v>690.18333333333339</v>
      </c>
      <c r="J180" s="40">
        <v>703.36666666666656</v>
      </c>
      <c r="K180" s="31">
        <v>677</v>
      </c>
      <c r="L180" s="31">
        <v>654</v>
      </c>
      <c r="M180" s="31">
        <v>1.6719299999999999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1090.5999999999999</v>
      </c>
      <c r="D181" s="40">
        <v>1095.1000000000001</v>
      </c>
      <c r="E181" s="40">
        <v>1078.2000000000003</v>
      </c>
      <c r="F181" s="40">
        <v>1065.8000000000002</v>
      </c>
      <c r="G181" s="40">
        <v>1048.9000000000003</v>
      </c>
      <c r="H181" s="40">
        <v>1107.5000000000002</v>
      </c>
      <c r="I181" s="40">
        <v>1124.4000000000003</v>
      </c>
      <c r="J181" s="40">
        <v>1136.8000000000002</v>
      </c>
      <c r="K181" s="31">
        <v>1112</v>
      </c>
      <c r="L181" s="31">
        <v>1082.7</v>
      </c>
      <c r="M181" s="31">
        <v>15.132630000000001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546.79999999999995</v>
      </c>
      <c r="D182" s="40">
        <v>550.61666666666667</v>
      </c>
      <c r="E182" s="40">
        <v>541.18333333333339</v>
      </c>
      <c r="F182" s="40">
        <v>535.56666666666672</v>
      </c>
      <c r="G182" s="40">
        <v>526.13333333333344</v>
      </c>
      <c r="H182" s="40">
        <v>556.23333333333335</v>
      </c>
      <c r="I182" s="40">
        <v>565.66666666666652</v>
      </c>
      <c r="J182" s="40">
        <v>571.2833333333333</v>
      </c>
      <c r="K182" s="31">
        <v>560.04999999999995</v>
      </c>
      <c r="L182" s="31">
        <v>545</v>
      </c>
      <c r="M182" s="31">
        <v>2.24844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1629.55</v>
      </c>
      <c r="D183" s="40">
        <v>1630.4166666666667</v>
      </c>
      <c r="E183" s="40">
        <v>1605.1333333333334</v>
      </c>
      <c r="F183" s="40">
        <v>1580.7166666666667</v>
      </c>
      <c r="G183" s="40">
        <v>1555.4333333333334</v>
      </c>
      <c r="H183" s="40">
        <v>1654.8333333333335</v>
      </c>
      <c r="I183" s="40">
        <v>1680.1166666666668</v>
      </c>
      <c r="J183" s="40">
        <v>1704.5333333333335</v>
      </c>
      <c r="K183" s="31">
        <v>1655.7</v>
      </c>
      <c r="L183" s="31">
        <v>1606</v>
      </c>
      <c r="M183" s="31">
        <v>6.41005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327.85</v>
      </c>
      <c r="D184" s="40">
        <v>329.01666666666665</v>
      </c>
      <c r="E184" s="40">
        <v>323.08333333333331</v>
      </c>
      <c r="F184" s="40">
        <v>318.31666666666666</v>
      </c>
      <c r="G184" s="40">
        <v>312.38333333333333</v>
      </c>
      <c r="H184" s="40">
        <v>333.7833333333333</v>
      </c>
      <c r="I184" s="40">
        <v>339.7166666666667</v>
      </c>
      <c r="J184" s="40">
        <v>344.48333333333329</v>
      </c>
      <c r="K184" s="31">
        <v>334.95</v>
      </c>
      <c r="L184" s="31">
        <v>324.25</v>
      </c>
      <c r="M184" s="31">
        <v>17.79288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622.35</v>
      </c>
      <c r="D185" s="40">
        <v>626.7833333333333</v>
      </c>
      <c r="E185" s="40">
        <v>615.06666666666661</v>
      </c>
      <c r="F185" s="40">
        <v>607.7833333333333</v>
      </c>
      <c r="G185" s="40">
        <v>596.06666666666661</v>
      </c>
      <c r="H185" s="40">
        <v>634.06666666666661</v>
      </c>
      <c r="I185" s="40">
        <v>645.7833333333333</v>
      </c>
      <c r="J185" s="40">
        <v>653.06666666666661</v>
      </c>
      <c r="K185" s="31">
        <v>638.5</v>
      </c>
      <c r="L185" s="31">
        <v>619.5</v>
      </c>
      <c r="M185" s="31">
        <v>3.9194599999999999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1568.8</v>
      </c>
      <c r="D186" s="40">
        <v>1580.3166666666666</v>
      </c>
      <c r="E186" s="40">
        <v>1550.8333333333333</v>
      </c>
      <c r="F186" s="40">
        <v>1532.8666666666666</v>
      </c>
      <c r="G186" s="40">
        <v>1503.3833333333332</v>
      </c>
      <c r="H186" s="40">
        <v>1598.2833333333333</v>
      </c>
      <c r="I186" s="40">
        <v>1627.7666666666669</v>
      </c>
      <c r="J186" s="40">
        <v>1645.7333333333333</v>
      </c>
      <c r="K186" s="31">
        <v>1609.8</v>
      </c>
      <c r="L186" s="31">
        <v>1562.35</v>
      </c>
      <c r="M186" s="31">
        <v>19.567430000000002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376.2</v>
      </c>
      <c r="D187" s="40">
        <v>371.08333333333331</v>
      </c>
      <c r="E187" s="40">
        <v>362.96666666666664</v>
      </c>
      <c r="F187" s="40">
        <v>349.73333333333335</v>
      </c>
      <c r="G187" s="40">
        <v>341.61666666666667</v>
      </c>
      <c r="H187" s="40">
        <v>384.31666666666661</v>
      </c>
      <c r="I187" s="40">
        <v>392.43333333333328</v>
      </c>
      <c r="J187" s="40">
        <v>405.66666666666657</v>
      </c>
      <c r="K187" s="31">
        <v>379.2</v>
      </c>
      <c r="L187" s="31">
        <v>357.85</v>
      </c>
      <c r="M187" s="31">
        <v>12.299530000000001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141.5</v>
      </c>
      <c r="D188" s="40">
        <v>142.88333333333333</v>
      </c>
      <c r="E188" s="40">
        <v>138.21666666666664</v>
      </c>
      <c r="F188" s="40">
        <v>134.93333333333331</v>
      </c>
      <c r="G188" s="40">
        <v>130.26666666666662</v>
      </c>
      <c r="H188" s="40">
        <v>146.16666666666666</v>
      </c>
      <c r="I188" s="40">
        <v>150.83333333333334</v>
      </c>
      <c r="J188" s="40">
        <v>154.11666666666667</v>
      </c>
      <c r="K188" s="31">
        <v>147.55000000000001</v>
      </c>
      <c r="L188" s="31">
        <v>139.6</v>
      </c>
      <c r="M188" s="31">
        <v>18.78912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1450.5</v>
      </c>
      <c r="D189" s="40">
        <v>1455.3166666666666</v>
      </c>
      <c r="E189" s="40">
        <v>1418.2833333333333</v>
      </c>
      <c r="F189" s="40">
        <v>1386.0666666666666</v>
      </c>
      <c r="G189" s="40">
        <v>1349.0333333333333</v>
      </c>
      <c r="H189" s="40">
        <v>1487.5333333333333</v>
      </c>
      <c r="I189" s="40">
        <v>1524.5666666666666</v>
      </c>
      <c r="J189" s="40">
        <v>1556.7833333333333</v>
      </c>
      <c r="K189" s="31">
        <v>1492.35</v>
      </c>
      <c r="L189" s="31">
        <v>1423.1</v>
      </c>
      <c r="M189" s="31">
        <v>1.5122100000000001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492.25</v>
      </c>
      <c r="D190" s="40">
        <v>495.08333333333331</v>
      </c>
      <c r="E190" s="40">
        <v>483.16666666666663</v>
      </c>
      <c r="F190" s="40">
        <v>474.08333333333331</v>
      </c>
      <c r="G190" s="40">
        <v>462.16666666666663</v>
      </c>
      <c r="H190" s="40">
        <v>504.16666666666663</v>
      </c>
      <c r="I190" s="40">
        <v>516.08333333333326</v>
      </c>
      <c r="J190" s="40">
        <v>525.16666666666663</v>
      </c>
      <c r="K190" s="31">
        <v>507</v>
      </c>
      <c r="L190" s="31">
        <v>486</v>
      </c>
      <c r="M190" s="31">
        <v>6.2124800000000002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181.55</v>
      </c>
      <c r="D191" s="40">
        <v>179.48333333333335</v>
      </c>
      <c r="E191" s="40">
        <v>174.06666666666669</v>
      </c>
      <c r="F191" s="40">
        <v>166.58333333333334</v>
      </c>
      <c r="G191" s="40">
        <v>161.16666666666669</v>
      </c>
      <c r="H191" s="40">
        <v>186.9666666666667</v>
      </c>
      <c r="I191" s="40">
        <v>192.38333333333333</v>
      </c>
      <c r="J191" s="40">
        <v>199.8666666666667</v>
      </c>
      <c r="K191" s="31">
        <v>184.9</v>
      </c>
      <c r="L191" s="31">
        <v>172</v>
      </c>
      <c r="M191" s="31">
        <v>6.3140999999999998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1704.2</v>
      </c>
      <c r="D192" s="40">
        <v>1723.0333333333335</v>
      </c>
      <c r="E192" s="40">
        <v>1656.166666666667</v>
      </c>
      <c r="F192" s="40">
        <v>1608.1333333333334</v>
      </c>
      <c r="G192" s="40">
        <v>1541.2666666666669</v>
      </c>
      <c r="H192" s="40">
        <v>1771.0666666666671</v>
      </c>
      <c r="I192" s="40">
        <v>1837.9333333333334</v>
      </c>
      <c r="J192" s="40">
        <v>1885.9666666666672</v>
      </c>
      <c r="K192" s="31">
        <v>1789.9</v>
      </c>
      <c r="L192" s="31">
        <v>1675</v>
      </c>
      <c r="M192" s="31">
        <v>14.36495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663.25</v>
      </c>
      <c r="D193" s="40">
        <v>670.16666666666663</v>
      </c>
      <c r="E193" s="40">
        <v>653.08333333333326</v>
      </c>
      <c r="F193" s="40">
        <v>642.91666666666663</v>
      </c>
      <c r="G193" s="40">
        <v>625.83333333333326</v>
      </c>
      <c r="H193" s="40">
        <v>680.33333333333326</v>
      </c>
      <c r="I193" s="40">
        <v>697.41666666666652</v>
      </c>
      <c r="J193" s="40">
        <v>707.58333333333326</v>
      </c>
      <c r="K193" s="31">
        <v>687.25</v>
      </c>
      <c r="L193" s="31">
        <v>660</v>
      </c>
      <c r="M193" s="31">
        <v>13.395820000000001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334.35</v>
      </c>
      <c r="D194" s="40">
        <v>334.9666666666667</v>
      </c>
      <c r="E194" s="40">
        <v>326.83333333333337</v>
      </c>
      <c r="F194" s="40">
        <v>319.31666666666666</v>
      </c>
      <c r="G194" s="40">
        <v>311.18333333333334</v>
      </c>
      <c r="H194" s="40">
        <v>342.48333333333341</v>
      </c>
      <c r="I194" s="40">
        <v>350.61666666666673</v>
      </c>
      <c r="J194" s="40">
        <v>358.13333333333344</v>
      </c>
      <c r="K194" s="31">
        <v>343.1</v>
      </c>
      <c r="L194" s="31">
        <v>327.45</v>
      </c>
      <c r="M194" s="31">
        <v>4.2774400000000004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100.05</v>
      </c>
      <c r="D195" s="40">
        <v>101.33333333333333</v>
      </c>
      <c r="E195" s="40">
        <v>97.816666666666663</v>
      </c>
      <c r="F195" s="40">
        <v>95.583333333333329</v>
      </c>
      <c r="G195" s="40">
        <v>92.066666666666663</v>
      </c>
      <c r="H195" s="40">
        <v>103.56666666666666</v>
      </c>
      <c r="I195" s="40">
        <v>107.08333333333334</v>
      </c>
      <c r="J195" s="40">
        <v>109.31666666666666</v>
      </c>
      <c r="K195" s="31">
        <v>104.85</v>
      </c>
      <c r="L195" s="31">
        <v>99.1</v>
      </c>
      <c r="M195" s="31">
        <v>8.7584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110.2</v>
      </c>
      <c r="D196" s="40">
        <v>109.18333333333334</v>
      </c>
      <c r="E196" s="40">
        <v>107.01666666666668</v>
      </c>
      <c r="F196" s="40">
        <v>103.83333333333334</v>
      </c>
      <c r="G196" s="40">
        <v>101.66666666666669</v>
      </c>
      <c r="H196" s="40">
        <v>112.36666666666667</v>
      </c>
      <c r="I196" s="40">
        <v>114.53333333333333</v>
      </c>
      <c r="J196" s="40">
        <v>117.71666666666667</v>
      </c>
      <c r="K196" s="31">
        <v>111.35</v>
      </c>
      <c r="L196" s="31">
        <v>106</v>
      </c>
      <c r="M196" s="31">
        <v>18.916699999999999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321.25</v>
      </c>
      <c r="D197" s="40">
        <v>325.61666666666667</v>
      </c>
      <c r="E197" s="40">
        <v>313.23333333333335</v>
      </c>
      <c r="F197" s="40">
        <v>305.2166666666667</v>
      </c>
      <c r="G197" s="40">
        <v>292.83333333333337</v>
      </c>
      <c r="H197" s="40">
        <v>333.63333333333333</v>
      </c>
      <c r="I197" s="40">
        <v>346.01666666666665</v>
      </c>
      <c r="J197" s="40">
        <v>354.0333333333333</v>
      </c>
      <c r="K197" s="31">
        <v>338</v>
      </c>
      <c r="L197" s="31">
        <v>317.60000000000002</v>
      </c>
      <c r="M197" s="31">
        <v>23.273589999999999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615.85</v>
      </c>
      <c r="D198" s="40">
        <v>613.76666666666665</v>
      </c>
      <c r="E198" s="40">
        <v>607.0333333333333</v>
      </c>
      <c r="F198" s="40">
        <v>598.2166666666667</v>
      </c>
      <c r="G198" s="40">
        <v>591.48333333333335</v>
      </c>
      <c r="H198" s="40">
        <v>622.58333333333326</v>
      </c>
      <c r="I198" s="40">
        <v>629.31666666666661</v>
      </c>
      <c r="J198" s="40">
        <v>638.13333333333321</v>
      </c>
      <c r="K198" s="31">
        <v>620.5</v>
      </c>
      <c r="L198" s="31">
        <v>604.95000000000005</v>
      </c>
      <c r="M198" s="31">
        <v>0.94710000000000005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2210</v>
      </c>
      <c r="D199" s="40">
        <v>2224.7999999999997</v>
      </c>
      <c r="E199" s="40">
        <v>2185.1999999999994</v>
      </c>
      <c r="F199" s="40">
        <v>2160.3999999999996</v>
      </c>
      <c r="G199" s="40">
        <v>2120.7999999999993</v>
      </c>
      <c r="H199" s="40">
        <v>2249.5999999999995</v>
      </c>
      <c r="I199" s="40">
        <v>2289.1999999999998</v>
      </c>
      <c r="J199" s="40">
        <v>2313.9999999999995</v>
      </c>
      <c r="K199" s="31">
        <v>2264.4</v>
      </c>
      <c r="L199" s="31">
        <v>2200</v>
      </c>
      <c r="M199" s="31">
        <v>1.32117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1263.3</v>
      </c>
      <c r="D200" s="40">
        <v>1267.6000000000001</v>
      </c>
      <c r="E200" s="40">
        <v>1254.2000000000003</v>
      </c>
      <c r="F200" s="40">
        <v>1245.1000000000001</v>
      </c>
      <c r="G200" s="40">
        <v>1231.7000000000003</v>
      </c>
      <c r="H200" s="40">
        <v>1276.7000000000003</v>
      </c>
      <c r="I200" s="40">
        <v>1290.1000000000004</v>
      </c>
      <c r="J200" s="40">
        <v>1299.2000000000003</v>
      </c>
      <c r="K200" s="31">
        <v>1281</v>
      </c>
      <c r="L200" s="31">
        <v>1258.5</v>
      </c>
      <c r="M200" s="31">
        <v>48.171799999999998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3268.8</v>
      </c>
      <c r="D201" s="40">
        <v>3275.2999999999997</v>
      </c>
      <c r="E201" s="40">
        <v>3225.5999999999995</v>
      </c>
      <c r="F201" s="40">
        <v>3182.3999999999996</v>
      </c>
      <c r="G201" s="40">
        <v>3132.6999999999994</v>
      </c>
      <c r="H201" s="40">
        <v>3318.4999999999995</v>
      </c>
      <c r="I201" s="40">
        <v>3368.1999999999994</v>
      </c>
      <c r="J201" s="40">
        <v>3411.3999999999996</v>
      </c>
      <c r="K201" s="31">
        <v>3325</v>
      </c>
      <c r="L201" s="31">
        <v>3232.1</v>
      </c>
      <c r="M201" s="31">
        <v>4.9174699999999998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1582.15</v>
      </c>
      <c r="D202" s="40">
        <v>1576.7833333333335</v>
      </c>
      <c r="E202" s="40">
        <v>1564.5666666666671</v>
      </c>
      <c r="F202" s="40">
        <v>1546.9833333333336</v>
      </c>
      <c r="G202" s="40">
        <v>1534.7666666666671</v>
      </c>
      <c r="H202" s="40">
        <v>1594.366666666667</v>
      </c>
      <c r="I202" s="40">
        <v>1606.5833333333337</v>
      </c>
      <c r="J202" s="40">
        <v>1624.166666666667</v>
      </c>
      <c r="K202" s="31">
        <v>1589</v>
      </c>
      <c r="L202" s="31">
        <v>1559.2</v>
      </c>
      <c r="M202" s="31">
        <v>102.49051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747.75</v>
      </c>
      <c r="D203" s="40">
        <v>749.11666666666667</v>
      </c>
      <c r="E203" s="40">
        <v>738.63333333333333</v>
      </c>
      <c r="F203" s="40">
        <v>729.51666666666665</v>
      </c>
      <c r="G203" s="40">
        <v>719.0333333333333</v>
      </c>
      <c r="H203" s="40">
        <v>758.23333333333335</v>
      </c>
      <c r="I203" s="40">
        <v>768.7166666666667</v>
      </c>
      <c r="J203" s="40">
        <v>777.83333333333337</v>
      </c>
      <c r="K203" s="31">
        <v>759.6</v>
      </c>
      <c r="L203" s="31">
        <v>740</v>
      </c>
      <c r="M203" s="31">
        <v>116.61592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74.3</v>
      </c>
      <c r="D204" s="40">
        <v>74.983333333333334</v>
      </c>
      <c r="E204" s="40">
        <v>72.466666666666669</v>
      </c>
      <c r="F204" s="40">
        <v>70.63333333333334</v>
      </c>
      <c r="G204" s="40">
        <v>68.116666666666674</v>
      </c>
      <c r="H204" s="40">
        <v>76.816666666666663</v>
      </c>
      <c r="I204" s="40">
        <v>79.333333333333343</v>
      </c>
      <c r="J204" s="40">
        <v>81.166666666666657</v>
      </c>
      <c r="K204" s="31">
        <v>77.5</v>
      </c>
      <c r="L204" s="31">
        <v>73.150000000000006</v>
      </c>
      <c r="M204" s="31">
        <v>266.47926999999999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1489.9</v>
      </c>
      <c r="D205" s="40">
        <v>1486.2333333333333</v>
      </c>
      <c r="E205" s="40">
        <v>1464.6666666666667</v>
      </c>
      <c r="F205" s="40">
        <v>1439.4333333333334</v>
      </c>
      <c r="G205" s="40">
        <v>1417.8666666666668</v>
      </c>
      <c r="H205" s="40">
        <v>1511.4666666666667</v>
      </c>
      <c r="I205" s="40">
        <v>1533.0333333333333</v>
      </c>
      <c r="J205" s="40">
        <v>1558.2666666666667</v>
      </c>
      <c r="K205" s="31">
        <v>1507.8</v>
      </c>
      <c r="L205" s="31">
        <v>1461</v>
      </c>
      <c r="M205" s="31">
        <v>22.853020000000001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1403.4</v>
      </c>
      <c r="D206" s="40">
        <v>1411.5666666666666</v>
      </c>
      <c r="E206" s="40">
        <v>1360.8833333333332</v>
      </c>
      <c r="F206" s="40">
        <v>1318.3666666666666</v>
      </c>
      <c r="G206" s="40">
        <v>1267.6833333333332</v>
      </c>
      <c r="H206" s="40">
        <v>1454.0833333333333</v>
      </c>
      <c r="I206" s="40">
        <v>1504.7666666666667</v>
      </c>
      <c r="J206" s="40">
        <v>1547.2833333333333</v>
      </c>
      <c r="K206" s="31">
        <v>1462.25</v>
      </c>
      <c r="L206" s="31">
        <v>1369.05</v>
      </c>
      <c r="M206" s="31">
        <v>22.22945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1471.9</v>
      </c>
      <c r="D207" s="40">
        <v>1467.2333333333336</v>
      </c>
      <c r="E207" s="40">
        <v>1451.7666666666671</v>
      </c>
      <c r="F207" s="40">
        <v>1431.6333333333334</v>
      </c>
      <c r="G207" s="40">
        <v>1416.166666666667</v>
      </c>
      <c r="H207" s="40">
        <v>1487.3666666666672</v>
      </c>
      <c r="I207" s="40">
        <v>1502.8333333333335</v>
      </c>
      <c r="J207" s="40">
        <v>1522.9666666666674</v>
      </c>
      <c r="K207" s="31">
        <v>1482.7</v>
      </c>
      <c r="L207" s="31">
        <v>1447.1</v>
      </c>
      <c r="M207" s="31">
        <v>20.991879999999998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265.7</v>
      </c>
      <c r="D208" s="40">
        <v>266.05</v>
      </c>
      <c r="E208" s="40">
        <v>263.15000000000003</v>
      </c>
      <c r="F208" s="40">
        <v>260.60000000000002</v>
      </c>
      <c r="G208" s="40">
        <v>257.70000000000005</v>
      </c>
      <c r="H208" s="40">
        <v>268.60000000000002</v>
      </c>
      <c r="I208" s="40">
        <v>271.5</v>
      </c>
      <c r="J208" s="40">
        <v>274.05</v>
      </c>
      <c r="K208" s="31">
        <v>268.95</v>
      </c>
      <c r="L208" s="31">
        <v>263.5</v>
      </c>
      <c r="M208" s="31">
        <v>3.0104199999999999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134.19999999999999</v>
      </c>
      <c r="D209" s="40">
        <v>135.06666666666666</v>
      </c>
      <c r="E209" s="40">
        <v>131.33333333333331</v>
      </c>
      <c r="F209" s="40">
        <v>128.46666666666664</v>
      </c>
      <c r="G209" s="40">
        <v>124.73333333333329</v>
      </c>
      <c r="H209" s="40">
        <v>137.93333333333334</v>
      </c>
      <c r="I209" s="40">
        <v>141.66666666666669</v>
      </c>
      <c r="J209" s="40">
        <v>144.53333333333336</v>
      </c>
      <c r="K209" s="31">
        <v>138.80000000000001</v>
      </c>
      <c r="L209" s="31">
        <v>132.19999999999999</v>
      </c>
      <c r="M209" s="31">
        <v>7.2614700000000001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2932.1</v>
      </c>
      <c r="D210" s="40">
        <v>2927.7333333333331</v>
      </c>
      <c r="E210" s="40">
        <v>2901.0166666666664</v>
      </c>
      <c r="F210" s="40">
        <v>2869.9333333333334</v>
      </c>
      <c r="G210" s="40">
        <v>2843.2166666666667</v>
      </c>
      <c r="H210" s="40">
        <v>2958.8166666666662</v>
      </c>
      <c r="I210" s="40">
        <v>2985.5333333333324</v>
      </c>
      <c r="J210" s="40">
        <v>3016.6166666666659</v>
      </c>
      <c r="K210" s="31">
        <v>2954.45</v>
      </c>
      <c r="L210" s="31">
        <v>2896.65</v>
      </c>
      <c r="M210" s="31">
        <v>10.240399999999999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50.05</v>
      </c>
      <c r="D211" s="40">
        <v>49.5</v>
      </c>
      <c r="E211" s="40">
        <v>48.1</v>
      </c>
      <c r="F211" s="40">
        <v>46.15</v>
      </c>
      <c r="G211" s="40">
        <v>44.75</v>
      </c>
      <c r="H211" s="40">
        <v>51.45</v>
      </c>
      <c r="I211" s="40">
        <v>52.850000000000009</v>
      </c>
      <c r="J211" s="40">
        <v>54.800000000000004</v>
      </c>
      <c r="K211" s="31">
        <v>50.9</v>
      </c>
      <c r="L211" s="31">
        <v>47.55</v>
      </c>
      <c r="M211" s="31">
        <v>189.87396000000001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473.05</v>
      </c>
      <c r="D212" s="40">
        <v>476.2</v>
      </c>
      <c r="E212" s="40">
        <v>466.95</v>
      </c>
      <c r="F212" s="40">
        <v>460.85</v>
      </c>
      <c r="G212" s="40">
        <v>451.6</v>
      </c>
      <c r="H212" s="40">
        <v>482.29999999999995</v>
      </c>
      <c r="I212" s="40">
        <v>491.54999999999995</v>
      </c>
      <c r="J212" s="40">
        <v>497.64999999999992</v>
      </c>
      <c r="K212" s="31">
        <v>485.45</v>
      </c>
      <c r="L212" s="31">
        <v>470.1</v>
      </c>
      <c r="M212" s="31">
        <v>121.13274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1430.6</v>
      </c>
      <c r="D213" s="40">
        <v>1442.3999999999999</v>
      </c>
      <c r="E213" s="40">
        <v>1403.1999999999998</v>
      </c>
      <c r="F213" s="40">
        <v>1375.8</v>
      </c>
      <c r="G213" s="40">
        <v>1336.6</v>
      </c>
      <c r="H213" s="40">
        <v>1469.7999999999997</v>
      </c>
      <c r="I213" s="40">
        <v>1509</v>
      </c>
      <c r="J213" s="40">
        <v>1536.3999999999996</v>
      </c>
      <c r="K213" s="31">
        <v>1481.6</v>
      </c>
      <c r="L213" s="31">
        <v>1415</v>
      </c>
      <c r="M213" s="31">
        <v>21.07395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116.8</v>
      </c>
      <c r="D214" s="40">
        <v>117.09999999999998</v>
      </c>
      <c r="E214" s="40">
        <v>116.29999999999995</v>
      </c>
      <c r="F214" s="40">
        <v>115.79999999999997</v>
      </c>
      <c r="G214" s="40">
        <v>114.99999999999994</v>
      </c>
      <c r="H214" s="40">
        <v>117.59999999999997</v>
      </c>
      <c r="I214" s="40">
        <v>118.4</v>
      </c>
      <c r="J214" s="40">
        <v>118.89999999999998</v>
      </c>
      <c r="K214" s="31">
        <v>117.9</v>
      </c>
      <c r="L214" s="31">
        <v>116.6</v>
      </c>
      <c r="M214" s="31">
        <v>57.507089999999998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282.95</v>
      </c>
      <c r="D215" s="40">
        <v>281.05</v>
      </c>
      <c r="E215" s="40">
        <v>276</v>
      </c>
      <c r="F215" s="40">
        <v>269.05</v>
      </c>
      <c r="G215" s="40">
        <v>264</v>
      </c>
      <c r="H215" s="40">
        <v>288</v>
      </c>
      <c r="I215" s="40">
        <v>293.05000000000007</v>
      </c>
      <c r="J215" s="40">
        <v>300</v>
      </c>
      <c r="K215" s="31">
        <v>286.10000000000002</v>
      </c>
      <c r="L215" s="31">
        <v>274.10000000000002</v>
      </c>
      <c r="M215" s="31">
        <v>112.36767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2722.25</v>
      </c>
      <c r="D216" s="40">
        <v>2734.75</v>
      </c>
      <c r="E216" s="40">
        <v>2686.5</v>
      </c>
      <c r="F216" s="40">
        <v>2650.75</v>
      </c>
      <c r="G216" s="40">
        <v>2602.5</v>
      </c>
      <c r="H216" s="40">
        <v>2770.5</v>
      </c>
      <c r="I216" s="40">
        <v>2818.75</v>
      </c>
      <c r="J216" s="40">
        <v>2854.5</v>
      </c>
      <c r="K216" s="31">
        <v>2783</v>
      </c>
      <c r="L216" s="31">
        <v>2699</v>
      </c>
      <c r="M216" s="31">
        <v>30.950320000000001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334.75</v>
      </c>
      <c r="D217" s="40">
        <v>332.75</v>
      </c>
      <c r="E217" s="40">
        <v>330</v>
      </c>
      <c r="F217" s="40">
        <v>325.25</v>
      </c>
      <c r="G217" s="40">
        <v>322.5</v>
      </c>
      <c r="H217" s="40">
        <v>337.5</v>
      </c>
      <c r="I217" s="40">
        <v>340.25</v>
      </c>
      <c r="J217" s="40">
        <v>345</v>
      </c>
      <c r="K217" s="31">
        <v>335.5</v>
      </c>
      <c r="L217" s="31">
        <v>328</v>
      </c>
      <c r="M217" s="31">
        <v>6.7337499999999997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42571.15</v>
      </c>
      <c r="D218" s="40">
        <v>42349.666666666664</v>
      </c>
      <c r="E218" s="40">
        <v>41600.333333333328</v>
      </c>
      <c r="F218" s="40">
        <v>40629.516666666663</v>
      </c>
      <c r="G218" s="40">
        <v>39880.183333333327</v>
      </c>
      <c r="H218" s="40">
        <v>43320.48333333333</v>
      </c>
      <c r="I218" s="40">
        <v>44069.816666666658</v>
      </c>
      <c r="J218" s="40">
        <v>45040.633333333331</v>
      </c>
      <c r="K218" s="31">
        <v>43099</v>
      </c>
      <c r="L218" s="31">
        <v>41378.85</v>
      </c>
      <c r="M218" s="31">
        <v>4.7210000000000002E-2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44.75</v>
      </c>
      <c r="D219" s="40">
        <v>44.283333333333331</v>
      </c>
      <c r="E219" s="40">
        <v>43.36666666666666</v>
      </c>
      <c r="F219" s="40">
        <v>41.983333333333327</v>
      </c>
      <c r="G219" s="40">
        <v>41.066666666666656</v>
      </c>
      <c r="H219" s="40">
        <v>45.666666666666664</v>
      </c>
      <c r="I219" s="40">
        <v>46.583333333333336</v>
      </c>
      <c r="J219" s="40">
        <v>47.966666666666669</v>
      </c>
      <c r="K219" s="31">
        <v>45.2</v>
      </c>
      <c r="L219" s="31">
        <v>42.9</v>
      </c>
      <c r="M219" s="31">
        <v>35.923760000000001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2825.65</v>
      </c>
      <c r="D220" s="40">
        <v>2826.4333333333329</v>
      </c>
      <c r="E220" s="40">
        <v>2800.9166666666661</v>
      </c>
      <c r="F220" s="40">
        <v>2776.1833333333329</v>
      </c>
      <c r="G220" s="40">
        <v>2750.6666666666661</v>
      </c>
      <c r="H220" s="40">
        <v>2851.1666666666661</v>
      </c>
      <c r="I220" s="40">
        <v>2876.6833333333334</v>
      </c>
      <c r="J220" s="40">
        <v>2901.4166666666661</v>
      </c>
      <c r="K220" s="31">
        <v>2851.95</v>
      </c>
      <c r="L220" s="31">
        <v>2801.7</v>
      </c>
      <c r="M220" s="31">
        <v>44.473860000000002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277.2</v>
      </c>
      <c r="D221" s="40">
        <v>274.11666666666667</v>
      </c>
      <c r="E221" s="40">
        <v>269.18333333333334</v>
      </c>
      <c r="F221" s="40">
        <v>261.16666666666669</v>
      </c>
      <c r="G221" s="40">
        <v>256.23333333333335</v>
      </c>
      <c r="H221" s="40">
        <v>282.13333333333333</v>
      </c>
      <c r="I221" s="40">
        <v>287.06666666666672</v>
      </c>
      <c r="J221" s="40">
        <v>295.08333333333331</v>
      </c>
      <c r="K221" s="31">
        <v>279.05</v>
      </c>
      <c r="L221" s="31">
        <v>266.10000000000002</v>
      </c>
      <c r="M221" s="31">
        <v>1.22742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720.15</v>
      </c>
      <c r="D222" s="40">
        <v>722.85</v>
      </c>
      <c r="E222" s="40">
        <v>711.30000000000007</v>
      </c>
      <c r="F222" s="40">
        <v>702.45</v>
      </c>
      <c r="G222" s="40">
        <v>690.90000000000009</v>
      </c>
      <c r="H222" s="40">
        <v>731.7</v>
      </c>
      <c r="I222" s="40">
        <v>743.25</v>
      </c>
      <c r="J222" s="40">
        <v>752.1</v>
      </c>
      <c r="K222" s="31">
        <v>734.4</v>
      </c>
      <c r="L222" s="31">
        <v>714</v>
      </c>
      <c r="M222" s="31">
        <v>170.75003000000001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1603.95</v>
      </c>
      <c r="D223" s="40">
        <v>1608.5166666666667</v>
      </c>
      <c r="E223" s="40">
        <v>1595.4333333333334</v>
      </c>
      <c r="F223" s="40">
        <v>1586.9166666666667</v>
      </c>
      <c r="G223" s="40">
        <v>1573.8333333333335</v>
      </c>
      <c r="H223" s="40">
        <v>1617.0333333333333</v>
      </c>
      <c r="I223" s="40">
        <v>1630.1166666666668</v>
      </c>
      <c r="J223" s="40">
        <v>1638.6333333333332</v>
      </c>
      <c r="K223" s="31">
        <v>1621.6</v>
      </c>
      <c r="L223" s="31">
        <v>1600</v>
      </c>
      <c r="M223" s="31">
        <v>6.5025000000000004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703.55</v>
      </c>
      <c r="D224" s="40">
        <v>701.0333333333333</v>
      </c>
      <c r="E224" s="40">
        <v>695.06666666666661</v>
      </c>
      <c r="F224" s="40">
        <v>686.58333333333326</v>
      </c>
      <c r="G224" s="40">
        <v>680.61666666666656</v>
      </c>
      <c r="H224" s="40">
        <v>709.51666666666665</v>
      </c>
      <c r="I224" s="40">
        <v>715.48333333333335</v>
      </c>
      <c r="J224" s="40">
        <v>723.9666666666667</v>
      </c>
      <c r="K224" s="31">
        <v>707</v>
      </c>
      <c r="L224" s="31">
        <v>692.55</v>
      </c>
      <c r="M224" s="31">
        <v>9.7735299999999992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735.6</v>
      </c>
      <c r="D225" s="40">
        <v>740.54999999999984</v>
      </c>
      <c r="E225" s="40">
        <v>721.09999999999968</v>
      </c>
      <c r="F225" s="40">
        <v>706.5999999999998</v>
      </c>
      <c r="G225" s="40">
        <v>687.14999999999964</v>
      </c>
      <c r="H225" s="40">
        <v>755.04999999999973</v>
      </c>
      <c r="I225" s="40">
        <v>774.49999999999977</v>
      </c>
      <c r="J225" s="40">
        <v>788.99999999999977</v>
      </c>
      <c r="K225" s="31">
        <v>760</v>
      </c>
      <c r="L225" s="31">
        <v>726.05</v>
      </c>
      <c r="M225" s="31">
        <v>5.1815800000000003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39.15</v>
      </c>
      <c r="D226" s="40">
        <v>40.133333333333333</v>
      </c>
      <c r="E226" s="40">
        <v>37.766666666666666</v>
      </c>
      <c r="F226" s="40">
        <v>36.383333333333333</v>
      </c>
      <c r="G226" s="40">
        <v>34.016666666666666</v>
      </c>
      <c r="H226" s="40">
        <v>41.516666666666666</v>
      </c>
      <c r="I226" s="40">
        <v>43.883333333333326</v>
      </c>
      <c r="J226" s="40">
        <v>45.266666666666666</v>
      </c>
      <c r="K226" s="31">
        <v>42.5</v>
      </c>
      <c r="L226" s="31">
        <v>38.75</v>
      </c>
      <c r="M226" s="31">
        <v>419.11041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49.15</v>
      </c>
      <c r="D227" s="40">
        <v>49.550000000000004</v>
      </c>
      <c r="E227" s="40">
        <v>47.750000000000007</v>
      </c>
      <c r="F227" s="40">
        <v>46.35</v>
      </c>
      <c r="G227" s="40">
        <v>44.550000000000004</v>
      </c>
      <c r="H227" s="40">
        <v>50.95000000000001</v>
      </c>
      <c r="I227" s="40">
        <v>52.750000000000007</v>
      </c>
      <c r="J227" s="40">
        <v>54.150000000000013</v>
      </c>
      <c r="K227" s="31">
        <v>51.35</v>
      </c>
      <c r="L227" s="31">
        <v>48.15</v>
      </c>
      <c r="M227" s="31">
        <v>546.35302000000001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56.45</v>
      </c>
      <c r="D228" s="40">
        <v>57.733333333333327</v>
      </c>
      <c r="E228" s="40">
        <v>54.466666666666654</v>
      </c>
      <c r="F228" s="40">
        <v>52.483333333333327</v>
      </c>
      <c r="G228" s="40">
        <v>49.216666666666654</v>
      </c>
      <c r="H228" s="40">
        <v>59.716666666666654</v>
      </c>
      <c r="I228" s="40">
        <v>62.98333333333332</v>
      </c>
      <c r="J228" s="40">
        <v>64.966666666666654</v>
      </c>
      <c r="K228" s="31">
        <v>61</v>
      </c>
      <c r="L228" s="31">
        <v>55.75</v>
      </c>
      <c r="M228" s="31">
        <v>233.77340000000001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1209.95</v>
      </c>
      <c r="D229" s="40">
        <v>1191.0333333333333</v>
      </c>
      <c r="E229" s="40">
        <v>1140.0666666666666</v>
      </c>
      <c r="F229" s="40">
        <v>1070.1833333333334</v>
      </c>
      <c r="G229" s="40">
        <v>1019.2166666666667</v>
      </c>
      <c r="H229" s="40">
        <v>1260.9166666666665</v>
      </c>
      <c r="I229" s="40">
        <v>1311.8833333333332</v>
      </c>
      <c r="J229" s="40">
        <v>1381.7666666666664</v>
      </c>
      <c r="K229" s="31">
        <v>1242</v>
      </c>
      <c r="L229" s="31">
        <v>1121.1500000000001</v>
      </c>
      <c r="M229" s="31">
        <v>2.5949900000000001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280.5</v>
      </c>
      <c r="D230" s="40">
        <v>287.15000000000003</v>
      </c>
      <c r="E230" s="40">
        <v>273.80000000000007</v>
      </c>
      <c r="F230" s="40">
        <v>267.10000000000002</v>
      </c>
      <c r="G230" s="40">
        <v>253.75000000000006</v>
      </c>
      <c r="H230" s="40">
        <v>293.85000000000008</v>
      </c>
      <c r="I230" s="40">
        <v>307.2000000000001</v>
      </c>
      <c r="J230" s="40">
        <v>313.90000000000009</v>
      </c>
      <c r="K230" s="31">
        <v>300.5</v>
      </c>
      <c r="L230" s="31">
        <v>280.45</v>
      </c>
      <c r="M230" s="31">
        <v>40.044400000000003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1654.2</v>
      </c>
      <c r="D231" s="40">
        <v>1648.1333333333332</v>
      </c>
      <c r="E231" s="40">
        <v>1586.2666666666664</v>
      </c>
      <c r="F231" s="40">
        <v>1518.3333333333333</v>
      </c>
      <c r="G231" s="40">
        <v>1456.4666666666665</v>
      </c>
      <c r="H231" s="40">
        <v>1716.0666666666664</v>
      </c>
      <c r="I231" s="40">
        <v>1777.9333333333332</v>
      </c>
      <c r="J231" s="40">
        <v>1845.8666666666663</v>
      </c>
      <c r="K231" s="31">
        <v>1710</v>
      </c>
      <c r="L231" s="31">
        <v>1580.2</v>
      </c>
      <c r="M231" s="31">
        <v>1.13565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581.70000000000005</v>
      </c>
      <c r="D232" s="40">
        <v>582.65</v>
      </c>
      <c r="E232" s="40">
        <v>568.29999999999995</v>
      </c>
      <c r="F232" s="40">
        <v>554.9</v>
      </c>
      <c r="G232" s="40">
        <v>540.54999999999995</v>
      </c>
      <c r="H232" s="40">
        <v>596.04999999999995</v>
      </c>
      <c r="I232" s="40">
        <v>610.40000000000009</v>
      </c>
      <c r="J232" s="40">
        <v>623.79999999999995</v>
      </c>
      <c r="K232" s="31">
        <v>597</v>
      </c>
      <c r="L232" s="31">
        <v>569.25</v>
      </c>
      <c r="M232" s="31">
        <v>5.5942699999999999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171.3</v>
      </c>
      <c r="D233" s="40">
        <v>174.11666666666667</v>
      </c>
      <c r="E233" s="40">
        <v>163.73333333333335</v>
      </c>
      <c r="F233" s="40">
        <v>156.16666666666669</v>
      </c>
      <c r="G233" s="40">
        <v>145.78333333333336</v>
      </c>
      <c r="H233" s="40">
        <v>181.68333333333334</v>
      </c>
      <c r="I233" s="40">
        <v>192.06666666666666</v>
      </c>
      <c r="J233" s="40">
        <v>199.63333333333333</v>
      </c>
      <c r="K233" s="31">
        <v>184.5</v>
      </c>
      <c r="L233" s="31">
        <v>166.55</v>
      </c>
      <c r="M233" s="31">
        <v>48.042580000000001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44.8</v>
      </c>
      <c r="D234" s="40">
        <v>44.566666666666663</v>
      </c>
      <c r="E234" s="40">
        <v>43.983333333333327</v>
      </c>
      <c r="F234" s="40">
        <v>43.166666666666664</v>
      </c>
      <c r="G234" s="40">
        <v>42.583333333333329</v>
      </c>
      <c r="H234" s="40">
        <v>45.383333333333326</v>
      </c>
      <c r="I234" s="40">
        <v>45.966666666666669</v>
      </c>
      <c r="J234" s="40">
        <v>46.783333333333324</v>
      </c>
      <c r="K234" s="31">
        <v>45.15</v>
      </c>
      <c r="L234" s="31">
        <v>43.75</v>
      </c>
      <c r="M234" s="31">
        <v>19.663900000000002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231.15</v>
      </c>
      <c r="D235" s="40">
        <v>232.51666666666668</v>
      </c>
      <c r="E235" s="40">
        <v>227.73333333333335</v>
      </c>
      <c r="F235" s="40">
        <v>224.31666666666666</v>
      </c>
      <c r="G235" s="40">
        <v>219.53333333333333</v>
      </c>
      <c r="H235" s="40">
        <v>235.93333333333337</v>
      </c>
      <c r="I235" s="40">
        <v>240.71666666666673</v>
      </c>
      <c r="J235" s="40">
        <v>244.13333333333338</v>
      </c>
      <c r="K235" s="31">
        <v>237.3</v>
      </c>
      <c r="L235" s="31">
        <v>229.1</v>
      </c>
      <c r="M235" s="31">
        <v>795.01805000000002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118.6</v>
      </c>
      <c r="D236" s="40">
        <v>119.41666666666667</v>
      </c>
      <c r="E236" s="40">
        <v>116.83333333333334</v>
      </c>
      <c r="F236" s="40">
        <v>115.06666666666668</v>
      </c>
      <c r="G236" s="40">
        <v>112.48333333333335</v>
      </c>
      <c r="H236" s="40">
        <v>121.18333333333334</v>
      </c>
      <c r="I236" s="40">
        <v>123.76666666666668</v>
      </c>
      <c r="J236" s="40">
        <v>125.53333333333333</v>
      </c>
      <c r="K236" s="31">
        <v>122</v>
      </c>
      <c r="L236" s="31">
        <v>117.65</v>
      </c>
      <c r="M236" s="31">
        <v>2.9845799999999998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184.05</v>
      </c>
      <c r="D237" s="40">
        <v>184.4</v>
      </c>
      <c r="E237" s="40">
        <v>179.15</v>
      </c>
      <c r="F237" s="40">
        <v>174.25</v>
      </c>
      <c r="G237" s="40">
        <v>169</v>
      </c>
      <c r="H237" s="40">
        <v>189.3</v>
      </c>
      <c r="I237" s="40">
        <v>194.55</v>
      </c>
      <c r="J237" s="40">
        <v>199.45000000000002</v>
      </c>
      <c r="K237" s="31">
        <v>189.65</v>
      </c>
      <c r="L237" s="31">
        <v>179.5</v>
      </c>
      <c r="M237" s="31">
        <v>26.25216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228.75</v>
      </c>
      <c r="D238" s="40">
        <v>233.56666666666669</v>
      </c>
      <c r="E238" s="40">
        <v>223.18333333333339</v>
      </c>
      <c r="F238" s="40">
        <v>217.6166666666667</v>
      </c>
      <c r="G238" s="40">
        <v>207.23333333333341</v>
      </c>
      <c r="H238" s="40">
        <v>239.13333333333338</v>
      </c>
      <c r="I238" s="40">
        <v>249.51666666666665</v>
      </c>
      <c r="J238" s="40">
        <v>255.08333333333337</v>
      </c>
      <c r="K238" s="31">
        <v>243.95</v>
      </c>
      <c r="L238" s="31">
        <v>228</v>
      </c>
      <c r="M238" s="31">
        <v>184.78245999999999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134.69999999999999</v>
      </c>
      <c r="D239" s="40">
        <v>136.35</v>
      </c>
      <c r="E239" s="40">
        <v>131.39999999999998</v>
      </c>
      <c r="F239" s="40">
        <v>128.1</v>
      </c>
      <c r="G239" s="40">
        <v>123.14999999999998</v>
      </c>
      <c r="H239" s="40">
        <v>139.64999999999998</v>
      </c>
      <c r="I239" s="40">
        <v>144.59999999999997</v>
      </c>
      <c r="J239" s="40">
        <v>147.89999999999998</v>
      </c>
      <c r="K239" s="31">
        <v>141.30000000000001</v>
      </c>
      <c r="L239" s="31">
        <v>133.05000000000001</v>
      </c>
      <c r="M239" s="31">
        <v>80.032290000000003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8608.75</v>
      </c>
      <c r="D240" s="40">
        <v>8691.6</v>
      </c>
      <c r="E240" s="40">
        <v>8516.2000000000007</v>
      </c>
      <c r="F240" s="40">
        <v>8423.65</v>
      </c>
      <c r="G240" s="40">
        <v>8248.25</v>
      </c>
      <c r="H240" s="40">
        <v>8784.1500000000015</v>
      </c>
      <c r="I240" s="40">
        <v>8959.5499999999993</v>
      </c>
      <c r="J240" s="40">
        <v>9052.1000000000022</v>
      </c>
      <c r="K240" s="31">
        <v>8867</v>
      </c>
      <c r="L240" s="31">
        <v>8599.0499999999993</v>
      </c>
      <c r="M240" s="31">
        <v>2.0636399999999999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137.05000000000001</v>
      </c>
      <c r="D241" s="40">
        <v>138.45000000000002</v>
      </c>
      <c r="E241" s="40">
        <v>132.60000000000002</v>
      </c>
      <c r="F241" s="40">
        <v>128.15</v>
      </c>
      <c r="G241" s="40">
        <v>122.30000000000001</v>
      </c>
      <c r="H241" s="40">
        <v>142.90000000000003</v>
      </c>
      <c r="I241" s="40">
        <v>148.75</v>
      </c>
      <c r="J241" s="40">
        <v>153.20000000000005</v>
      </c>
      <c r="K241" s="31">
        <v>144.30000000000001</v>
      </c>
      <c r="L241" s="31">
        <v>134</v>
      </c>
      <c r="M241" s="31">
        <v>72.234769999999997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598.75</v>
      </c>
      <c r="D242" s="40">
        <v>599.9</v>
      </c>
      <c r="E242" s="40">
        <v>585.84999999999991</v>
      </c>
      <c r="F242" s="40">
        <v>572.94999999999993</v>
      </c>
      <c r="G242" s="40">
        <v>558.89999999999986</v>
      </c>
      <c r="H242" s="40">
        <v>612.79999999999995</v>
      </c>
      <c r="I242" s="40">
        <v>626.84999999999991</v>
      </c>
      <c r="J242" s="40">
        <v>639.75</v>
      </c>
      <c r="K242" s="31">
        <v>613.95000000000005</v>
      </c>
      <c r="L242" s="31">
        <v>587</v>
      </c>
      <c r="M242" s="31">
        <v>47.400570000000002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149.05000000000001</v>
      </c>
      <c r="D243" s="40">
        <v>151.11666666666667</v>
      </c>
      <c r="E243" s="40">
        <v>146.23333333333335</v>
      </c>
      <c r="F243" s="40">
        <v>143.41666666666669</v>
      </c>
      <c r="G243" s="40">
        <v>138.53333333333336</v>
      </c>
      <c r="H243" s="40">
        <v>153.93333333333334</v>
      </c>
      <c r="I243" s="40">
        <v>158.81666666666666</v>
      </c>
      <c r="J243" s="40">
        <v>161.63333333333333</v>
      </c>
      <c r="K243" s="31">
        <v>156</v>
      </c>
      <c r="L243" s="31">
        <v>148.30000000000001</v>
      </c>
      <c r="M243" s="31">
        <v>39.719000000000001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118.25</v>
      </c>
      <c r="D244" s="40">
        <v>117.93333333333332</v>
      </c>
      <c r="E244" s="40">
        <v>116.41666666666664</v>
      </c>
      <c r="F244" s="40">
        <v>114.58333333333331</v>
      </c>
      <c r="G244" s="40">
        <v>113.06666666666663</v>
      </c>
      <c r="H244" s="40">
        <v>119.76666666666665</v>
      </c>
      <c r="I244" s="40">
        <v>121.28333333333333</v>
      </c>
      <c r="J244" s="40">
        <v>123.11666666666666</v>
      </c>
      <c r="K244" s="31">
        <v>119.45</v>
      </c>
      <c r="L244" s="31">
        <v>116.1</v>
      </c>
      <c r="M244" s="31">
        <v>346.94650000000001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21.85</v>
      </c>
      <c r="D245" s="40">
        <v>22.233333333333334</v>
      </c>
      <c r="E245" s="40">
        <v>20.916666666666668</v>
      </c>
      <c r="F245" s="40">
        <v>19.983333333333334</v>
      </c>
      <c r="G245" s="40">
        <v>18.666666666666668</v>
      </c>
      <c r="H245" s="40">
        <v>23.166666666666668</v>
      </c>
      <c r="I245" s="40">
        <v>24.483333333333331</v>
      </c>
      <c r="J245" s="40">
        <v>25.416666666666668</v>
      </c>
      <c r="K245" s="31">
        <v>23.55</v>
      </c>
      <c r="L245" s="31">
        <v>21.3</v>
      </c>
      <c r="M245" s="31">
        <v>228.85639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3863.4</v>
      </c>
      <c r="D246" s="40">
        <v>3891.2666666666664</v>
      </c>
      <c r="E246" s="40">
        <v>3762.833333333333</v>
      </c>
      <c r="F246" s="40">
        <v>3662.2666666666664</v>
      </c>
      <c r="G246" s="40">
        <v>3533.833333333333</v>
      </c>
      <c r="H246" s="40">
        <v>3991.833333333333</v>
      </c>
      <c r="I246" s="40">
        <v>4120.2666666666664</v>
      </c>
      <c r="J246" s="40">
        <v>4220.833333333333</v>
      </c>
      <c r="K246" s="31">
        <v>4019.7</v>
      </c>
      <c r="L246" s="31">
        <v>3790.7</v>
      </c>
      <c r="M246" s="31">
        <v>123.24159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268.85000000000002</v>
      </c>
      <c r="D247" s="40">
        <v>265.05</v>
      </c>
      <c r="E247" s="40">
        <v>259.05</v>
      </c>
      <c r="F247" s="40">
        <v>249.25</v>
      </c>
      <c r="G247" s="40">
        <v>243.25</v>
      </c>
      <c r="H247" s="40">
        <v>274.85000000000002</v>
      </c>
      <c r="I247" s="40">
        <v>280.85000000000002</v>
      </c>
      <c r="J247" s="40">
        <v>290.65000000000003</v>
      </c>
      <c r="K247" s="31">
        <v>271.05</v>
      </c>
      <c r="L247" s="31">
        <v>255.25</v>
      </c>
      <c r="M247" s="31">
        <v>6.9050900000000004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481.4</v>
      </c>
      <c r="D248" s="40">
        <v>477.81666666666666</v>
      </c>
      <c r="E248" s="40">
        <v>469.63333333333333</v>
      </c>
      <c r="F248" s="40">
        <v>457.86666666666667</v>
      </c>
      <c r="G248" s="40">
        <v>449.68333333333334</v>
      </c>
      <c r="H248" s="40">
        <v>489.58333333333331</v>
      </c>
      <c r="I248" s="40">
        <v>497.76666666666659</v>
      </c>
      <c r="J248" s="40">
        <v>509.5333333333333</v>
      </c>
      <c r="K248" s="31">
        <v>486</v>
      </c>
      <c r="L248" s="31">
        <v>466.05</v>
      </c>
      <c r="M248" s="31">
        <v>2.6608100000000001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561.35</v>
      </c>
      <c r="D249" s="40">
        <v>564.1</v>
      </c>
      <c r="E249" s="40">
        <v>555.35</v>
      </c>
      <c r="F249" s="40">
        <v>549.35</v>
      </c>
      <c r="G249" s="40">
        <v>540.6</v>
      </c>
      <c r="H249" s="40">
        <v>570.1</v>
      </c>
      <c r="I249" s="40">
        <v>578.85</v>
      </c>
      <c r="J249" s="40">
        <v>584.85</v>
      </c>
      <c r="K249" s="31">
        <v>572.85</v>
      </c>
      <c r="L249" s="31">
        <v>558.1</v>
      </c>
      <c r="M249" s="31">
        <v>17.533439999999999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268.75</v>
      </c>
      <c r="D250" s="40">
        <v>268.86666666666667</v>
      </c>
      <c r="E250" s="40">
        <v>262.73333333333335</v>
      </c>
      <c r="F250" s="40">
        <v>256.7166666666667</v>
      </c>
      <c r="G250" s="40">
        <v>250.58333333333337</v>
      </c>
      <c r="H250" s="40">
        <v>274.88333333333333</v>
      </c>
      <c r="I250" s="40">
        <v>281.01666666666665</v>
      </c>
      <c r="J250" s="40">
        <v>287.0333333333333</v>
      </c>
      <c r="K250" s="31">
        <v>275</v>
      </c>
      <c r="L250" s="31">
        <v>262.85000000000002</v>
      </c>
      <c r="M250" s="31">
        <v>137.49529999999999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1130</v>
      </c>
      <c r="D251" s="40">
        <v>1129.6333333333334</v>
      </c>
      <c r="E251" s="40">
        <v>1112.7166666666669</v>
      </c>
      <c r="F251" s="40">
        <v>1095.4333333333334</v>
      </c>
      <c r="G251" s="40">
        <v>1078.5166666666669</v>
      </c>
      <c r="H251" s="40">
        <v>1146.916666666667</v>
      </c>
      <c r="I251" s="40">
        <v>1163.8333333333335</v>
      </c>
      <c r="J251" s="40">
        <v>1181.116666666667</v>
      </c>
      <c r="K251" s="31">
        <v>1146.55</v>
      </c>
      <c r="L251" s="31">
        <v>1112.3499999999999</v>
      </c>
      <c r="M251" s="31">
        <v>57.842779999999998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42.15</v>
      </c>
      <c r="D252" s="40">
        <v>43.083333333333336</v>
      </c>
      <c r="E252" s="40">
        <v>41.06666666666667</v>
      </c>
      <c r="F252" s="40">
        <v>39.983333333333334</v>
      </c>
      <c r="G252" s="40">
        <v>37.966666666666669</v>
      </c>
      <c r="H252" s="40">
        <v>44.166666666666671</v>
      </c>
      <c r="I252" s="40">
        <v>46.183333333333337</v>
      </c>
      <c r="J252" s="40">
        <v>47.266666666666673</v>
      </c>
      <c r="K252" s="31">
        <v>45.1</v>
      </c>
      <c r="L252" s="31">
        <v>42</v>
      </c>
      <c r="M252" s="31">
        <v>68.861779999999996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6614.7</v>
      </c>
      <c r="D253" s="40">
        <v>6704.9833333333336</v>
      </c>
      <c r="E253" s="40">
        <v>6474.9666666666672</v>
      </c>
      <c r="F253" s="40">
        <v>6335.2333333333336</v>
      </c>
      <c r="G253" s="40">
        <v>6105.2166666666672</v>
      </c>
      <c r="H253" s="40">
        <v>6844.7166666666672</v>
      </c>
      <c r="I253" s="40">
        <v>7074.7333333333336</v>
      </c>
      <c r="J253" s="40">
        <v>7214.4666666666672</v>
      </c>
      <c r="K253" s="31">
        <v>6935</v>
      </c>
      <c r="L253" s="31">
        <v>6565.25</v>
      </c>
      <c r="M253" s="31">
        <v>5.63009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1691.3</v>
      </c>
      <c r="D254" s="40">
        <v>1697.9166666666667</v>
      </c>
      <c r="E254" s="40">
        <v>1677.8333333333335</v>
      </c>
      <c r="F254" s="40">
        <v>1664.3666666666668</v>
      </c>
      <c r="G254" s="40">
        <v>1644.2833333333335</v>
      </c>
      <c r="H254" s="40">
        <v>1711.3833333333334</v>
      </c>
      <c r="I254" s="40">
        <v>1731.4666666666669</v>
      </c>
      <c r="J254" s="40">
        <v>1744.9333333333334</v>
      </c>
      <c r="K254" s="31">
        <v>1718</v>
      </c>
      <c r="L254" s="31">
        <v>1684.45</v>
      </c>
      <c r="M254" s="31">
        <v>74.548640000000006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998.45</v>
      </c>
      <c r="D255" s="40">
        <v>995.5</v>
      </c>
      <c r="E255" s="40">
        <v>963</v>
      </c>
      <c r="F255" s="40">
        <v>927.55</v>
      </c>
      <c r="G255" s="40">
        <v>895.05</v>
      </c>
      <c r="H255" s="40">
        <v>1030.95</v>
      </c>
      <c r="I255" s="40">
        <v>1063.45</v>
      </c>
      <c r="J255" s="40">
        <v>1098.9000000000001</v>
      </c>
      <c r="K255" s="31">
        <v>1028</v>
      </c>
      <c r="L255" s="31">
        <v>960.05</v>
      </c>
      <c r="M255" s="31">
        <v>1.82229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306.2</v>
      </c>
      <c r="D256" s="40">
        <v>306.05</v>
      </c>
      <c r="E256" s="40">
        <v>302.60000000000002</v>
      </c>
      <c r="F256" s="40">
        <v>299</v>
      </c>
      <c r="G256" s="40">
        <v>295.55</v>
      </c>
      <c r="H256" s="40">
        <v>309.65000000000003</v>
      </c>
      <c r="I256" s="40">
        <v>313.09999999999997</v>
      </c>
      <c r="J256" s="40">
        <v>316.70000000000005</v>
      </c>
      <c r="K256" s="31">
        <v>309.5</v>
      </c>
      <c r="L256" s="31">
        <v>302.45</v>
      </c>
      <c r="M256" s="31">
        <v>8.79406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677.6</v>
      </c>
      <c r="D257" s="40">
        <v>683.94999999999993</v>
      </c>
      <c r="E257" s="40">
        <v>659.89999999999986</v>
      </c>
      <c r="F257" s="40">
        <v>642.19999999999993</v>
      </c>
      <c r="G257" s="40">
        <v>618.14999999999986</v>
      </c>
      <c r="H257" s="40">
        <v>701.64999999999986</v>
      </c>
      <c r="I257" s="40">
        <v>725.69999999999982</v>
      </c>
      <c r="J257" s="40">
        <v>743.39999999999986</v>
      </c>
      <c r="K257" s="31">
        <v>708</v>
      </c>
      <c r="L257" s="31">
        <v>666.25</v>
      </c>
      <c r="M257" s="31">
        <v>8.2501700000000007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2196.0500000000002</v>
      </c>
      <c r="D258" s="40">
        <v>2151.1833333333334</v>
      </c>
      <c r="E258" s="40">
        <v>2028.416666666667</v>
      </c>
      <c r="F258" s="40">
        <v>1860.7833333333335</v>
      </c>
      <c r="G258" s="40">
        <v>1738.0166666666671</v>
      </c>
      <c r="H258" s="40">
        <v>2318.8166666666666</v>
      </c>
      <c r="I258" s="40">
        <v>2441.583333333333</v>
      </c>
      <c r="J258" s="40">
        <v>2609.2166666666667</v>
      </c>
      <c r="K258" s="31">
        <v>2273.9499999999998</v>
      </c>
      <c r="L258" s="31">
        <v>1983.55</v>
      </c>
      <c r="M258" s="31">
        <v>83.845659999999995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2493.4</v>
      </c>
      <c r="D259" s="40">
        <v>2521.1166666666668</v>
      </c>
      <c r="E259" s="40">
        <v>2444.3333333333335</v>
      </c>
      <c r="F259" s="40">
        <v>2395.2666666666669</v>
      </c>
      <c r="G259" s="40">
        <v>2318.4833333333336</v>
      </c>
      <c r="H259" s="40">
        <v>2570.1833333333334</v>
      </c>
      <c r="I259" s="40">
        <v>2646.9666666666662</v>
      </c>
      <c r="J259" s="40">
        <v>2696.0333333333333</v>
      </c>
      <c r="K259" s="31">
        <v>2597.9</v>
      </c>
      <c r="L259" s="31">
        <v>2472.0500000000002</v>
      </c>
      <c r="M259" s="31">
        <v>2.5010699999999999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1740.7</v>
      </c>
      <c r="D260" s="40">
        <v>1738.8999999999999</v>
      </c>
      <c r="E260" s="40">
        <v>1724.2999999999997</v>
      </c>
      <c r="F260" s="40">
        <v>1707.8999999999999</v>
      </c>
      <c r="G260" s="40">
        <v>1693.2999999999997</v>
      </c>
      <c r="H260" s="40">
        <v>1755.2999999999997</v>
      </c>
      <c r="I260" s="40">
        <v>1769.8999999999996</v>
      </c>
      <c r="J260" s="40">
        <v>1786.2999999999997</v>
      </c>
      <c r="K260" s="31">
        <v>1753.5</v>
      </c>
      <c r="L260" s="31">
        <v>1722.5</v>
      </c>
      <c r="M260" s="31">
        <v>2.1962000000000002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3379.45</v>
      </c>
      <c r="D261" s="40">
        <v>3406.35</v>
      </c>
      <c r="E261" s="40">
        <v>3333.1499999999996</v>
      </c>
      <c r="F261" s="40">
        <v>3286.85</v>
      </c>
      <c r="G261" s="40">
        <v>3213.6499999999996</v>
      </c>
      <c r="H261" s="40">
        <v>3452.6499999999996</v>
      </c>
      <c r="I261" s="40">
        <v>3525.8499999999995</v>
      </c>
      <c r="J261" s="40">
        <v>3572.1499999999996</v>
      </c>
      <c r="K261" s="31">
        <v>3479.55</v>
      </c>
      <c r="L261" s="31">
        <v>3360.05</v>
      </c>
      <c r="M261" s="31">
        <v>0.74544999999999995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688.65</v>
      </c>
      <c r="D262" s="40">
        <v>695.4</v>
      </c>
      <c r="E262" s="40">
        <v>673.8</v>
      </c>
      <c r="F262" s="40">
        <v>658.94999999999993</v>
      </c>
      <c r="G262" s="40">
        <v>637.34999999999991</v>
      </c>
      <c r="H262" s="40">
        <v>710.25</v>
      </c>
      <c r="I262" s="40">
        <v>731.85000000000014</v>
      </c>
      <c r="J262" s="40">
        <v>746.7</v>
      </c>
      <c r="K262" s="31">
        <v>717</v>
      </c>
      <c r="L262" s="31">
        <v>680.55</v>
      </c>
      <c r="M262" s="31">
        <v>18.26398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243.4</v>
      </c>
      <c r="D263" s="40">
        <v>245.06666666666669</v>
      </c>
      <c r="E263" s="40">
        <v>239.58333333333337</v>
      </c>
      <c r="F263" s="40">
        <v>235.76666666666668</v>
      </c>
      <c r="G263" s="40">
        <v>230.28333333333336</v>
      </c>
      <c r="H263" s="40">
        <v>248.88333333333338</v>
      </c>
      <c r="I263" s="40">
        <v>254.36666666666667</v>
      </c>
      <c r="J263" s="40">
        <v>258.18333333333339</v>
      </c>
      <c r="K263" s="31">
        <v>250.55</v>
      </c>
      <c r="L263" s="31">
        <v>241.25</v>
      </c>
      <c r="M263" s="31">
        <v>11.53168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153.4</v>
      </c>
      <c r="D264" s="40">
        <v>153.13333333333335</v>
      </c>
      <c r="E264" s="40">
        <v>149.56666666666672</v>
      </c>
      <c r="F264" s="40">
        <v>145.73333333333338</v>
      </c>
      <c r="G264" s="40">
        <v>142.16666666666674</v>
      </c>
      <c r="H264" s="40">
        <v>156.9666666666667</v>
      </c>
      <c r="I264" s="40">
        <v>160.53333333333336</v>
      </c>
      <c r="J264" s="40">
        <v>164.36666666666667</v>
      </c>
      <c r="K264" s="31">
        <v>156.69999999999999</v>
      </c>
      <c r="L264" s="31">
        <v>149.30000000000001</v>
      </c>
      <c r="M264" s="31">
        <v>10.487439999999999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90.55</v>
      </c>
      <c r="D265" s="40">
        <v>90.833333333333329</v>
      </c>
      <c r="E265" s="40">
        <v>88.86666666666666</v>
      </c>
      <c r="F265" s="40">
        <v>87.183333333333337</v>
      </c>
      <c r="G265" s="40">
        <v>85.216666666666669</v>
      </c>
      <c r="H265" s="40">
        <v>92.516666666666652</v>
      </c>
      <c r="I265" s="40">
        <v>94.48333333333332</v>
      </c>
      <c r="J265" s="40">
        <v>96.166666666666643</v>
      </c>
      <c r="K265" s="31">
        <v>92.8</v>
      </c>
      <c r="L265" s="31">
        <v>89.15</v>
      </c>
      <c r="M265" s="31">
        <v>21.28755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323.45</v>
      </c>
      <c r="D266" s="40">
        <v>320.7833333333333</v>
      </c>
      <c r="E266" s="40">
        <v>314.66666666666663</v>
      </c>
      <c r="F266" s="40">
        <v>305.88333333333333</v>
      </c>
      <c r="G266" s="40">
        <v>299.76666666666665</v>
      </c>
      <c r="H266" s="40">
        <v>329.56666666666661</v>
      </c>
      <c r="I266" s="40">
        <v>335.68333333333328</v>
      </c>
      <c r="J266" s="40">
        <v>344.46666666666658</v>
      </c>
      <c r="K266" s="31">
        <v>326.89999999999998</v>
      </c>
      <c r="L266" s="31">
        <v>312</v>
      </c>
      <c r="M266" s="31">
        <v>57.329369999999997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682.3</v>
      </c>
      <c r="D267" s="40">
        <v>681</v>
      </c>
      <c r="E267" s="40">
        <v>670</v>
      </c>
      <c r="F267" s="40">
        <v>657.7</v>
      </c>
      <c r="G267" s="40">
        <v>646.70000000000005</v>
      </c>
      <c r="H267" s="40">
        <v>693.3</v>
      </c>
      <c r="I267" s="40">
        <v>704.3</v>
      </c>
      <c r="J267" s="40">
        <v>716.59999999999991</v>
      </c>
      <c r="K267" s="31">
        <v>692</v>
      </c>
      <c r="L267" s="31">
        <v>668.7</v>
      </c>
      <c r="M267" s="31">
        <v>78.047349999999994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108.8</v>
      </c>
      <c r="D268" s="40">
        <v>109.75</v>
      </c>
      <c r="E268" s="40">
        <v>106.25</v>
      </c>
      <c r="F268" s="40">
        <v>103.7</v>
      </c>
      <c r="G268" s="40">
        <v>100.2</v>
      </c>
      <c r="H268" s="40">
        <v>112.3</v>
      </c>
      <c r="I268" s="40">
        <v>115.8</v>
      </c>
      <c r="J268" s="40">
        <v>118.35</v>
      </c>
      <c r="K268" s="31">
        <v>113.25</v>
      </c>
      <c r="L268" s="31">
        <v>107.2</v>
      </c>
      <c r="M268" s="31">
        <v>3.6347200000000002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96.45</v>
      </c>
      <c r="D269" s="40">
        <v>96.083333333333329</v>
      </c>
      <c r="E269" s="40">
        <v>92.166666666666657</v>
      </c>
      <c r="F269" s="40">
        <v>87.883333333333326</v>
      </c>
      <c r="G269" s="40">
        <v>83.966666666666654</v>
      </c>
      <c r="H269" s="40">
        <v>100.36666666666666</v>
      </c>
      <c r="I269" s="40">
        <v>104.28333333333332</v>
      </c>
      <c r="J269" s="40">
        <v>108.56666666666666</v>
      </c>
      <c r="K269" s="31">
        <v>100</v>
      </c>
      <c r="L269" s="31">
        <v>91.8</v>
      </c>
      <c r="M269" s="31">
        <v>103.46087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123</v>
      </c>
      <c r="D270" s="40">
        <v>121.5</v>
      </c>
      <c r="E270" s="40">
        <v>119</v>
      </c>
      <c r="F270" s="40">
        <v>115</v>
      </c>
      <c r="G270" s="40">
        <v>112.5</v>
      </c>
      <c r="H270" s="40">
        <v>125.5</v>
      </c>
      <c r="I270" s="40">
        <v>128</v>
      </c>
      <c r="J270" s="40">
        <v>132</v>
      </c>
      <c r="K270" s="31">
        <v>124</v>
      </c>
      <c r="L270" s="31">
        <v>117.5</v>
      </c>
      <c r="M270" s="31">
        <v>19.05592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297.2</v>
      </c>
      <c r="D271" s="40">
        <v>295.45</v>
      </c>
      <c r="E271" s="40">
        <v>287.89999999999998</v>
      </c>
      <c r="F271" s="40">
        <v>278.59999999999997</v>
      </c>
      <c r="G271" s="40">
        <v>271.04999999999995</v>
      </c>
      <c r="H271" s="40">
        <v>304.75</v>
      </c>
      <c r="I271" s="40">
        <v>312.30000000000007</v>
      </c>
      <c r="J271" s="40">
        <v>321.60000000000002</v>
      </c>
      <c r="K271" s="31">
        <v>303</v>
      </c>
      <c r="L271" s="31">
        <v>286.14999999999998</v>
      </c>
      <c r="M271" s="31">
        <v>6.2314299999999996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163.80000000000001</v>
      </c>
      <c r="D272" s="40">
        <v>163.61666666666665</v>
      </c>
      <c r="E272" s="40">
        <v>158.8833333333333</v>
      </c>
      <c r="F272" s="40">
        <v>153.96666666666664</v>
      </c>
      <c r="G272" s="40">
        <v>149.23333333333329</v>
      </c>
      <c r="H272" s="40">
        <v>168.5333333333333</v>
      </c>
      <c r="I272" s="40">
        <v>173.26666666666665</v>
      </c>
      <c r="J272" s="40">
        <v>178.18333333333331</v>
      </c>
      <c r="K272" s="31">
        <v>168.35</v>
      </c>
      <c r="L272" s="31">
        <v>158.69999999999999</v>
      </c>
      <c r="M272" s="31">
        <v>30.167809999999999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386.6</v>
      </c>
      <c r="D273" s="40">
        <v>387.7</v>
      </c>
      <c r="E273" s="40">
        <v>377.2</v>
      </c>
      <c r="F273" s="40">
        <v>367.8</v>
      </c>
      <c r="G273" s="40">
        <v>357.3</v>
      </c>
      <c r="H273" s="40">
        <v>397.09999999999997</v>
      </c>
      <c r="I273" s="40">
        <v>407.59999999999997</v>
      </c>
      <c r="J273" s="40">
        <v>416.99999999999994</v>
      </c>
      <c r="K273" s="31">
        <v>398.2</v>
      </c>
      <c r="L273" s="31">
        <v>378.3</v>
      </c>
      <c r="M273" s="31">
        <v>129.06039000000001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2237.75</v>
      </c>
      <c r="D274" s="40">
        <v>2253.9166666666665</v>
      </c>
      <c r="E274" s="40">
        <v>2213.833333333333</v>
      </c>
      <c r="F274" s="40">
        <v>2189.9166666666665</v>
      </c>
      <c r="G274" s="40">
        <v>2149.833333333333</v>
      </c>
      <c r="H274" s="40">
        <v>2277.833333333333</v>
      </c>
      <c r="I274" s="40">
        <v>2317.9166666666661</v>
      </c>
      <c r="J274" s="40">
        <v>2341.833333333333</v>
      </c>
      <c r="K274" s="31">
        <v>2294</v>
      </c>
      <c r="L274" s="31">
        <v>2230</v>
      </c>
      <c r="M274" s="31">
        <v>0.20532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4102.8</v>
      </c>
      <c r="D275" s="40">
        <v>4155.8</v>
      </c>
      <c r="E275" s="40">
        <v>4039.05</v>
      </c>
      <c r="F275" s="40">
        <v>3975.3</v>
      </c>
      <c r="G275" s="40">
        <v>3858.55</v>
      </c>
      <c r="H275" s="40">
        <v>4219.55</v>
      </c>
      <c r="I275" s="40">
        <v>4336.3</v>
      </c>
      <c r="J275" s="40">
        <v>4400.05</v>
      </c>
      <c r="K275" s="31">
        <v>4272.55</v>
      </c>
      <c r="L275" s="31">
        <v>4092.05</v>
      </c>
      <c r="M275" s="31">
        <v>10.94558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984.35</v>
      </c>
      <c r="D276" s="40">
        <v>985.78333333333342</v>
      </c>
      <c r="E276" s="40">
        <v>980.76666666666688</v>
      </c>
      <c r="F276" s="40">
        <v>977.18333333333351</v>
      </c>
      <c r="G276" s="40">
        <v>972.16666666666697</v>
      </c>
      <c r="H276" s="40">
        <v>989.36666666666679</v>
      </c>
      <c r="I276" s="40">
        <v>994.38333333333344</v>
      </c>
      <c r="J276" s="40">
        <v>997.9666666666667</v>
      </c>
      <c r="K276" s="31">
        <v>990.8</v>
      </c>
      <c r="L276" s="31">
        <v>982.2</v>
      </c>
      <c r="M276" s="31">
        <v>4.8947099999999999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171.9</v>
      </c>
      <c r="D277" s="40">
        <v>173.48333333333335</v>
      </c>
      <c r="E277" s="40">
        <v>169.91666666666669</v>
      </c>
      <c r="F277" s="40">
        <v>167.93333333333334</v>
      </c>
      <c r="G277" s="40">
        <v>164.36666666666667</v>
      </c>
      <c r="H277" s="40">
        <v>175.4666666666667</v>
      </c>
      <c r="I277" s="40">
        <v>179.03333333333336</v>
      </c>
      <c r="J277" s="40">
        <v>181.01666666666671</v>
      </c>
      <c r="K277" s="31">
        <v>177.05</v>
      </c>
      <c r="L277" s="31">
        <v>171.5</v>
      </c>
      <c r="M277" s="31">
        <v>3.8723900000000002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2222.0500000000002</v>
      </c>
      <c r="D278" s="40">
        <v>2211.5833333333335</v>
      </c>
      <c r="E278" s="40">
        <v>2138.166666666667</v>
      </c>
      <c r="F278" s="40">
        <v>2054.2833333333333</v>
      </c>
      <c r="G278" s="40">
        <v>1980.8666666666668</v>
      </c>
      <c r="H278" s="40">
        <v>2295.4666666666672</v>
      </c>
      <c r="I278" s="40">
        <v>2368.8833333333341</v>
      </c>
      <c r="J278" s="40">
        <v>2452.7666666666673</v>
      </c>
      <c r="K278" s="31">
        <v>2285</v>
      </c>
      <c r="L278" s="31">
        <v>2127.6999999999998</v>
      </c>
      <c r="M278" s="31">
        <v>2.1339600000000001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844.15</v>
      </c>
      <c r="D279" s="40">
        <v>855.26666666666677</v>
      </c>
      <c r="E279" s="40">
        <v>824.53333333333353</v>
      </c>
      <c r="F279" s="40">
        <v>804.91666666666674</v>
      </c>
      <c r="G279" s="40">
        <v>774.18333333333351</v>
      </c>
      <c r="H279" s="40">
        <v>874.88333333333355</v>
      </c>
      <c r="I279" s="40">
        <v>905.6166666666669</v>
      </c>
      <c r="J279" s="40">
        <v>925.23333333333358</v>
      </c>
      <c r="K279" s="31">
        <v>886</v>
      </c>
      <c r="L279" s="31">
        <v>835.65</v>
      </c>
      <c r="M279" s="31">
        <v>33.66028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301.55</v>
      </c>
      <c r="D280" s="40">
        <v>303.16666666666669</v>
      </c>
      <c r="E280" s="40">
        <v>294.38333333333338</v>
      </c>
      <c r="F280" s="40">
        <v>287.2166666666667</v>
      </c>
      <c r="G280" s="40">
        <v>278.43333333333339</v>
      </c>
      <c r="H280" s="40">
        <v>310.33333333333337</v>
      </c>
      <c r="I280" s="40">
        <v>319.11666666666667</v>
      </c>
      <c r="J280" s="40">
        <v>326.28333333333336</v>
      </c>
      <c r="K280" s="31">
        <v>311.95</v>
      </c>
      <c r="L280" s="31">
        <v>296</v>
      </c>
      <c r="M280" s="31">
        <v>13.28969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319.45</v>
      </c>
      <c r="D281" s="40">
        <v>319.40000000000003</v>
      </c>
      <c r="E281" s="40">
        <v>311.25000000000006</v>
      </c>
      <c r="F281" s="40">
        <v>303.05</v>
      </c>
      <c r="G281" s="40">
        <v>294.90000000000003</v>
      </c>
      <c r="H281" s="40">
        <v>327.60000000000008</v>
      </c>
      <c r="I281" s="40">
        <v>335.75000000000006</v>
      </c>
      <c r="J281" s="40">
        <v>343.9500000000001</v>
      </c>
      <c r="K281" s="31">
        <v>327.55</v>
      </c>
      <c r="L281" s="31">
        <v>311.2</v>
      </c>
      <c r="M281" s="31">
        <v>83.576930000000004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265.60000000000002</v>
      </c>
      <c r="D282" s="40">
        <v>266.5</v>
      </c>
      <c r="E282" s="40">
        <v>259.60000000000002</v>
      </c>
      <c r="F282" s="40">
        <v>253.60000000000002</v>
      </c>
      <c r="G282" s="40">
        <v>246.70000000000005</v>
      </c>
      <c r="H282" s="40">
        <v>272.5</v>
      </c>
      <c r="I282" s="40">
        <v>279.39999999999998</v>
      </c>
      <c r="J282" s="40">
        <v>285.39999999999998</v>
      </c>
      <c r="K282" s="31">
        <v>273.39999999999998</v>
      </c>
      <c r="L282" s="31">
        <v>260.5</v>
      </c>
      <c r="M282" s="31">
        <v>5.22234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1244.5999999999999</v>
      </c>
      <c r="D283" s="40">
        <v>1267.7666666666667</v>
      </c>
      <c r="E283" s="40">
        <v>1160.5333333333333</v>
      </c>
      <c r="F283" s="40">
        <v>1076.4666666666667</v>
      </c>
      <c r="G283" s="40">
        <v>969.23333333333335</v>
      </c>
      <c r="H283" s="40">
        <v>1351.8333333333333</v>
      </c>
      <c r="I283" s="40">
        <v>1459.0666666666664</v>
      </c>
      <c r="J283" s="40">
        <v>1543.1333333333332</v>
      </c>
      <c r="K283" s="31">
        <v>1375</v>
      </c>
      <c r="L283" s="31">
        <v>1183.7</v>
      </c>
      <c r="M283" s="31">
        <v>5.5178000000000003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1155</v>
      </c>
      <c r="D284" s="40">
        <v>1164.3166666666666</v>
      </c>
      <c r="E284" s="40">
        <v>1140.6833333333332</v>
      </c>
      <c r="F284" s="40">
        <v>1126.3666666666666</v>
      </c>
      <c r="G284" s="40">
        <v>1102.7333333333331</v>
      </c>
      <c r="H284" s="40">
        <v>1178.6333333333332</v>
      </c>
      <c r="I284" s="40">
        <v>1202.2666666666664</v>
      </c>
      <c r="J284" s="40">
        <v>1216.5833333333333</v>
      </c>
      <c r="K284" s="31">
        <v>1187.95</v>
      </c>
      <c r="L284" s="31">
        <v>1150</v>
      </c>
      <c r="M284" s="31">
        <v>2.8705699999999998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408.1</v>
      </c>
      <c r="D285" s="40">
        <v>410.25</v>
      </c>
      <c r="E285" s="40">
        <v>397.4</v>
      </c>
      <c r="F285" s="40">
        <v>386.7</v>
      </c>
      <c r="G285" s="40">
        <v>373.84999999999997</v>
      </c>
      <c r="H285" s="40">
        <v>420.95</v>
      </c>
      <c r="I285" s="40">
        <v>433.8</v>
      </c>
      <c r="J285" s="40">
        <v>444.5</v>
      </c>
      <c r="K285" s="31">
        <v>423.1</v>
      </c>
      <c r="L285" s="31">
        <v>399.55</v>
      </c>
      <c r="M285" s="31">
        <v>5.1364700000000001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613.95000000000005</v>
      </c>
      <c r="D286" s="40">
        <v>617.9666666666667</v>
      </c>
      <c r="E286" s="40">
        <v>607.08333333333337</v>
      </c>
      <c r="F286" s="40">
        <v>600.2166666666667</v>
      </c>
      <c r="G286" s="40">
        <v>589.33333333333337</v>
      </c>
      <c r="H286" s="40">
        <v>624.83333333333337</v>
      </c>
      <c r="I286" s="40">
        <v>635.71666666666658</v>
      </c>
      <c r="J286" s="40">
        <v>642.58333333333337</v>
      </c>
      <c r="K286" s="31">
        <v>628.85</v>
      </c>
      <c r="L286" s="31">
        <v>611.1</v>
      </c>
      <c r="M286" s="31">
        <v>5.1429999999999998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49.9</v>
      </c>
      <c r="D287" s="40">
        <v>49.533333333333331</v>
      </c>
      <c r="E287" s="40">
        <v>45.466666666666661</v>
      </c>
      <c r="F287" s="40">
        <v>41.033333333333331</v>
      </c>
      <c r="G287" s="40">
        <v>36.966666666666661</v>
      </c>
      <c r="H287" s="40">
        <v>53.966666666666661</v>
      </c>
      <c r="I287" s="40">
        <v>58.033333333333324</v>
      </c>
      <c r="J287" s="40">
        <v>62.466666666666661</v>
      </c>
      <c r="K287" s="31">
        <v>53.6</v>
      </c>
      <c r="L287" s="31">
        <v>45.1</v>
      </c>
      <c r="M287" s="31">
        <v>412.85349000000002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606.85</v>
      </c>
      <c r="D288" s="40">
        <v>604.81666666666661</v>
      </c>
      <c r="E288" s="40">
        <v>600.63333333333321</v>
      </c>
      <c r="F288" s="40">
        <v>594.41666666666663</v>
      </c>
      <c r="G288" s="40">
        <v>590.23333333333323</v>
      </c>
      <c r="H288" s="40">
        <v>611.03333333333319</v>
      </c>
      <c r="I288" s="40">
        <v>615.21666666666658</v>
      </c>
      <c r="J288" s="40">
        <v>621.43333333333317</v>
      </c>
      <c r="K288" s="31">
        <v>609</v>
      </c>
      <c r="L288" s="31">
        <v>598.6</v>
      </c>
      <c r="M288" s="31">
        <v>3.2219899999999999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416.8</v>
      </c>
      <c r="D289" s="40">
        <v>421.09999999999997</v>
      </c>
      <c r="E289" s="40">
        <v>407.19999999999993</v>
      </c>
      <c r="F289" s="40">
        <v>397.59999999999997</v>
      </c>
      <c r="G289" s="40">
        <v>383.69999999999993</v>
      </c>
      <c r="H289" s="40">
        <v>430.69999999999993</v>
      </c>
      <c r="I289" s="40">
        <v>444.59999999999991</v>
      </c>
      <c r="J289" s="40">
        <v>454.19999999999993</v>
      </c>
      <c r="K289" s="31">
        <v>435</v>
      </c>
      <c r="L289" s="31">
        <v>411.5</v>
      </c>
      <c r="M289" s="31">
        <v>12.45059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2007.95</v>
      </c>
      <c r="D290" s="40">
        <v>1979.3166666666666</v>
      </c>
      <c r="E290" s="40">
        <v>1941.6333333333332</v>
      </c>
      <c r="F290" s="40">
        <v>1875.3166666666666</v>
      </c>
      <c r="G290" s="40">
        <v>1837.6333333333332</v>
      </c>
      <c r="H290" s="40">
        <v>2045.6333333333332</v>
      </c>
      <c r="I290" s="40">
        <v>2083.3166666666666</v>
      </c>
      <c r="J290" s="40">
        <v>2149.6333333333332</v>
      </c>
      <c r="K290" s="31">
        <v>2017</v>
      </c>
      <c r="L290" s="31">
        <v>1913</v>
      </c>
      <c r="M290" s="31">
        <v>146.38489000000001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85.5</v>
      </c>
      <c r="D291" s="40">
        <v>86.166666666666671</v>
      </c>
      <c r="E291" s="40">
        <v>84.283333333333346</v>
      </c>
      <c r="F291" s="40">
        <v>83.066666666666677</v>
      </c>
      <c r="G291" s="40">
        <v>81.183333333333351</v>
      </c>
      <c r="H291" s="40">
        <v>87.38333333333334</v>
      </c>
      <c r="I291" s="40">
        <v>89.266666666666666</v>
      </c>
      <c r="J291" s="40">
        <v>90.483333333333334</v>
      </c>
      <c r="K291" s="31">
        <v>88.05</v>
      </c>
      <c r="L291" s="31">
        <v>84.95</v>
      </c>
      <c r="M291" s="31">
        <v>85.914460000000005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4558.7</v>
      </c>
      <c r="D292" s="40">
        <v>4551.25</v>
      </c>
      <c r="E292" s="40">
        <v>4496.3</v>
      </c>
      <c r="F292" s="40">
        <v>4433.9000000000005</v>
      </c>
      <c r="G292" s="40">
        <v>4378.9500000000007</v>
      </c>
      <c r="H292" s="40">
        <v>4613.6499999999996</v>
      </c>
      <c r="I292" s="40">
        <v>4668.6000000000004</v>
      </c>
      <c r="J292" s="40">
        <v>4730.9999999999991</v>
      </c>
      <c r="K292" s="31">
        <v>4606.2</v>
      </c>
      <c r="L292" s="31">
        <v>4488.8500000000004</v>
      </c>
      <c r="M292" s="31">
        <v>4.29406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417.75</v>
      </c>
      <c r="D293" s="40">
        <v>418.33333333333331</v>
      </c>
      <c r="E293" s="40">
        <v>413.71666666666664</v>
      </c>
      <c r="F293" s="40">
        <v>409.68333333333334</v>
      </c>
      <c r="G293" s="40">
        <v>405.06666666666666</v>
      </c>
      <c r="H293" s="40">
        <v>422.36666666666662</v>
      </c>
      <c r="I293" s="40">
        <v>426.98333333333329</v>
      </c>
      <c r="J293" s="40">
        <v>431.01666666666659</v>
      </c>
      <c r="K293" s="31">
        <v>422.95</v>
      </c>
      <c r="L293" s="31">
        <v>414.3</v>
      </c>
      <c r="M293" s="31">
        <v>58.142890000000001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301.64999999999998</v>
      </c>
      <c r="D294" s="40">
        <v>298.18333333333334</v>
      </c>
      <c r="E294" s="40">
        <v>291.36666666666667</v>
      </c>
      <c r="F294" s="40">
        <v>281.08333333333331</v>
      </c>
      <c r="G294" s="40">
        <v>274.26666666666665</v>
      </c>
      <c r="H294" s="40">
        <v>308.4666666666667</v>
      </c>
      <c r="I294" s="40">
        <v>315.28333333333342</v>
      </c>
      <c r="J294" s="40">
        <v>325.56666666666672</v>
      </c>
      <c r="K294" s="31">
        <v>305</v>
      </c>
      <c r="L294" s="31">
        <v>287.89999999999998</v>
      </c>
      <c r="M294" s="31">
        <v>2.83344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8278.1</v>
      </c>
      <c r="D295" s="40">
        <v>8211.85</v>
      </c>
      <c r="E295" s="40">
        <v>8033.7000000000007</v>
      </c>
      <c r="F295" s="40">
        <v>7789.3</v>
      </c>
      <c r="G295" s="40">
        <v>7611.1500000000005</v>
      </c>
      <c r="H295" s="40">
        <v>8456.25</v>
      </c>
      <c r="I295" s="40">
        <v>8634.3999999999978</v>
      </c>
      <c r="J295" s="40">
        <v>8878.8000000000011</v>
      </c>
      <c r="K295" s="31">
        <v>8390</v>
      </c>
      <c r="L295" s="31">
        <v>7967.45</v>
      </c>
      <c r="M295" s="31">
        <v>0.15376000000000001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5715.25</v>
      </c>
      <c r="D296" s="40">
        <v>5722.6500000000005</v>
      </c>
      <c r="E296" s="40">
        <v>5662.6000000000013</v>
      </c>
      <c r="F296" s="40">
        <v>5609.9500000000007</v>
      </c>
      <c r="G296" s="40">
        <v>5549.9000000000015</v>
      </c>
      <c r="H296" s="40">
        <v>5775.3000000000011</v>
      </c>
      <c r="I296" s="40">
        <v>5835.35</v>
      </c>
      <c r="J296" s="40">
        <v>5888.0000000000009</v>
      </c>
      <c r="K296" s="31">
        <v>5782.7</v>
      </c>
      <c r="L296" s="31">
        <v>5670</v>
      </c>
      <c r="M296" s="31">
        <v>3.5848800000000001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1716.2</v>
      </c>
      <c r="D297" s="40">
        <v>1721.3333333333333</v>
      </c>
      <c r="E297" s="40">
        <v>1700.9666666666665</v>
      </c>
      <c r="F297" s="40">
        <v>1685.7333333333331</v>
      </c>
      <c r="G297" s="40">
        <v>1665.3666666666663</v>
      </c>
      <c r="H297" s="40">
        <v>1736.5666666666666</v>
      </c>
      <c r="I297" s="40">
        <v>1756.9333333333334</v>
      </c>
      <c r="J297" s="40">
        <v>1772.1666666666667</v>
      </c>
      <c r="K297" s="31">
        <v>1741.7</v>
      </c>
      <c r="L297" s="31">
        <v>1706.1</v>
      </c>
      <c r="M297" s="31">
        <v>34.739319999999999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651.15</v>
      </c>
      <c r="D298" s="40">
        <v>650.21666666666658</v>
      </c>
      <c r="E298" s="40">
        <v>641.63333333333321</v>
      </c>
      <c r="F298" s="40">
        <v>632.11666666666667</v>
      </c>
      <c r="G298" s="40">
        <v>623.5333333333333</v>
      </c>
      <c r="H298" s="40">
        <v>659.73333333333312</v>
      </c>
      <c r="I298" s="40">
        <v>668.31666666666638</v>
      </c>
      <c r="J298" s="40">
        <v>677.83333333333303</v>
      </c>
      <c r="K298" s="31">
        <v>658.8</v>
      </c>
      <c r="L298" s="31">
        <v>640.70000000000005</v>
      </c>
      <c r="M298" s="31">
        <v>74.694050000000004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40.299999999999997</v>
      </c>
      <c r="D299" s="40">
        <v>40.366666666666667</v>
      </c>
      <c r="E299" s="40">
        <v>39.233333333333334</v>
      </c>
      <c r="F299" s="40">
        <v>38.166666666666664</v>
      </c>
      <c r="G299" s="40">
        <v>37.033333333333331</v>
      </c>
      <c r="H299" s="40">
        <v>41.433333333333337</v>
      </c>
      <c r="I299" s="40">
        <v>42.566666666666677</v>
      </c>
      <c r="J299" s="40">
        <v>43.63333333333334</v>
      </c>
      <c r="K299" s="31">
        <v>41.5</v>
      </c>
      <c r="L299" s="31">
        <v>39.299999999999997</v>
      </c>
      <c r="M299" s="31">
        <v>21.206959999999999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2659.1</v>
      </c>
      <c r="D300" s="40">
        <v>2659.2833333333333</v>
      </c>
      <c r="E300" s="40">
        <v>2589.8666666666668</v>
      </c>
      <c r="F300" s="40">
        <v>2520.6333333333337</v>
      </c>
      <c r="G300" s="40">
        <v>2451.2166666666672</v>
      </c>
      <c r="H300" s="40">
        <v>2728.5166666666664</v>
      </c>
      <c r="I300" s="40">
        <v>2797.9333333333334</v>
      </c>
      <c r="J300" s="40">
        <v>2867.1666666666661</v>
      </c>
      <c r="K300" s="31">
        <v>2728.7</v>
      </c>
      <c r="L300" s="31">
        <v>2590.0500000000002</v>
      </c>
      <c r="M300" s="31">
        <v>8.7826199999999996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950.95</v>
      </c>
      <c r="D301" s="40">
        <v>954.26666666666677</v>
      </c>
      <c r="E301" s="40">
        <v>940.53333333333353</v>
      </c>
      <c r="F301" s="40">
        <v>930.11666666666679</v>
      </c>
      <c r="G301" s="40">
        <v>916.38333333333355</v>
      </c>
      <c r="H301" s="40">
        <v>964.68333333333351</v>
      </c>
      <c r="I301" s="40">
        <v>978.41666666666686</v>
      </c>
      <c r="J301" s="40">
        <v>988.83333333333348</v>
      </c>
      <c r="K301" s="31">
        <v>968</v>
      </c>
      <c r="L301" s="31">
        <v>943.85</v>
      </c>
      <c r="M301" s="31">
        <v>24.866510000000002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4000.3</v>
      </c>
      <c r="D302" s="40">
        <v>4016.1833333333329</v>
      </c>
      <c r="E302" s="40">
        <v>3964.1166666666659</v>
      </c>
      <c r="F302" s="40">
        <v>3927.9333333333329</v>
      </c>
      <c r="G302" s="40">
        <v>3875.8666666666659</v>
      </c>
      <c r="H302" s="40">
        <v>4052.3666666666659</v>
      </c>
      <c r="I302" s="40">
        <v>4104.4333333333325</v>
      </c>
      <c r="J302" s="40">
        <v>4140.6166666666659</v>
      </c>
      <c r="K302" s="31">
        <v>4068.25</v>
      </c>
      <c r="L302" s="31">
        <v>3980</v>
      </c>
      <c r="M302" s="31">
        <v>0.33692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794.35</v>
      </c>
      <c r="D303" s="40">
        <v>798.05000000000007</v>
      </c>
      <c r="E303" s="40">
        <v>777.30000000000018</v>
      </c>
      <c r="F303" s="40">
        <v>760.25000000000011</v>
      </c>
      <c r="G303" s="40">
        <v>739.50000000000023</v>
      </c>
      <c r="H303" s="40">
        <v>815.10000000000014</v>
      </c>
      <c r="I303" s="40">
        <v>835.84999999999991</v>
      </c>
      <c r="J303" s="40">
        <v>852.90000000000009</v>
      </c>
      <c r="K303" s="31">
        <v>818.8</v>
      </c>
      <c r="L303" s="31">
        <v>781</v>
      </c>
      <c r="M303" s="31">
        <v>0.79464999999999997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44.9</v>
      </c>
      <c r="D304" s="40">
        <v>45.54999999999999</v>
      </c>
      <c r="E304" s="40">
        <v>43.799999999999983</v>
      </c>
      <c r="F304" s="40">
        <v>42.699999999999996</v>
      </c>
      <c r="G304" s="40">
        <v>40.949999999999989</v>
      </c>
      <c r="H304" s="40">
        <v>46.649999999999977</v>
      </c>
      <c r="I304" s="40">
        <v>48.399999999999991</v>
      </c>
      <c r="J304" s="40">
        <v>49.499999999999972</v>
      </c>
      <c r="K304" s="31">
        <v>47.3</v>
      </c>
      <c r="L304" s="31">
        <v>44.45</v>
      </c>
      <c r="M304" s="31">
        <v>39.935960000000001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162.9</v>
      </c>
      <c r="D305" s="40">
        <v>165.08333333333334</v>
      </c>
      <c r="E305" s="40">
        <v>160.11666666666667</v>
      </c>
      <c r="F305" s="40">
        <v>157.33333333333334</v>
      </c>
      <c r="G305" s="40">
        <v>152.36666666666667</v>
      </c>
      <c r="H305" s="40">
        <v>167.86666666666667</v>
      </c>
      <c r="I305" s="40">
        <v>172.83333333333331</v>
      </c>
      <c r="J305" s="40">
        <v>175.61666666666667</v>
      </c>
      <c r="K305" s="31">
        <v>170.05</v>
      </c>
      <c r="L305" s="31">
        <v>162.30000000000001</v>
      </c>
      <c r="M305" s="31">
        <v>5.1892800000000001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79397.25</v>
      </c>
      <c r="D306" s="40">
        <v>79529.349999999991</v>
      </c>
      <c r="E306" s="40">
        <v>78718.89999999998</v>
      </c>
      <c r="F306" s="40">
        <v>78040.549999999988</v>
      </c>
      <c r="G306" s="40">
        <v>77230.099999999977</v>
      </c>
      <c r="H306" s="40">
        <v>80207.699999999983</v>
      </c>
      <c r="I306" s="40">
        <v>81018.149999999994</v>
      </c>
      <c r="J306" s="40">
        <v>81696.499999999985</v>
      </c>
      <c r="K306" s="31">
        <v>80339.8</v>
      </c>
      <c r="L306" s="31">
        <v>78851</v>
      </c>
      <c r="M306" s="31">
        <v>0.13253000000000001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1135.9000000000001</v>
      </c>
      <c r="D307" s="40">
        <v>1146.1833333333334</v>
      </c>
      <c r="E307" s="40">
        <v>1119.7166666666667</v>
      </c>
      <c r="F307" s="40">
        <v>1103.5333333333333</v>
      </c>
      <c r="G307" s="40">
        <v>1077.0666666666666</v>
      </c>
      <c r="H307" s="40">
        <v>1162.3666666666668</v>
      </c>
      <c r="I307" s="40">
        <v>1188.8333333333335</v>
      </c>
      <c r="J307" s="40">
        <v>1205.0166666666669</v>
      </c>
      <c r="K307" s="31">
        <v>1172.6500000000001</v>
      </c>
      <c r="L307" s="31">
        <v>1130</v>
      </c>
      <c r="M307" s="31">
        <v>5.1234200000000003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4431.75</v>
      </c>
      <c r="D308" s="40">
        <v>4456.7</v>
      </c>
      <c r="E308" s="40">
        <v>4364.3999999999996</v>
      </c>
      <c r="F308" s="40">
        <v>4297.05</v>
      </c>
      <c r="G308" s="40">
        <v>4204.75</v>
      </c>
      <c r="H308" s="40">
        <v>4524.0499999999993</v>
      </c>
      <c r="I308" s="40">
        <v>4616.3500000000004</v>
      </c>
      <c r="J308" s="40">
        <v>4683.6999999999989</v>
      </c>
      <c r="K308" s="31">
        <v>4549</v>
      </c>
      <c r="L308" s="31">
        <v>4389.3500000000004</v>
      </c>
      <c r="M308" s="31">
        <v>0.40333999999999998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319.25</v>
      </c>
      <c r="D309" s="40">
        <v>322.09999999999997</v>
      </c>
      <c r="E309" s="40">
        <v>315.19999999999993</v>
      </c>
      <c r="F309" s="40">
        <v>311.14999999999998</v>
      </c>
      <c r="G309" s="40">
        <v>304.24999999999994</v>
      </c>
      <c r="H309" s="40">
        <v>326.14999999999992</v>
      </c>
      <c r="I309" s="40">
        <v>333.0499999999999</v>
      </c>
      <c r="J309" s="40">
        <v>337.09999999999991</v>
      </c>
      <c r="K309" s="31">
        <v>329</v>
      </c>
      <c r="L309" s="31">
        <v>318.05</v>
      </c>
      <c r="M309" s="31">
        <v>0.76463999999999999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179.35</v>
      </c>
      <c r="D310" s="40">
        <v>178.56666666666669</v>
      </c>
      <c r="E310" s="40">
        <v>173.13333333333338</v>
      </c>
      <c r="F310" s="40">
        <v>166.91666666666669</v>
      </c>
      <c r="G310" s="40">
        <v>161.48333333333338</v>
      </c>
      <c r="H310" s="40">
        <v>184.78333333333339</v>
      </c>
      <c r="I310" s="40">
        <v>190.21666666666673</v>
      </c>
      <c r="J310" s="40">
        <v>196.43333333333339</v>
      </c>
      <c r="K310" s="31">
        <v>184</v>
      </c>
      <c r="L310" s="31">
        <v>172.35</v>
      </c>
      <c r="M310" s="31">
        <v>199.94657000000001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754.15</v>
      </c>
      <c r="D311" s="40">
        <v>756.43333333333339</v>
      </c>
      <c r="E311" s="40">
        <v>746.86666666666679</v>
      </c>
      <c r="F311" s="40">
        <v>739.58333333333337</v>
      </c>
      <c r="G311" s="40">
        <v>730.01666666666677</v>
      </c>
      <c r="H311" s="40">
        <v>763.71666666666681</v>
      </c>
      <c r="I311" s="40">
        <v>773.28333333333342</v>
      </c>
      <c r="J311" s="40">
        <v>780.56666666666683</v>
      </c>
      <c r="K311" s="31">
        <v>766</v>
      </c>
      <c r="L311" s="31">
        <v>749.15</v>
      </c>
      <c r="M311" s="31">
        <v>55.043979999999998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236</v>
      </c>
      <c r="D312" s="40">
        <v>234.08333333333334</v>
      </c>
      <c r="E312" s="40">
        <v>228.41666666666669</v>
      </c>
      <c r="F312" s="40">
        <v>220.83333333333334</v>
      </c>
      <c r="G312" s="40">
        <v>215.16666666666669</v>
      </c>
      <c r="H312" s="40">
        <v>241.66666666666669</v>
      </c>
      <c r="I312" s="40">
        <v>247.33333333333337</v>
      </c>
      <c r="J312" s="40">
        <v>254.91666666666669</v>
      </c>
      <c r="K312" s="31">
        <v>239.75</v>
      </c>
      <c r="L312" s="31">
        <v>226.5</v>
      </c>
      <c r="M312" s="31">
        <v>9.2452299999999994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235.25</v>
      </c>
      <c r="D313" s="40">
        <v>233.36666666666667</v>
      </c>
      <c r="E313" s="40">
        <v>230.13333333333335</v>
      </c>
      <c r="F313" s="40">
        <v>225.01666666666668</v>
      </c>
      <c r="G313" s="40">
        <v>221.78333333333336</v>
      </c>
      <c r="H313" s="40">
        <v>238.48333333333335</v>
      </c>
      <c r="I313" s="40">
        <v>241.7166666666667</v>
      </c>
      <c r="J313" s="40">
        <v>246.83333333333334</v>
      </c>
      <c r="K313" s="31">
        <v>236.6</v>
      </c>
      <c r="L313" s="31">
        <v>228.25</v>
      </c>
      <c r="M313" s="31">
        <v>4.5133999999999999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727.4</v>
      </c>
      <c r="D314" s="40">
        <v>724.30000000000007</v>
      </c>
      <c r="E314" s="40">
        <v>713.60000000000014</v>
      </c>
      <c r="F314" s="40">
        <v>699.80000000000007</v>
      </c>
      <c r="G314" s="40">
        <v>689.10000000000014</v>
      </c>
      <c r="H314" s="40">
        <v>738.10000000000014</v>
      </c>
      <c r="I314" s="40">
        <v>748.80000000000018</v>
      </c>
      <c r="J314" s="40">
        <v>762.60000000000014</v>
      </c>
      <c r="K314" s="31">
        <v>735</v>
      </c>
      <c r="L314" s="31">
        <v>710.5</v>
      </c>
      <c r="M314" s="31">
        <v>1.4057599999999999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163.75</v>
      </c>
      <c r="D315" s="40">
        <v>165.38333333333333</v>
      </c>
      <c r="E315" s="40">
        <v>161.36666666666665</v>
      </c>
      <c r="F315" s="40">
        <v>158.98333333333332</v>
      </c>
      <c r="G315" s="40">
        <v>154.96666666666664</v>
      </c>
      <c r="H315" s="40">
        <v>167.76666666666665</v>
      </c>
      <c r="I315" s="40">
        <v>171.7833333333333</v>
      </c>
      <c r="J315" s="40">
        <v>174.16666666666666</v>
      </c>
      <c r="K315" s="31">
        <v>169.4</v>
      </c>
      <c r="L315" s="31">
        <v>163</v>
      </c>
      <c r="M315" s="31">
        <v>64.501260000000002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44.9</v>
      </c>
      <c r="D316" s="40">
        <v>44.75</v>
      </c>
      <c r="E316" s="40">
        <v>44.05</v>
      </c>
      <c r="F316" s="40">
        <v>43.199999999999996</v>
      </c>
      <c r="G316" s="40">
        <v>42.499999999999993</v>
      </c>
      <c r="H316" s="40">
        <v>45.6</v>
      </c>
      <c r="I316" s="40">
        <v>46.300000000000004</v>
      </c>
      <c r="J316" s="40">
        <v>47.150000000000006</v>
      </c>
      <c r="K316" s="31">
        <v>45.45</v>
      </c>
      <c r="L316" s="31">
        <v>43.9</v>
      </c>
      <c r="M316" s="31">
        <v>22.19905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560.1</v>
      </c>
      <c r="D317" s="40">
        <v>559.2833333333333</v>
      </c>
      <c r="E317" s="40">
        <v>553.56666666666661</v>
      </c>
      <c r="F317" s="40">
        <v>547.0333333333333</v>
      </c>
      <c r="G317" s="40">
        <v>541.31666666666661</v>
      </c>
      <c r="H317" s="40">
        <v>565.81666666666661</v>
      </c>
      <c r="I317" s="40">
        <v>571.5333333333333</v>
      </c>
      <c r="J317" s="40">
        <v>578.06666666666661</v>
      </c>
      <c r="K317" s="31">
        <v>565</v>
      </c>
      <c r="L317" s="31">
        <v>552.75</v>
      </c>
      <c r="M317" s="31">
        <v>20.629300000000001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7014.45</v>
      </c>
      <c r="D318" s="40">
        <v>7009.7333333333336</v>
      </c>
      <c r="E318" s="40">
        <v>6954.7166666666672</v>
      </c>
      <c r="F318" s="40">
        <v>6894.9833333333336</v>
      </c>
      <c r="G318" s="40">
        <v>6839.9666666666672</v>
      </c>
      <c r="H318" s="40">
        <v>7069.4666666666672</v>
      </c>
      <c r="I318" s="40">
        <v>7124.4833333333336</v>
      </c>
      <c r="J318" s="40">
        <v>7184.2166666666672</v>
      </c>
      <c r="K318" s="31">
        <v>7064.75</v>
      </c>
      <c r="L318" s="31">
        <v>6950</v>
      </c>
      <c r="M318" s="31">
        <v>9.8079300000000007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1081.7</v>
      </c>
      <c r="D319" s="40">
        <v>1092.4833333333333</v>
      </c>
      <c r="E319" s="40">
        <v>1062.2166666666667</v>
      </c>
      <c r="F319" s="40">
        <v>1042.7333333333333</v>
      </c>
      <c r="G319" s="40">
        <v>1012.4666666666667</v>
      </c>
      <c r="H319" s="40">
        <v>1111.9666666666667</v>
      </c>
      <c r="I319" s="40">
        <v>1142.2333333333336</v>
      </c>
      <c r="J319" s="40">
        <v>1161.7166666666667</v>
      </c>
      <c r="K319" s="31">
        <v>1122.75</v>
      </c>
      <c r="L319" s="31">
        <v>1073</v>
      </c>
      <c r="M319" s="31">
        <v>34.218319999999999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379.25</v>
      </c>
      <c r="D320" s="40">
        <v>378.15000000000003</v>
      </c>
      <c r="E320" s="40">
        <v>356.80000000000007</v>
      </c>
      <c r="F320" s="40">
        <v>334.35</v>
      </c>
      <c r="G320" s="40">
        <v>313.00000000000006</v>
      </c>
      <c r="H320" s="40">
        <v>400.60000000000008</v>
      </c>
      <c r="I320" s="40">
        <v>421.9500000000001</v>
      </c>
      <c r="J320" s="40">
        <v>444.40000000000009</v>
      </c>
      <c r="K320" s="31">
        <v>399.5</v>
      </c>
      <c r="L320" s="31">
        <v>355.7</v>
      </c>
      <c r="M320" s="31">
        <v>137.51715999999999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256.85000000000002</v>
      </c>
      <c r="D321" s="40">
        <v>254.80000000000004</v>
      </c>
      <c r="E321" s="40">
        <v>250.35000000000008</v>
      </c>
      <c r="F321" s="40">
        <v>243.85000000000005</v>
      </c>
      <c r="G321" s="40">
        <v>239.40000000000009</v>
      </c>
      <c r="H321" s="40">
        <v>261.30000000000007</v>
      </c>
      <c r="I321" s="40">
        <v>265.75000000000006</v>
      </c>
      <c r="J321" s="40">
        <v>272.25000000000006</v>
      </c>
      <c r="K321" s="31">
        <v>259.25</v>
      </c>
      <c r="L321" s="31">
        <v>248.3</v>
      </c>
      <c r="M321" s="31">
        <v>7.8952499999999999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3145.6</v>
      </c>
      <c r="D322" s="40">
        <v>3160.6166666666668</v>
      </c>
      <c r="E322" s="40">
        <v>3103.8333333333335</v>
      </c>
      <c r="F322" s="40">
        <v>3062.0666666666666</v>
      </c>
      <c r="G322" s="40">
        <v>3005.2833333333333</v>
      </c>
      <c r="H322" s="40">
        <v>3202.3833333333337</v>
      </c>
      <c r="I322" s="40">
        <v>3259.1666666666665</v>
      </c>
      <c r="J322" s="40">
        <v>3300.9333333333338</v>
      </c>
      <c r="K322" s="31">
        <v>3217.4</v>
      </c>
      <c r="L322" s="31">
        <v>3118.85</v>
      </c>
      <c r="M322" s="31">
        <v>1.23797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4184.2</v>
      </c>
      <c r="D323" s="40">
        <v>4189.6333333333332</v>
      </c>
      <c r="E323" s="40">
        <v>4134.5666666666666</v>
      </c>
      <c r="F323" s="40">
        <v>4084.9333333333334</v>
      </c>
      <c r="G323" s="40">
        <v>4029.8666666666668</v>
      </c>
      <c r="H323" s="40">
        <v>4239.2666666666664</v>
      </c>
      <c r="I323" s="40">
        <v>4294.3333333333321</v>
      </c>
      <c r="J323" s="40">
        <v>4343.9666666666662</v>
      </c>
      <c r="K323" s="31">
        <v>4244.7</v>
      </c>
      <c r="L323" s="31">
        <v>4140</v>
      </c>
      <c r="M323" s="31">
        <v>12.453010000000001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136.05000000000001</v>
      </c>
      <c r="D324" s="40">
        <v>135.23333333333335</v>
      </c>
      <c r="E324" s="40">
        <v>133.81666666666669</v>
      </c>
      <c r="F324" s="40">
        <v>131.58333333333334</v>
      </c>
      <c r="G324" s="40">
        <v>130.16666666666669</v>
      </c>
      <c r="H324" s="40">
        <v>137.4666666666667</v>
      </c>
      <c r="I324" s="40">
        <v>138.88333333333333</v>
      </c>
      <c r="J324" s="40">
        <v>141.1166666666667</v>
      </c>
      <c r="K324" s="31">
        <v>136.65</v>
      </c>
      <c r="L324" s="31">
        <v>133</v>
      </c>
      <c r="M324" s="31">
        <v>9.5416899999999991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713.95</v>
      </c>
      <c r="D325" s="40">
        <v>725.36666666666667</v>
      </c>
      <c r="E325" s="40">
        <v>694.98333333333335</v>
      </c>
      <c r="F325" s="40">
        <v>676.01666666666665</v>
      </c>
      <c r="G325" s="40">
        <v>645.63333333333333</v>
      </c>
      <c r="H325" s="40">
        <v>744.33333333333337</v>
      </c>
      <c r="I325" s="40">
        <v>774.71666666666681</v>
      </c>
      <c r="J325" s="40">
        <v>793.68333333333339</v>
      </c>
      <c r="K325" s="31">
        <v>755.75</v>
      </c>
      <c r="L325" s="31">
        <v>706.4</v>
      </c>
      <c r="M325" s="31">
        <v>7.6804500000000004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185.05</v>
      </c>
      <c r="D326" s="40">
        <v>185.51666666666665</v>
      </c>
      <c r="E326" s="40">
        <v>183.23333333333329</v>
      </c>
      <c r="F326" s="40">
        <v>181.41666666666663</v>
      </c>
      <c r="G326" s="40">
        <v>179.13333333333327</v>
      </c>
      <c r="H326" s="40">
        <v>187.33333333333331</v>
      </c>
      <c r="I326" s="40">
        <v>189.61666666666667</v>
      </c>
      <c r="J326" s="40">
        <v>191.43333333333334</v>
      </c>
      <c r="K326" s="31">
        <v>187.8</v>
      </c>
      <c r="L326" s="31">
        <v>183.7</v>
      </c>
      <c r="M326" s="31">
        <v>3.78938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818.3</v>
      </c>
      <c r="D327" s="40">
        <v>810.13333333333333</v>
      </c>
      <c r="E327" s="40">
        <v>795.26666666666665</v>
      </c>
      <c r="F327" s="40">
        <v>772.23333333333335</v>
      </c>
      <c r="G327" s="40">
        <v>757.36666666666667</v>
      </c>
      <c r="H327" s="40">
        <v>833.16666666666663</v>
      </c>
      <c r="I327" s="40">
        <v>848.03333333333319</v>
      </c>
      <c r="J327" s="40">
        <v>871.06666666666661</v>
      </c>
      <c r="K327" s="31">
        <v>825</v>
      </c>
      <c r="L327" s="31">
        <v>787.1</v>
      </c>
      <c r="M327" s="31">
        <v>12.431419999999999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3194.1</v>
      </c>
      <c r="D328" s="40">
        <v>3182.8833333333337</v>
      </c>
      <c r="E328" s="40">
        <v>3148.5166666666673</v>
      </c>
      <c r="F328" s="40">
        <v>3102.9333333333338</v>
      </c>
      <c r="G328" s="40">
        <v>3068.5666666666675</v>
      </c>
      <c r="H328" s="40">
        <v>3228.4666666666672</v>
      </c>
      <c r="I328" s="40">
        <v>3262.833333333333</v>
      </c>
      <c r="J328" s="40">
        <v>3308.416666666667</v>
      </c>
      <c r="K328" s="31">
        <v>3217.25</v>
      </c>
      <c r="L328" s="31">
        <v>3137.3</v>
      </c>
      <c r="M328" s="31">
        <v>10.380699999999999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1596.15</v>
      </c>
      <c r="D329" s="40">
        <v>1611.1333333333332</v>
      </c>
      <c r="E329" s="40">
        <v>1567.2166666666665</v>
      </c>
      <c r="F329" s="40">
        <v>1538.2833333333333</v>
      </c>
      <c r="G329" s="40">
        <v>1494.3666666666666</v>
      </c>
      <c r="H329" s="40">
        <v>1640.0666666666664</v>
      </c>
      <c r="I329" s="40">
        <v>1683.9833333333333</v>
      </c>
      <c r="J329" s="40">
        <v>1712.9166666666663</v>
      </c>
      <c r="K329" s="31">
        <v>1655.05</v>
      </c>
      <c r="L329" s="31">
        <v>1582.2</v>
      </c>
      <c r="M329" s="31">
        <v>6.1410799999999997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1513.5</v>
      </c>
      <c r="D330" s="40">
        <v>1526.7</v>
      </c>
      <c r="E330" s="40">
        <v>1490.4</v>
      </c>
      <c r="F330" s="40">
        <v>1467.3</v>
      </c>
      <c r="G330" s="40">
        <v>1431</v>
      </c>
      <c r="H330" s="40">
        <v>1549.8000000000002</v>
      </c>
      <c r="I330" s="40">
        <v>1586.1</v>
      </c>
      <c r="J330" s="40">
        <v>1609.2000000000003</v>
      </c>
      <c r="K330" s="31">
        <v>1563</v>
      </c>
      <c r="L330" s="31">
        <v>1503.6</v>
      </c>
      <c r="M330" s="31">
        <v>11.20149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937.4</v>
      </c>
      <c r="D331" s="40">
        <v>946.55000000000007</v>
      </c>
      <c r="E331" s="40">
        <v>918.10000000000014</v>
      </c>
      <c r="F331" s="40">
        <v>898.80000000000007</v>
      </c>
      <c r="G331" s="40">
        <v>870.35000000000014</v>
      </c>
      <c r="H331" s="40">
        <v>965.85000000000014</v>
      </c>
      <c r="I331" s="40">
        <v>994.30000000000018</v>
      </c>
      <c r="J331" s="40">
        <v>1013.6000000000001</v>
      </c>
      <c r="K331" s="31">
        <v>975</v>
      </c>
      <c r="L331" s="31">
        <v>927.25</v>
      </c>
      <c r="M331" s="31">
        <v>2.4198200000000001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44.05</v>
      </c>
      <c r="D332" s="40">
        <v>44.233333333333327</v>
      </c>
      <c r="E332" s="40">
        <v>43.266666666666652</v>
      </c>
      <c r="F332" s="40">
        <v>42.483333333333327</v>
      </c>
      <c r="G332" s="40">
        <v>41.516666666666652</v>
      </c>
      <c r="H332" s="40">
        <v>45.016666666666652</v>
      </c>
      <c r="I332" s="40">
        <v>45.983333333333334</v>
      </c>
      <c r="J332" s="40">
        <v>46.766666666666652</v>
      </c>
      <c r="K332" s="31">
        <v>45.2</v>
      </c>
      <c r="L332" s="31">
        <v>43.45</v>
      </c>
      <c r="M332" s="31">
        <v>61.30339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80</v>
      </c>
      <c r="D333" s="40">
        <v>81.083333333333329</v>
      </c>
      <c r="E333" s="40">
        <v>78.516666666666652</v>
      </c>
      <c r="F333" s="40">
        <v>77.033333333333317</v>
      </c>
      <c r="G333" s="40">
        <v>74.46666666666664</v>
      </c>
      <c r="H333" s="40">
        <v>82.566666666666663</v>
      </c>
      <c r="I333" s="40">
        <v>85.133333333333354</v>
      </c>
      <c r="J333" s="40">
        <v>86.616666666666674</v>
      </c>
      <c r="K333" s="31">
        <v>83.65</v>
      </c>
      <c r="L333" s="31">
        <v>79.599999999999994</v>
      </c>
      <c r="M333" s="31">
        <v>42.866880000000002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598.65</v>
      </c>
      <c r="D334" s="40">
        <v>597.88333333333333</v>
      </c>
      <c r="E334" s="40">
        <v>590.76666666666665</v>
      </c>
      <c r="F334" s="40">
        <v>582.88333333333333</v>
      </c>
      <c r="G334" s="40">
        <v>575.76666666666665</v>
      </c>
      <c r="H334" s="40">
        <v>605.76666666666665</v>
      </c>
      <c r="I334" s="40">
        <v>612.88333333333321</v>
      </c>
      <c r="J334" s="40">
        <v>620.76666666666665</v>
      </c>
      <c r="K334" s="31">
        <v>605</v>
      </c>
      <c r="L334" s="31">
        <v>590</v>
      </c>
      <c r="M334" s="31">
        <v>0.75444999999999995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27.7</v>
      </c>
      <c r="D335" s="40">
        <v>27.666666666666668</v>
      </c>
      <c r="E335" s="40">
        <v>27.183333333333337</v>
      </c>
      <c r="F335" s="40">
        <v>26.666666666666668</v>
      </c>
      <c r="G335" s="40">
        <v>26.183333333333337</v>
      </c>
      <c r="H335" s="40">
        <v>28.183333333333337</v>
      </c>
      <c r="I335" s="40">
        <v>28.666666666666664</v>
      </c>
      <c r="J335" s="40">
        <v>29.183333333333337</v>
      </c>
      <c r="K335" s="31">
        <v>28.15</v>
      </c>
      <c r="L335" s="31">
        <v>27.15</v>
      </c>
      <c r="M335" s="31">
        <v>84.780119999999997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55.85</v>
      </c>
      <c r="D336" s="40">
        <v>56.550000000000004</v>
      </c>
      <c r="E336" s="40">
        <v>54.70000000000001</v>
      </c>
      <c r="F336" s="40">
        <v>53.550000000000004</v>
      </c>
      <c r="G336" s="40">
        <v>51.70000000000001</v>
      </c>
      <c r="H336" s="40">
        <v>57.70000000000001</v>
      </c>
      <c r="I336" s="40">
        <v>59.550000000000004</v>
      </c>
      <c r="J336" s="40">
        <v>60.70000000000001</v>
      </c>
      <c r="K336" s="31">
        <v>58.4</v>
      </c>
      <c r="L336" s="31">
        <v>55.4</v>
      </c>
      <c r="M336" s="31">
        <v>35.695340000000002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147.4</v>
      </c>
      <c r="D337" s="40">
        <v>148.51666666666668</v>
      </c>
      <c r="E337" s="40">
        <v>144.93333333333337</v>
      </c>
      <c r="F337" s="40">
        <v>142.4666666666667</v>
      </c>
      <c r="G337" s="40">
        <v>138.88333333333338</v>
      </c>
      <c r="H337" s="40">
        <v>150.98333333333335</v>
      </c>
      <c r="I337" s="40">
        <v>154.56666666666666</v>
      </c>
      <c r="J337" s="40">
        <v>157.03333333333333</v>
      </c>
      <c r="K337" s="31">
        <v>152.1</v>
      </c>
      <c r="L337" s="31">
        <v>146.05000000000001</v>
      </c>
      <c r="M337" s="31">
        <v>207.29611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296.8</v>
      </c>
      <c r="D338" s="40">
        <v>299.41666666666669</v>
      </c>
      <c r="E338" s="40">
        <v>287.73333333333335</v>
      </c>
      <c r="F338" s="40">
        <v>278.66666666666669</v>
      </c>
      <c r="G338" s="40">
        <v>266.98333333333335</v>
      </c>
      <c r="H338" s="40">
        <v>308.48333333333335</v>
      </c>
      <c r="I338" s="40">
        <v>320.16666666666663</v>
      </c>
      <c r="J338" s="40">
        <v>329.23333333333335</v>
      </c>
      <c r="K338" s="31">
        <v>311.10000000000002</v>
      </c>
      <c r="L338" s="31">
        <v>290.35000000000002</v>
      </c>
      <c r="M338" s="31">
        <v>23.159839999999999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123.75</v>
      </c>
      <c r="D339" s="40">
        <v>123.33333333333333</v>
      </c>
      <c r="E339" s="40">
        <v>121.96666666666665</v>
      </c>
      <c r="F339" s="40">
        <v>120.18333333333332</v>
      </c>
      <c r="G339" s="40">
        <v>118.81666666666665</v>
      </c>
      <c r="H339" s="40">
        <v>125.11666666666666</v>
      </c>
      <c r="I339" s="40">
        <v>126.48333333333333</v>
      </c>
      <c r="J339" s="40">
        <v>128.26666666666665</v>
      </c>
      <c r="K339" s="31">
        <v>124.7</v>
      </c>
      <c r="L339" s="31">
        <v>121.55</v>
      </c>
      <c r="M339" s="31">
        <v>157.63396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532.79999999999995</v>
      </c>
      <c r="D340" s="40">
        <v>535.54999999999995</v>
      </c>
      <c r="E340" s="40">
        <v>527.79999999999995</v>
      </c>
      <c r="F340" s="40">
        <v>522.79999999999995</v>
      </c>
      <c r="G340" s="40">
        <v>515.04999999999995</v>
      </c>
      <c r="H340" s="40">
        <v>540.54999999999995</v>
      </c>
      <c r="I340" s="40">
        <v>548.29999999999995</v>
      </c>
      <c r="J340" s="40">
        <v>553.29999999999995</v>
      </c>
      <c r="K340" s="31">
        <v>543.29999999999995</v>
      </c>
      <c r="L340" s="31">
        <v>530.54999999999995</v>
      </c>
      <c r="M340" s="31">
        <v>1.43573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94.15</v>
      </c>
      <c r="D341" s="40">
        <v>94.833333333333329</v>
      </c>
      <c r="E341" s="40">
        <v>91.61666666666666</v>
      </c>
      <c r="F341" s="40">
        <v>89.083333333333329</v>
      </c>
      <c r="G341" s="40">
        <v>85.86666666666666</v>
      </c>
      <c r="H341" s="40">
        <v>97.36666666666666</v>
      </c>
      <c r="I341" s="40">
        <v>100.58333333333333</v>
      </c>
      <c r="J341" s="40">
        <v>103.11666666666666</v>
      </c>
      <c r="K341" s="31">
        <v>98.05</v>
      </c>
      <c r="L341" s="31">
        <v>92.3</v>
      </c>
      <c r="M341" s="31">
        <v>283.00896999999998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56.95</v>
      </c>
      <c r="D342" s="40">
        <v>56.583333333333336</v>
      </c>
      <c r="E342" s="40">
        <v>55.366666666666674</v>
      </c>
      <c r="F342" s="40">
        <v>53.783333333333339</v>
      </c>
      <c r="G342" s="40">
        <v>52.566666666666677</v>
      </c>
      <c r="H342" s="40">
        <v>58.166666666666671</v>
      </c>
      <c r="I342" s="40">
        <v>59.383333333333326</v>
      </c>
      <c r="J342" s="40">
        <v>60.966666666666669</v>
      </c>
      <c r="K342" s="31">
        <v>57.8</v>
      </c>
      <c r="L342" s="31">
        <v>55</v>
      </c>
      <c r="M342" s="31">
        <v>9.3128100000000007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3860.15</v>
      </c>
      <c r="D343" s="40">
        <v>3923.8833333333332</v>
      </c>
      <c r="E343" s="40">
        <v>3786.2666666666664</v>
      </c>
      <c r="F343" s="40">
        <v>3712.3833333333332</v>
      </c>
      <c r="G343" s="40">
        <v>3574.7666666666664</v>
      </c>
      <c r="H343" s="40">
        <v>3997.7666666666664</v>
      </c>
      <c r="I343" s="40">
        <v>4135.3833333333332</v>
      </c>
      <c r="J343" s="40">
        <v>4209.2666666666664</v>
      </c>
      <c r="K343" s="31">
        <v>4061.5</v>
      </c>
      <c r="L343" s="31">
        <v>3850</v>
      </c>
      <c r="M343" s="31">
        <v>5.11639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20175.7</v>
      </c>
      <c r="D344" s="40">
        <v>20191.583333333332</v>
      </c>
      <c r="E344" s="40">
        <v>20084.166666666664</v>
      </c>
      <c r="F344" s="40">
        <v>19992.633333333331</v>
      </c>
      <c r="G344" s="40">
        <v>19885.216666666664</v>
      </c>
      <c r="H344" s="40">
        <v>20283.116666666665</v>
      </c>
      <c r="I344" s="40">
        <v>20390.533333333329</v>
      </c>
      <c r="J344" s="40">
        <v>20482.066666666666</v>
      </c>
      <c r="K344" s="31">
        <v>20299</v>
      </c>
      <c r="L344" s="31">
        <v>20100.05</v>
      </c>
      <c r="M344" s="31">
        <v>0.95128999999999997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50.8</v>
      </c>
      <c r="D345" s="40">
        <v>51.233333333333327</v>
      </c>
      <c r="E345" s="40">
        <v>50.066666666666656</v>
      </c>
      <c r="F345" s="40">
        <v>49.333333333333329</v>
      </c>
      <c r="G345" s="40">
        <v>48.166666666666657</v>
      </c>
      <c r="H345" s="40">
        <v>51.966666666666654</v>
      </c>
      <c r="I345" s="40">
        <v>53.133333333333326</v>
      </c>
      <c r="J345" s="40">
        <v>53.866666666666653</v>
      </c>
      <c r="K345" s="31">
        <v>52.4</v>
      </c>
      <c r="L345" s="31">
        <v>50.5</v>
      </c>
      <c r="M345" s="31">
        <v>11.666840000000001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2903.6</v>
      </c>
      <c r="D346" s="40">
        <v>2892.5500000000006</v>
      </c>
      <c r="E346" s="40">
        <v>2841.1000000000013</v>
      </c>
      <c r="F346" s="40">
        <v>2778.6000000000008</v>
      </c>
      <c r="G346" s="40">
        <v>2727.1500000000015</v>
      </c>
      <c r="H346" s="40">
        <v>2955.0500000000011</v>
      </c>
      <c r="I346" s="40">
        <v>3006.5000000000009</v>
      </c>
      <c r="J346" s="40">
        <v>3069.0000000000009</v>
      </c>
      <c r="K346" s="31">
        <v>2944</v>
      </c>
      <c r="L346" s="31">
        <v>2830.05</v>
      </c>
      <c r="M346" s="31">
        <v>0.20726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439.6</v>
      </c>
      <c r="D347" s="40">
        <v>437.5</v>
      </c>
      <c r="E347" s="40">
        <v>429.9</v>
      </c>
      <c r="F347" s="40">
        <v>420.2</v>
      </c>
      <c r="G347" s="40">
        <v>412.59999999999997</v>
      </c>
      <c r="H347" s="40">
        <v>447.2</v>
      </c>
      <c r="I347" s="40">
        <v>454.8</v>
      </c>
      <c r="J347" s="40">
        <v>464.5</v>
      </c>
      <c r="K347" s="31">
        <v>445.1</v>
      </c>
      <c r="L347" s="31">
        <v>427.8</v>
      </c>
      <c r="M347" s="31">
        <v>17.203749999999999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741</v>
      </c>
      <c r="D348" s="40">
        <v>751.76666666666677</v>
      </c>
      <c r="E348" s="40">
        <v>724.23333333333358</v>
      </c>
      <c r="F348" s="40">
        <v>707.46666666666681</v>
      </c>
      <c r="G348" s="40">
        <v>679.93333333333362</v>
      </c>
      <c r="H348" s="40">
        <v>768.53333333333353</v>
      </c>
      <c r="I348" s="40">
        <v>796.06666666666661</v>
      </c>
      <c r="J348" s="40">
        <v>812.83333333333348</v>
      </c>
      <c r="K348" s="31">
        <v>779.3</v>
      </c>
      <c r="L348" s="31">
        <v>735</v>
      </c>
      <c r="M348" s="31">
        <v>5.9311600000000002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127.75</v>
      </c>
      <c r="D349" s="40">
        <v>127.39999999999999</v>
      </c>
      <c r="E349" s="40">
        <v>125.1</v>
      </c>
      <c r="F349" s="40">
        <v>122.45</v>
      </c>
      <c r="G349" s="40">
        <v>120.15</v>
      </c>
      <c r="H349" s="40">
        <v>130.04999999999998</v>
      </c>
      <c r="I349" s="40">
        <v>132.34999999999997</v>
      </c>
      <c r="J349" s="40">
        <v>134.99999999999997</v>
      </c>
      <c r="K349" s="31">
        <v>129.69999999999999</v>
      </c>
      <c r="L349" s="31">
        <v>124.75</v>
      </c>
      <c r="M349" s="31">
        <v>259.68166000000002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199.8</v>
      </c>
      <c r="D350" s="40">
        <v>204.1</v>
      </c>
      <c r="E350" s="40">
        <v>193.2</v>
      </c>
      <c r="F350" s="40">
        <v>186.6</v>
      </c>
      <c r="G350" s="40">
        <v>175.7</v>
      </c>
      <c r="H350" s="40">
        <v>210.7</v>
      </c>
      <c r="I350" s="40">
        <v>221.60000000000002</v>
      </c>
      <c r="J350" s="40">
        <v>228.2</v>
      </c>
      <c r="K350" s="31">
        <v>215</v>
      </c>
      <c r="L350" s="31">
        <v>197.5</v>
      </c>
      <c r="M350" s="31">
        <v>28.109950000000001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4790.8</v>
      </c>
      <c r="D351" s="40">
        <v>4787.25</v>
      </c>
      <c r="E351" s="40">
        <v>4725.25</v>
      </c>
      <c r="F351" s="40">
        <v>4659.7</v>
      </c>
      <c r="G351" s="40">
        <v>4597.7</v>
      </c>
      <c r="H351" s="40">
        <v>4852.8</v>
      </c>
      <c r="I351" s="40">
        <v>4914.8</v>
      </c>
      <c r="J351" s="40">
        <v>4980.3500000000004</v>
      </c>
      <c r="K351" s="31">
        <v>4849.25</v>
      </c>
      <c r="L351" s="31">
        <v>4721.7</v>
      </c>
      <c r="M351" s="31">
        <v>3.0091299999999999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354.65</v>
      </c>
      <c r="D352" s="40">
        <v>353</v>
      </c>
      <c r="E352" s="40">
        <v>345.3</v>
      </c>
      <c r="F352" s="40">
        <v>335.95</v>
      </c>
      <c r="G352" s="40">
        <v>328.25</v>
      </c>
      <c r="H352" s="40">
        <v>362.35</v>
      </c>
      <c r="I352" s="40">
        <v>370.05000000000007</v>
      </c>
      <c r="J352" s="40">
        <v>379.40000000000003</v>
      </c>
      <c r="K352" s="31">
        <v>360.7</v>
      </c>
      <c r="L352" s="31">
        <v>343.65</v>
      </c>
      <c r="M352" s="31">
        <v>4.04922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3464.25</v>
      </c>
      <c r="D354" s="40">
        <v>3443.9500000000003</v>
      </c>
      <c r="E354" s="40">
        <v>3405.3000000000006</v>
      </c>
      <c r="F354" s="40">
        <v>3346.3500000000004</v>
      </c>
      <c r="G354" s="40">
        <v>3307.7000000000007</v>
      </c>
      <c r="H354" s="40">
        <v>3502.9000000000005</v>
      </c>
      <c r="I354" s="40">
        <v>3541.55</v>
      </c>
      <c r="J354" s="40">
        <v>3600.5000000000005</v>
      </c>
      <c r="K354" s="31">
        <v>3482.6</v>
      </c>
      <c r="L354" s="31">
        <v>3385</v>
      </c>
      <c r="M354" s="31">
        <v>3.6331899999999999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660.65</v>
      </c>
      <c r="D355" s="40">
        <v>650.81666666666661</v>
      </c>
      <c r="E355" s="40">
        <v>634.83333333333326</v>
      </c>
      <c r="F355" s="40">
        <v>609.01666666666665</v>
      </c>
      <c r="G355" s="40">
        <v>593.0333333333333</v>
      </c>
      <c r="H355" s="40">
        <v>676.63333333333321</v>
      </c>
      <c r="I355" s="40">
        <v>692.61666666666656</v>
      </c>
      <c r="J355" s="40">
        <v>718.43333333333317</v>
      </c>
      <c r="K355" s="31">
        <v>666.8</v>
      </c>
      <c r="L355" s="31">
        <v>625</v>
      </c>
      <c r="M355" s="31">
        <v>1.78966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372.65</v>
      </c>
      <c r="D356" s="40">
        <v>374.43333333333334</v>
      </c>
      <c r="E356" s="40">
        <v>360.86666666666667</v>
      </c>
      <c r="F356" s="40">
        <v>349.08333333333331</v>
      </c>
      <c r="G356" s="40">
        <v>335.51666666666665</v>
      </c>
      <c r="H356" s="40">
        <v>386.2166666666667</v>
      </c>
      <c r="I356" s="40">
        <v>399.78333333333342</v>
      </c>
      <c r="J356" s="40">
        <v>411.56666666666672</v>
      </c>
      <c r="K356" s="31">
        <v>388</v>
      </c>
      <c r="L356" s="31">
        <v>362.65</v>
      </c>
      <c r="M356" s="31">
        <v>35.129640000000002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1392</v>
      </c>
      <c r="D357" s="40">
        <v>1394.9666666666665</v>
      </c>
      <c r="E357" s="40">
        <v>1372.9333333333329</v>
      </c>
      <c r="F357" s="40">
        <v>1353.8666666666666</v>
      </c>
      <c r="G357" s="40">
        <v>1331.833333333333</v>
      </c>
      <c r="H357" s="40">
        <v>1414.0333333333328</v>
      </c>
      <c r="I357" s="40">
        <v>1436.0666666666662</v>
      </c>
      <c r="J357" s="40">
        <v>1455.1333333333328</v>
      </c>
      <c r="K357" s="31">
        <v>1417</v>
      </c>
      <c r="L357" s="31">
        <v>1375.9</v>
      </c>
      <c r="M357" s="31">
        <v>4.06935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33121.25</v>
      </c>
      <c r="D358" s="40">
        <v>33046.833333333336</v>
      </c>
      <c r="E358" s="40">
        <v>32703.666666666672</v>
      </c>
      <c r="F358" s="40">
        <v>32286.083333333336</v>
      </c>
      <c r="G358" s="40">
        <v>31942.916666666672</v>
      </c>
      <c r="H358" s="40">
        <v>33464.416666666672</v>
      </c>
      <c r="I358" s="40">
        <v>33807.583333333343</v>
      </c>
      <c r="J358" s="40">
        <v>34225.166666666672</v>
      </c>
      <c r="K358" s="31">
        <v>33390</v>
      </c>
      <c r="L358" s="31">
        <v>32629.25</v>
      </c>
      <c r="M358" s="31">
        <v>0.25755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3538</v>
      </c>
      <c r="D359" s="40">
        <v>3607.3666666666668</v>
      </c>
      <c r="E359" s="40">
        <v>3455.9333333333334</v>
      </c>
      <c r="F359" s="40">
        <v>3373.8666666666668</v>
      </c>
      <c r="G359" s="40">
        <v>3222.4333333333334</v>
      </c>
      <c r="H359" s="40">
        <v>3689.4333333333334</v>
      </c>
      <c r="I359" s="40">
        <v>3840.8666666666668</v>
      </c>
      <c r="J359" s="40">
        <v>3922.9333333333334</v>
      </c>
      <c r="K359" s="31">
        <v>3758.8</v>
      </c>
      <c r="L359" s="31">
        <v>3525.3</v>
      </c>
      <c r="M359" s="31">
        <v>2.8548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232.2</v>
      </c>
      <c r="D360" s="40">
        <v>232.0333333333333</v>
      </c>
      <c r="E360" s="40">
        <v>230.21666666666661</v>
      </c>
      <c r="F360" s="40">
        <v>228.23333333333332</v>
      </c>
      <c r="G360" s="40">
        <v>226.41666666666663</v>
      </c>
      <c r="H360" s="40">
        <v>234.01666666666659</v>
      </c>
      <c r="I360" s="40">
        <v>235.83333333333331</v>
      </c>
      <c r="J360" s="40">
        <v>237.81666666666658</v>
      </c>
      <c r="K360" s="31">
        <v>233.85</v>
      </c>
      <c r="L360" s="31">
        <v>230.05</v>
      </c>
      <c r="M360" s="31">
        <v>45.393120000000003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5872.25</v>
      </c>
      <c r="D361" s="40">
        <v>5907.416666666667</v>
      </c>
      <c r="E361" s="40">
        <v>5825.8333333333339</v>
      </c>
      <c r="F361" s="40">
        <v>5779.416666666667</v>
      </c>
      <c r="G361" s="40">
        <v>5697.8333333333339</v>
      </c>
      <c r="H361" s="40">
        <v>5953.8333333333339</v>
      </c>
      <c r="I361" s="40">
        <v>6035.4166666666679</v>
      </c>
      <c r="J361" s="40">
        <v>6081.8333333333339</v>
      </c>
      <c r="K361" s="31">
        <v>5989</v>
      </c>
      <c r="L361" s="31">
        <v>5861</v>
      </c>
      <c r="M361" s="31">
        <v>0.38945000000000002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251.35</v>
      </c>
      <c r="D362" s="40">
        <v>251.4666666666667</v>
      </c>
      <c r="E362" s="40">
        <v>245.18333333333339</v>
      </c>
      <c r="F362" s="40">
        <v>239.01666666666671</v>
      </c>
      <c r="G362" s="40">
        <v>232.73333333333341</v>
      </c>
      <c r="H362" s="40">
        <v>257.63333333333338</v>
      </c>
      <c r="I362" s="40">
        <v>263.91666666666669</v>
      </c>
      <c r="J362" s="40">
        <v>270.08333333333337</v>
      </c>
      <c r="K362" s="31">
        <v>257.75</v>
      </c>
      <c r="L362" s="31">
        <v>245.3</v>
      </c>
      <c r="M362" s="31">
        <v>8.8767300000000002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851</v>
      </c>
      <c r="D363" s="40">
        <v>859.4</v>
      </c>
      <c r="E363" s="40">
        <v>839.94999999999993</v>
      </c>
      <c r="F363" s="40">
        <v>828.9</v>
      </c>
      <c r="G363" s="40">
        <v>809.44999999999993</v>
      </c>
      <c r="H363" s="40">
        <v>870.44999999999993</v>
      </c>
      <c r="I363" s="40">
        <v>889.9</v>
      </c>
      <c r="J363" s="40">
        <v>900.94999999999993</v>
      </c>
      <c r="K363" s="31">
        <v>878.85</v>
      </c>
      <c r="L363" s="31">
        <v>848.35</v>
      </c>
      <c r="M363" s="31">
        <v>4.9081099999999998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2368.4499999999998</v>
      </c>
      <c r="D364" s="40">
        <v>2378.8833333333332</v>
      </c>
      <c r="E364" s="40">
        <v>2335.7666666666664</v>
      </c>
      <c r="F364" s="40">
        <v>2303.083333333333</v>
      </c>
      <c r="G364" s="40">
        <v>2259.9666666666662</v>
      </c>
      <c r="H364" s="40">
        <v>2411.5666666666666</v>
      </c>
      <c r="I364" s="40">
        <v>2454.6833333333334</v>
      </c>
      <c r="J364" s="40">
        <v>2487.3666666666668</v>
      </c>
      <c r="K364" s="31">
        <v>2422</v>
      </c>
      <c r="L364" s="31">
        <v>2346.1999999999998</v>
      </c>
      <c r="M364" s="31">
        <v>8.6269799999999996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2634.7</v>
      </c>
      <c r="D365" s="40">
        <v>2625.6666666666665</v>
      </c>
      <c r="E365" s="40">
        <v>2571.333333333333</v>
      </c>
      <c r="F365" s="40">
        <v>2507.9666666666667</v>
      </c>
      <c r="G365" s="40">
        <v>2453.6333333333332</v>
      </c>
      <c r="H365" s="40">
        <v>2689.0333333333328</v>
      </c>
      <c r="I365" s="40">
        <v>2743.3666666666659</v>
      </c>
      <c r="J365" s="40">
        <v>2806.7333333333327</v>
      </c>
      <c r="K365" s="31">
        <v>2680</v>
      </c>
      <c r="L365" s="31">
        <v>2562.3000000000002</v>
      </c>
      <c r="M365" s="31">
        <v>12.91344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951.3</v>
      </c>
      <c r="D366" s="40">
        <v>954.43333333333339</v>
      </c>
      <c r="E366" s="40">
        <v>928.86666666666679</v>
      </c>
      <c r="F366" s="40">
        <v>906.43333333333339</v>
      </c>
      <c r="G366" s="40">
        <v>880.86666666666679</v>
      </c>
      <c r="H366" s="40">
        <v>976.86666666666679</v>
      </c>
      <c r="I366" s="40">
        <v>1002.4333333333334</v>
      </c>
      <c r="J366" s="40">
        <v>1024.8666666666668</v>
      </c>
      <c r="K366" s="31">
        <v>980</v>
      </c>
      <c r="L366" s="31">
        <v>932</v>
      </c>
      <c r="M366" s="31">
        <v>8.9064700000000006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2505.75</v>
      </c>
      <c r="D367" s="40">
        <v>2507.3333333333335</v>
      </c>
      <c r="E367" s="40">
        <v>2440.916666666667</v>
      </c>
      <c r="F367" s="40">
        <v>2376.0833333333335</v>
      </c>
      <c r="G367" s="40">
        <v>2309.666666666667</v>
      </c>
      <c r="H367" s="40">
        <v>2572.166666666667</v>
      </c>
      <c r="I367" s="40">
        <v>2638.5833333333339</v>
      </c>
      <c r="J367" s="40">
        <v>2703.416666666667</v>
      </c>
      <c r="K367" s="31">
        <v>2573.75</v>
      </c>
      <c r="L367" s="31">
        <v>2442.5</v>
      </c>
      <c r="M367" s="31">
        <v>22.053850000000001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1743.4</v>
      </c>
      <c r="D368" s="40">
        <v>1750.55</v>
      </c>
      <c r="E368" s="40">
        <v>1693.9499999999998</v>
      </c>
      <c r="F368" s="40">
        <v>1644.4999999999998</v>
      </c>
      <c r="G368" s="40">
        <v>1587.8999999999996</v>
      </c>
      <c r="H368" s="40">
        <v>1800</v>
      </c>
      <c r="I368" s="40">
        <v>1856.6</v>
      </c>
      <c r="J368" s="40">
        <v>1906.0500000000002</v>
      </c>
      <c r="K368" s="31">
        <v>1807.15</v>
      </c>
      <c r="L368" s="31">
        <v>1701.1</v>
      </c>
      <c r="M368" s="31">
        <v>2.3881299999999999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138.30000000000001</v>
      </c>
      <c r="D369" s="40">
        <v>137.65</v>
      </c>
      <c r="E369" s="40">
        <v>135.80000000000001</v>
      </c>
      <c r="F369" s="40">
        <v>133.30000000000001</v>
      </c>
      <c r="G369" s="40">
        <v>131.45000000000002</v>
      </c>
      <c r="H369" s="40">
        <v>140.15</v>
      </c>
      <c r="I369" s="40">
        <v>141.99999999999997</v>
      </c>
      <c r="J369" s="40">
        <v>144.5</v>
      </c>
      <c r="K369" s="31">
        <v>139.5</v>
      </c>
      <c r="L369" s="31">
        <v>135.15</v>
      </c>
      <c r="M369" s="31">
        <v>123.05024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178.8</v>
      </c>
      <c r="D370" s="40">
        <v>178.65</v>
      </c>
      <c r="E370" s="40">
        <v>176.9</v>
      </c>
      <c r="F370" s="40">
        <v>175</v>
      </c>
      <c r="G370" s="40">
        <v>173.25</v>
      </c>
      <c r="H370" s="40">
        <v>180.55</v>
      </c>
      <c r="I370" s="40">
        <v>182.3</v>
      </c>
      <c r="J370" s="40">
        <v>184.20000000000002</v>
      </c>
      <c r="K370" s="31">
        <v>180.4</v>
      </c>
      <c r="L370" s="31">
        <v>176.75</v>
      </c>
      <c r="M370" s="31">
        <v>159.14420000000001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410.6</v>
      </c>
      <c r="D371" s="40">
        <v>420.36666666666662</v>
      </c>
      <c r="E371" s="40">
        <v>398.23333333333323</v>
      </c>
      <c r="F371" s="40">
        <v>385.86666666666662</v>
      </c>
      <c r="G371" s="40">
        <v>363.73333333333323</v>
      </c>
      <c r="H371" s="40">
        <v>432.73333333333323</v>
      </c>
      <c r="I371" s="40">
        <v>454.86666666666656</v>
      </c>
      <c r="J371" s="40">
        <v>467.23333333333323</v>
      </c>
      <c r="K371" s="31">
        <v>442.5</v>
      </c>
      <c r="L371" s="31">
        <v>408</v>
      </c>
      <c r="M371" s="31">
        <v>23.12603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707.95</v>
      </c>
      <c r="D372" s="40">
        <v>702.15</v>
      </c>
      <c r="E372" s="40">
        <v>692.34999999999991</v>
      </c>
      <c r="F372" s="40">
        <v>676.74999999999989</v>
      </c>
      <c r="G372" s="40">
        <v>666.94999999999982</v>
      </c>
      <c r="H372" s="40">
        <v>717.75</v>
      </c>
      <c r="I372" s="40">
        <v>727.55</v>
      </c>
      <c r="J372" s="40">
        <v>743.15000000000009</v>
      </c>
      <c r="K372" s="31">
        <v>711.95</v>
      </c>
      <c r="L372" s="31">
        <v>686.55</v>
      </c>
      <c r="M372" s="31">
        <v>4.0614999999999997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123.05</v>
      </c>
      <c r="D373" s="40">
        <v>123.61666666666667</v>
      </c>
      <c r="E373" s="40">
        <v>122.33333333333334</v>
      </c>
      <c r="F373" s="40">
        <v>121.61666666666667</v>
      </c>
      <c r="G373" s="40">
        <v>120.33333333333334</v>
      </c>
      <c r="H373" s="40">
        <v>124.33333333333334</v>
      </c>
      <c r="I373" s="40">
        <v>125.61666666666667</v>
      </c>
      <c r="J373" s="40">
        <v>126.33333333333334</v>
      </c>
      <c r="K373" s="31">
        <v>124.9</v>
      </c>
      <c r="L373" s="31">
        <v>122.9</v>
      </c>
      <c r="M373" s="31">
        <v>14.021750000000001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5399.65</v>
      </c>
      <c r="D374" s="40">
        <v>5434.8166666666666</v>
      </c>
      <c r="E374" s="40">
        <v>5330.6333333333332</v>
      </c>
      <c r="F374" s="40">
        <v>5261.6166666666668</v>
      </c>
      <c r="G374" s="40">
        <v>5157.4333333333334</v>
      </c>
      <c r="H374" s="40">
        <v>5503.833333333333</v>
      </c>
      <c r="I374" s="40">
        <v>5608.0166666666655</v>
      </c>
      <c r="J374" s="40">
        <v>5677.0333333333328</v>
      </c>
      <c r="K374" s="31">
        <v>5539</v>
      </c>
      <c r="L374" s="31">
        <v>5365.8</v>
      </c>
      <c r="M374" s="31">
        <v>0.16639999999999999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13923.2</v>
      </c>
      <c r="D375" s="40">
        <v>13996.966666666667</v>
      </c>
      <c r="E375" s="40">
        <v>13807.233333333334</v>
      </c>
      <c r="F375" s="40">
        <v>13691.266666666666</v>
      </c>
      <c r="G375" s="40">
        <v>13501.533333333333</v>
      </c>
      <c r="H375" s="40">
        <v>14112.933333333334</v>
      </c>
      <c r="I375" s="40">
        <v>14302.666666666668</v>
      </c>
      <c r="J375" s="40">
        <v>14418.633333333335</v>
      </c>
      <c r="K375" s="31">
        <v>14186.7</v>
      </c>
      <c r="L375" s="31">
        <v>13881</v>
      </c>
      <c r="M375" s="31">
        <v>4.7300000000000002E-2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39.75</v>
      </c>
      <c r="D376" s="40">
        <v>40.616666666666667</v>
      </c>
      <c r="E376" s="40">
        <v>38.483333333333334</v>
      </c>
      <c r="F376" s="40">
        <v>37.216666666666669</v>
      </c>
      <c r="G376" s="40">
        <v>35.083333333333336</v>
      </c>
      <c r="H376" s="40">
        <v>41.883333333333333</v>
      </c>
      <c r="I376" s="40">
        <v>44.016666666666673</v>
      </c>
      <c r="J376" s="40">
        <v>45.283333333333331</v>
      </c>
      <c r="K376" s="31">
        <v>42.75</v>
      </c>
      <c r="L376" s="31">
        <v>39.35</v>
      </c>
      <c r="M376" s="31">
        <v>1350.78081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972.2</v>
      </c>
      <c r="D377" s="40">
        <v>966.76666666666677</v>
      </c>
      <c r="E377" s="40">
        <v>943.63333333333355</v>
      </c>
      <c r="F377" s="40">
        <v>915.06666666666683</v>
      </c>
      <c r="G377" s="40">
        <v>891.93333333333362</v>
      </c>
      <c r="H377" s="40">
        <v>995.33333333333348</v>
      </c>
      <c r="I377" s="40">
        <v>1018.4666666666667</v>
      </c>
      <c r="J377" s="40">
        <v>1047.0333333333333</v>
      </c>
      <c r="K377" s="31">
        <v>989.9</v>
      </c>
      <c r="L377" s="31">
        <v>938.2</v>
      </c>
      <c r="M377" s="31">
        <v>6.1322999999999999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181</v>
      </c>
      <c r="D378" s="40">
        <v>182.20000000000002</v>
      </c>
      <c r="E378" s="40">
        <v>177.80000000000004</v>
      </c>
      <c r="F378" s="40">
        <v>174.60000000000002</v>
      </c>
      <c r="G378" s="40">
        <v>170.20000000000005</v>
      </c>
      <c r="H378" s="40">
        <v>185.40000000000003</v>
      </c>
      <c r="I378" s="40">
        <v>189.8</v>
      </c>
      <c r="J378" s="40">
        <v>193.00000000000003</v>
      </c>
      <c r="K378" s="31">
        <v>186.6</v>
      </c>
      <c r="L378" s="31">
        <v>179</v>
      </c>
      <c r="M378" s="31">
        <v>114.56701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157.05000000000001</v>
      </c>
      <c r="D379" s="40">
        <v>155.75</v>
      </c>
      <c r="E379" s="40">
        <v>153.69999999999999</v>
      </c>
      <c r="F379" s="40">
        <v>150.35</v>
      </c>
      <c r="G379" s="40">
        <v>148.29999999999998</v>
      </c>
      <c r="H379" s="40">
        <v>159.1</v>
      </c>
      <c r="I379" s="40">
        <v>161.15</v>
      </c>
      <c r="J379" s="40">
        <v>164.5</v>
      </c>
      <c r="K379" s="31">
        <v>157.80000000000001</v>
      </c>
      <c r="L379" s="31">
        <v>152.4</v>
      </c>
      <c r="M379" s="31">
        <v>70.64461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280.2</v>
      </c>
      <c r="D380" s="40">
        <v>280.21666666666664</v>
      </c>
      <c r="E380" s="40">
        <v>275.63333333333327</v>
      </c>
      <c r="F380" s="40">
        <v>271.06666666666661</v>
      </c>
      <c r="G380" s="40">
        <v>266.48333333333323</v>
      </c>
      <c r="H380" s="40">
        <v>284.7833333333333</v>
      </c>
      <c r="I380" s="40">
        <v>289.36666666666667</v>
      </c>
      <c r="J380" s="40">
        <v>293.93333333333334</v>
      </c>
      <c r="K380" s="31">
        <v>284.8</v>
      </c>
      <c r="L380" s="31">
        <v>275.64999999999998</v>
      </c>
      <c r="M380" s="31">
        <v>2.6466699999999999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924.85</v>
      </c>
      <c r="D381" s="40">
        <v>929.79999999999984</v>
      </c>
      <c r="E381" s="40">
        <v>901.59999999999968</v>
      </c>
      <c r="F381" s="40">
        <v>878.3499999999998</v>
      </c>
      <c r="G381" s="40">
        <v>850.14999999999964</v>
      </c>
      <c r="H381" s="40">
        <v>953.04999999999973</v>
      </c>
      <c r="I381" s="40">
        <v>981.24999999999977</v>
      </c>
      <c r="J381" s="40">
        <v>1004.4999999999998</v>
      </c>
      <c r="K381" s="31">
        <v>958</v>
      </c>
      <c r="L381" s="31">
        <v>906.55</v>
      </c>
      <c r="M381" s="31">
        <v>19.01858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30.1</v>
      </c>
      <c r="D382" s="40">
        <v>30.033333333333331</v>
      </c>
      <c r="E382" s="40">
        <v>29.616666666666664</v>
      </c>
      <c r="F382" s="40">
        <v>29.133333333333333</v>
      </c>
      <c r="G382" s="40">
        <v>28.716666666666665</v>
      </c>
      <c r="H382" s="40">
        <v>30.516666666666662</v>
      </c>
      <c r="I382" s="40">
        <v>30.933333333333334</v>
      </c>
      <c r="J382" s="40">
        <v>31.416666666666661</v>
      </c>
      <c r="K382" s="31">
        <v>30.45</v>
      </c>
      <c r="L382" s="31">
        <v>29.55</v>
      </c>
      <c r="M382" s="31">
        <v>27.880859999999998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237.7</v>
      </c>
      <c r="D383" s="40">
        <v>235.78333333333333</v>
      </c>
      <c r="E383" s="40">
        <v>229.56666666666666</v>
      </c>
      <c r="F383" s="40">
        <v>221.43333333333334</v>
      </c>
      <c r="G383" s="40">
        <v>215.21666666666667</v>
      </c>
      <c r="H383" s="40">
        <v>243.91666666666666</v>
      </c>
      <c r="I383" s="40">
        <v>250.1333333333333</v>
      </c>
      <c r="J383" s="40">
        <v>258.26666666666665</v>
      </c>
      <c r="K383" s="31">
        <v>242</v>
      </c>
      <c r="L383" s="31">
        <v>227.65</v>
      </c>
      <c r="M383" s="31">
        <v>34.322450000000003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581.65</v>
      </c>
      <c r="D384" s="40">
        <v>597.55000000000007</v>
      </c>
      <c r="E384" s="40">
        <v>561.10000000000014</v>
      </c>
      <c r="F384" s="40">
        <v>540.55000000000007</v>
      </c>
      <c r="G384" s="40">
        <v>504.10000000000014</v>
      </c>
      <c r="H384" s="40">
        <v>618.10000000000014</v>
      </c>
      <c r="I384" s="40">
        <v>654.55000000000018</v>
      </c>
      <c r="J384" s="40">
        <v>675.10000000000014</v>
      </c>
      <c r="K384" s="31">
        <v>634</v>
      </c>
      <c r="L384" s="31">
        <v>577</v>
      </c>
      <c r="M384" s="31">
        <v>9.07118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291.64999999999998</v>
      </c>
      <c r="D385" s="40">
        <v>291.5333333333333</v>
      </c>
      <c r="E385" s="40">
        <v>285.66666666666663</v>
      </c>
      <c r="F385" s="40">
        <v>279.68333333333334</v>
      </c>
      <c r="G385" s="40">
        <v>273.81666666666666</v>
      </c>
      <c r="H385" s="40">
        <v>297.51666666666659</v>
      </c>
      <c r="I385" s="40">
        <v>303.38333333333327</v>
      </c>
      <c r="J385" s="40">
        <v>309.36666666666656</v>
      </c>
      <c r="K385" s="31">
        <v>297.39999999999998</v>
      </c>
      <c r="L385" s="31">
        <v>285.55</v>
      </c>
      <c r="M385" s="31">
        <v>3.71265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74.05</v>
      </c>
      <c r="D386" s="40">
        <v>74.333333333333329</v>
      </c>
      <c r="E386" s="40">
        <v>72.516666666666652</v>
      </c>
      <c r="F386" s="40">
        <v>70.98333333333332</v>
      </c>
      <c r="G386" s="40">
        <v>69.166666666666643</v>
      </c>
      <c r="H386" s="40">
        <v>75.86666666666666</v>
      </c>
      <c r="I386" s="40">
        <v>77.683333333333351</v>
      </c>
      <c r="J386" s="40">
        <v>79.216666666666669</v>
      </c>
      <c r="K386" s="31">
        <v>76.150000000000006</v>
      </c>
      <c r="L386" s="31">
        <v>72.8</v>
      </c>
      <c r="M386" s="31">
        <v>16.525459999999999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2193.9</v>
      </c>
      <c r="D387" s="40">
        <v>2170.8666666666663</v>
      </c>
      <c r="E387" s="40">
        <v>2129.7333333333327</v>
      </c>
      <c r="F387" s="40">
        <v>2065.5666666666662</v>
      </c>
      <c r="G387" s="40">
        <v>2024.4333333333325</v>
      </c>
      <c r="H387" s="40">
        <v>2235.0333333333328</v>
      </c>
      <c r="I387" s="40">
        <v>2276.166666666667</v>
      </c>
      <c r="J387" s="40">
        <v>2340.333333333333</v>
      </c>
      <c r="K387" s="31">
        <v>2212</v>
      </c>
      <c r="L387" s="31">
        <v>2106.6999999999998</v>
      </c>
      <c r="M387" s="31">
        <v>1.5097400000000001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418.8</v>
      </c>
      <c r="D388" s="40">
        <v>422.5333333333333</v>
      </c>
      <c r="E388" s="40">
        <v>413.31666666666661</v>
      </c>
      <c r="F388" s="40">
        <v>407.83333333333331</v>
      </c>
      <c r="G388" s="40">
        <v>398.61666666666662</v>
      </c>
      <c r="H388" s="40">
        <v>428.01666666666659</v>
      </c>
      <c r="I388" s="40">
        <v>437.23333333333329</v>
      </c>
      <c r="J388" s="40">
        <v>442.71666666666658</v>
      </c>
      <c r="K388" s="31">
        <v>431.75</v>
      </c>
      <c r="L388" s="31">
        <v>417.05</v>
      </c>
      <c r="M388" s="31">
        <v>4.9494699999999998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143.4</v>
      </c>
      <c r="D389" s="40">
        <v>144.04999999999998</v>
      </c>
      <c r="E389" s="40">
        <v>141.09999999999997</v>
      </c>
      <c r="F389" s="40">
        <v>138.79999999999998</v>
      </c>
      <c r="G389" s="40">
        <v>135.84999999999997</v>
      </c>
      <c r="H389" s="40">
        <v>146.34999999999997</v>
      </c>
      <c r="I389" s="40">
        <v>149.29999999999995</v>
      </c>
      <c r="J389" s="40">
        <v>151.59999999999997</v>
      </c>
      <c r="K389" s="31">
        <v>147</v>
      </c>
      <c r="L389" s="31">
        <v>141.75</v>
      </c>
      <c r="M389" s="31">
        <v>22.59178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1171.75</v>
      </c>
      <c r="D390" s="40">
        <v>1182.5166666666667</v>
      </c>
      <c r="E390" s="40">
        <v>1158.0333333333333</v>
      </c>
      <c r="F390" s="40">
        <v>1144.3166666666666</v>
      </c>
      <c r="G390" s="40">
        <v>1119.8333333333333</v>
      </c>
      <c r="H390" s="40">
        <v>1196.2333333333333</v>
      </c>
      <c r="I390" s="40">
        <v>1220.7166666666665</v>
      </c>
      <c r="J390" s="40">
        <v>1234.4333333333334</v>
      </c>
      <c r="K390" s="31">
        <v>1207</v>
      </c>
      <c r="L390" s="31">
        <v>1168.8</v>
      </c>
      <c r="M390" s="31">
        <v>4.31203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2390.5500000000002</v>
      </c>
      <c r="D391" s="40">
        <v>2407.3333333333335</v>
      </c>
      <c r="E391" s="40">
        <v>2358.8166666666671</v>
      </c>
      <c r="F391" s="40">
        <v>2327.0833333333335</v>
      </c>
      <c r="G391" s="40">
        <v>2278.5666666666671</v>
      </c>
      <c r="H391" s="40">
        <v>2439.0666666666671</v>
      </c>
      <c r="I391" s="40">
        <v>2487.5833333333335</v>
      </c>
      <c r="J391" s="40">
        <v>2519.3166666666671</v>
      </c>
      <c r="K391" s="31">
        <v>2455.85</v>
      </c>
      <c r="L391" s="31">
        <v>2375.6</v>
      </c>
      <c r="M391" s="31">
        <v>160.98098999999999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125.25</v>
      </c>
      <c r="D392" s="40">
        <v>126.61666666666667</v>
      </c>
      <c r="E392" s="40">
        <v>120.28333333333336</v>
      </c>
      <c r="F392" s="40">
        <v>115.31666666666669</v>
      </c>
      <c r="G392" s="40">
        <v>108.98333333333338</v>
      </c>
      <c r="H392" s="40">
        <v>131.58333333333334</v>
      </c>
      <c r="I392" s="40">
        <v>137.91666666666666</v>
      </c>
      <c r="J392" s="40">
        <v>142.88333333333333</v>
      </c>
      <c r="K392" s="31">
        <v>132.94999999999999</v>
      </c>
      <c r="L392" s="31">
        <v>121.65</v>
      </c>
      <c r="M392" s="31">
        <v>0.59091000000000005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1479.6</v>
      </c>
      <c r="D393" s="40">
        <v>1488.6500000000003</v>
      </c>
      <c r="E393" s="40">
        <v>1447.3500000000006</v>
      </c>
      <c r="F393" s="40">
        <v>1415.1000000000004</v>
      </c>
      <c r="G393" s="40">
        <v>1373.8000000000006</v>
      </c>
      <c r="H393" s="40">
        <v>1520.9000000000005</v>
      </c>
      <c r="I393" s="40">
        <v>1562.2000000000003</v>
      </c>
      <c r="J393" s="40">
        <v>1594.4500000000005</v>
      </c>
      <c r="K393" s="31">
        <v>1529.95</v>
      </c>
      <c r="L393" s="31">
        <v>1456.4</v>
      </c>
      <c r="M393" s="31">
        <v>2.0251800000000002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2007.35</v>
      </c>
      <c r="D394" s="40">
        <v>2017.0999999999997</v>
      </c>
      <c r="E394" s="40">
        <v>1975.2499999999995</v>
      </c>
      <c r="F394" s="40">
        <v>1943.1499999999999</v>
      </c>
      <c r="G394" s="40">
        <v>1901.2999999999997</v>
      </c>
      <c r="H394" s="40">
        <v>2049.1999999999994</v>
      </c>
      <c r="I394" s="40">
        <v>2091.0499999999993</v>
      </c>
      <c r="J394" s="40">
        <v>2123.1499999999992</v>
      </c>
      <c r="K394" s="31">
        <v>2058.9499999999998</v>
      </c>
      <c r="L394" s="31">
        <v>1985</v>
      </c>
      <c r="M394" s="31">
        <v>3.24892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1078.05</v>
      </c>
      <c r="D395" s="40">
        <v>1079.0333333333335</v>
      </c>
      <c r="E395" s="40">
        <v>1064.0666666666671</v>
      </c>
      <c r="F395" s="40">
        <v>1050.0833333333335</v>
      </c>
      <c r="G395" s="40">
        <v>1035.116666666667</v>
      </c>
      <c r="H395" s="40">
        <v>1093.0166666666671</v>
      </c>
      <c r="I395" s="40">
        <v>1107.9833333333338</v>
      </c>
      <c r="J395" s="40">
        <v>1121.9666666666672</v>
      </c>
      <c r="K395" s="31">
        <v>1094</v>
      </c>
      <c r="L395" s="31">
        <v>1065.05</v>
      </c>
      <c r="M395" s="31">
        <v>14.793480000000001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1198.8</v>
      </c>
      <c r="D396" s="40">
        <v>1195.6833333333334</v>
      </c>
      <c r="E396" s="40">
        <v>1186.5666666666668</v>
      </c>
      <c r="F396" s="40">
        <v>1174.3333333333335</v>
      </c>
      <c r="G396" s="40">
        <v>1165.2166666666669</v>
      </c>
      <c r="H396" s="40">
        <v>1207.9166666666667</v>
      </c>
      <c r="I396" s="40">
        <v>1217.0333333333335</v>
      </c>
      <c r="J396" s="40">
        <v>1229.2666666666667</v>
      </c>
      <c r="K396" s="31">
        <v>1204.8</v>
      </c>
      <c r="L396" s="31">
        <v>1183.45</v>
      </c>
      <c r="M396" s="31">
        <v>41.430239999999998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477.5</v>
      </c>
      <c r="D397" s="40">
        <v>475.83333333333331</v>
      </c>
      <c r="E397" s="40">
        <v>467.66666666666663</v>
      </c>
      <c r="F397" s="40">
        <v>457.83333333333331</v>
      </c>
      <c r="G397" s="40">
        <v>449.66666666666663</v>
      </c>
      <c r="H397" s="40">
        <v>485.66666666666663</v>
      </c>
      <c r="I397" s="40">
        <v>493.83333333333326</v>
      </c>
      <c r="J397" s="40">
        <v>503.66666666666663</v>
      </c>
      <c r="K397" s="31">
        <v>484</v>
      </c>
      <c r="L397" s="31">
        <v>466</v>
      </c>
      <c r="M397" s="31">
        <v>1.6438900000000001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27.2</v>
      </c>
      <c r="D398" s="40">
        <v>27.3</v>
      </c>
      <c r="E398" s="40">
        <v>26.900000000000002</v>
      </c>
      <c r="F398" s="40">
        <v>26.6</v>
      </c>
      <c r="G398" s="40">
        <v>26.200000000000003</v>
      </c>
      <c r="H398" s="40">
        <v>27.6</v>
      </c>
      <c r="I398" s="40">
        <v>28</v>
      </c>
      <c r="J398" s="40">
        <v>28.3</v>
      </c>
      <c r="K398" s="31">
        <v>27.7</v>
      </c>
      <c r="L398" s="31">
        <v>27</v>
      </c>
      <c r="M398" s="31">
        <v>28.65147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3032.1</v>
      </c>
      <c r="D399" s="40">
        <v>3042.1333333333332</v>
      </c>
      <c r="E399" s="40">
        <v>2925.1666666666665</v>
      </c>
      <c r="F399" s="40">
        <v>2818.2333333333331</v>
      </c>
      <c r="G399" s="40">
        <v>2701.2666666666664</v>
      </c>
      <c r="H399" s="40">
        <v>3149.0666666666666</v>
      </c>
      <c r="I399" s="40">
        <v>3266.0333333333338</v>
      </c>
      <c r="J399" s="40">
        <v>3372.9666666666667</v>
      </c>
      <c r="K399" s="31">
        <v>3159.1</v>
      </c>
      <c r="L399" s="31">
        <v>2935.2</v>
      </c>
      <c r="M399" s="31">
        <v>7.9446300000000001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11099.05</v>
      </c>
      <c r="D400" s="40">
        <v>11170.183333333334</v>
      </c>
      <c r="E400" s="40">
        <v>10970.866666666669</v>
      </c>
      <c r="F400" s="40">
        <v>10842.683333333334</v>
      </c>
      <c r="G400" s="40">
        <v>10643.366666666669</v>
      </c>
      <c r="H400" s="40">
        <v>11298.366666666669</v>
      </c>
      <c r="I400" s="40">
        <v>11497.683333333334</v>
      </c>
      <c r="J400" s="40">
        <v>11625.866666666669</v>
      </c>
      <c r="K400" s="31">
        <v>11369.5</v>
      </c>
      <c r="L400" s="31">
        <v>11042</v>
      </c>
      <c r="M400" s="31">
        <v>3.13218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7916.3</v>
      </c>
      <c r="D401" s="40">
        <v>7966.666666666667</v>
      </c>
      <c r="E401" s="40">
        <v>7829.9333333333343</v>
      </c>
      <c r="F401" s="40">
        <v>7743.5666666666675</v>
      </c>
      <c r="G401" s="40">
        <v>7606.8333333333348</v>
      </c>
      <c r="H401" s="40">
        <v>8053.0333333333338</v>
      </c>
      <c r="I401" s="40">
        <v>8189.7666666666655</v>
      </c>
      <c r="J401" s="40">
        <v>8276.1333333333332</v>
      </c>
      <c r="K401" s="31">
        <v>8103.4</v>
      </c>
      <c r="L401" s="31">
        <v>7880.3</v>
      </c>
      <c r="M401" s="31">
        <v>0.59106999999999998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7299.85</v>
      </c>
      <c r="D402" s="40">
        <v>7268.7166666666672</v>
      </c>
      <c r="E402" s="40">
        <v>7201.0833333333339</v>
      </c>
      <c r="F402" s="40">
        <v>7102.3166666666666</v>
      </c>
      <c r="G402" s="40">
        <v>7034.6833333333334</v>
      </c>
      <c r="H402" s="40">
        <v>7367.4833333333345</v>
      </c>
      <c r="I402" s="40">
        <v>7435.1166666666677</v>
      </c>
      <c r="J402" s="40">
        <v>7533.883333333335</v>
      </c>
      <c r="K402" s="31">
        <v>7336.35</v>
      </c>
      <c r="L402" s="31">
        <v>7169.95</v>
      </c>
      <c r="M402" s="31">
        <v>0.15698000000000001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119.5</v>
      </c>
      <c r="D403" s="40">
        <v>118.98333333333333</v>
      </c>
      <c r="E403" s="40">
        <v>117.06666666666666</v>
      </c>
      <c r="F403" s="40">
        <v>114.63333333333333</v>
      </c>
      <c r="G403" s="40">
        <v>112.71666666666665</v>
      </c>
      <c r="H403" s="40">
        <v>121.41666666666667</v>
      </c>
      <c r="I403" s="40">
        <v>123.33333333333333</v>
      </c>
      <c r="J403" s="40">
        <v>125.76666666666668</v>
      </c>
      <c r="K403" s="31">
        <v>120.9</v>
      </c>
      <c r="L403" s="31">
        <v>116.55</v>
      </c>
      <c r="M403" s="31">
        <v>11.12022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218.8</v>
      </c>
      <c r="D404" s="40">
        <v>221.9</v>
      </c>
      <c r="E404" s="40">
        <v>214.9</v>
      </c>
      <c r="F404" s="40">
        <v>211</v>
      </c>
      <c r="G404" s="40">
        <v>204</v>
      </c>
      <c r="H404" s="40">
        <v>225.8</v>
      </c>
      <c r="I404" s="40">
        <v>232.8</v>
      </c>
      <c r="J404" s="40">
        <v>236.70000000000002</v>
      </c>
      <c r="K404" s="31">
        <v>228.9</v>
      </c>
      <c r="L404" s="31">
        <v>218</v>
      </c>
      <c r="M404" s="31">
        <v>10.702529999999999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338.1</v>
      </c>
      <c r="D405" s="40">
        <v>333.16666666666669</v>
      </c>
      <c r="E405" s="40">
        <v>326.33333333333337</v>
      </c>
      <c r="F405" s="40">
        <v>314.56666666666666</v>
      </c>
      <c r="G405" s="40">
        <v>307.73333333333335</v>
      </c>
      <c r="H405" s="40">
        <v>344.93333333333339</v>
      </c>
      <c r="I405" s="40">
        <v>351.76666666666677</v>
      </c>
      <c r="J405" s="40">
        <v>363.53333333333342</v>
      </c>
      <c r="K405" s="31">
        <v>340</v>
      </c>
      <c r="L405" s="31">
        <v>321.39999999999998</v>
      </c>
      <c r="M405" s="31">
        <v>2.30715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2255.5</v>
      </c>
      <c r="D406" s="40">
        <v>2267.2166666666667</v>
      </c>
      <c r="E406" s="40">
        <v>2214.3333333333335</v>
      </c>
      <c r="F406" s="40">
        <v>2173.166666666667</v>
      </c>
      <c r="G406" s="40">
        <v>2120.2833333333338</v>
      </c>
      <c r="H406" s="40">
        <v>2308.3833333333332</v>
      </c>
      <c r="I406" s="40">
        <v>2361.2666666666664</v>
      </c>
      <c r="J406" s="40">
        <v>2402.4333333333329</v>
      </c>
      <c r="K406" s="31">
        <v>2320.1</v>
      </c>
      <c r="L406" s="31">
        <v>2226.0500000000002</v>
      </c>
      <c r="M406" s="31">
        <v>0.55125000000000002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569.6</v>
      </c>
      <c r="D407" s="40">
        <v>572.9666666666667</v>
      </c>
      <c r="E407" s="40">
        <v>558.63333333333344</v>
      </c>
      <c r="F407" s="40">
        <v>547.66666666666674</v>
      </c>
      <c r="G407" s="40">
        <v>533.33333333333348</v>
      </c>
      <c r="H407" s="40">
        <v>583.93333333333339</v>
      </c>
      <c r="I407" s="40">
        <v>598.26666666666665</v>
      </c>
      <c r="J407" s="40">
        <v>609.23333333333335</v>
      </c>
      <c r="K407" s="31">
        <v>587.29999999999995</v>
      </c>
      <c r="L407" s="31">
        <v>562</v>
      </c>
      <c r="M407" s="31">
        <v>2.6247699999999998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112.05</v>
      </c>
      <c r="D408" s="40">
        <v>113.08333333333333</v>
      </c>
      <c r="E408" s="40">
        <v>110.16666666666666</v>
      </c>
      <c r="F408" s="40">
        <v>108.28333333333333</v>
      </c>
      <c r="G408" s="40">
        <v>105.36666666666666</v>
      </c>
      <c r="H408" s="40">
        <v>114.96666666666665</v>
      </c>
      <c r="I408" s="40">
        <v>117.88333333333331</v>
      </c>
      <c r="J408" s="40">
        <v>119.76666666666665</v>
      </c>
      <c r="K408" s="31">
        <v>116</v>
      </c>
      <c r="L408" s="31">
        <v>111.2</v>
      </c>
      <c r="M408" s="31">
        <v>20.068549999999998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259.3</v>
      </c>
      <c r="D409" s="40">
        <v>259.55</v>
      </c>
      <c r="E409" s="40">
        <v>254.75</v>
      </c>
      <c r="F409" s="40">
        <v>250.2</v>
      </c>
      <c r="G409" s="40">
        <v>245.39999999999998</v>
      </c>
      <c r="H409" s="40">
        <v>264.10000000000002</v>
      </c>
      <c r="I409" s="40">
        <v>268.90000000000009</v>
      </c>
      <c r="J409" s="40">
        <v>273.45000000000005</v>
      </c>
      <c r="K409" s="31">
        <v>264.35000000000002</v>
      </c>
      <c r="L409" s="31">
        <v>255</v>
      </c>
      <c r="M409" s="31">
        <v>2.7551100000000002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30559.45</v>
      </c>
      <c r="D410" s="40">
        <v>30575.616666666669</v>
      </c>
      <c r="E410" s="40">
        <v>30111.833333333336</v>
      </c>
      <c r="F410" s="40">
        <v>29664.216666666667</v>
      </c>
      <c r="G410" s="40">
        <v>29200.433333333334</v>
      </c>
      <c r="H410" s="40">
        <v>31023.233333333337</v>
      </c>
      <c r="I410" s="40">
        <v>31487.01666666667</v>
      </c>
      <c r="J410" s="40">
        <v>31934.633333333339</v>
      </c>
      <c r="K410" s="31">
        <v>31039.4</v>
      </c>
      <c r="L410" s="31">
        <v>30128</v>
      </c>
      <c r="M410" s="31">
        <v>0.78488999999999998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2394.6</v>
      </c>
      <c r="D411" s="40">
        <v>2419.4833333333331</v>
      </c>
      <c r="E411" s="40">
        <v>2325.1166666666663</v>
      </c>
      <c r="F411" s="40">
        <v>2255.6333333333332</v>
      </c>
      <c r="G411" s="40">
        <v>2161.2666666666664</v>
      </c>
      <c r="H411" s="40">
        <v>2488.9666666666662</v>
      </c>
      <c r="I411" s="40">
        <v>2583.333333333333</v>
      </c>
      <c r="J411" s="40">
        <v>2652.8166666666662</v>
      </c>
      <c r="K411" s="31">
        <v>2513.85</v>
      </c>
      <c r="L411" s="31">
        <v>2350</v>
      </c>
      <c r="M411" s="31">
        <v>8.8873599999999993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1360.8</v>
      </c>
      <c r="D412" s="40">
        <v>1380.7666666666664</v>
      </c>
      <c r="E412" s="40">
        <v>1335.6333333333328</v>
      </c>
      <c r="F412" s="40">
        <v>1310.4666666666662</v>
      </c>
      <c r="G412" s="40">
        <v>1265.3333333333326</v>
      </c>
      <c r="H412" s="40">
        <v>1405.9333333333329</v>
      </c>
      <c r="I412" s="40">
        <v>1451.0666666666666</v>
      </c>
      <c r="J412" s="40">
        <v>1476.2333333333331</v>
      </c>
      <c r="K412" s="31">
        <v>1425.9</v>
      </c>
      <c r="L412" s="31">
        <v>1355.6</v>
      </c>
      <c r="M412" s="31">
        <v>19.74145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2180.5500000000002</v>
      </c>
      <c r="D413" s="40">
        <v>2183.2666666666669</v>
      </c>
      <c r="E413" s="40">
        <v>2157.5333333333338</v>
      </c>
      <c r="F413" s="40">
        <v>2134.5166666666669</v>
      </c>
      <c r="G413" s="40">
        <v>2108.7833333333338</v>
      </c>
      <c r="H413" s="40">
        <v>2206.2833333333338</v>
      </c>
      <c r="I413" s="40">
        <v>2232.0166666666664</v>
      </c>
      <c r="J413" s="40">
        <v>2255.0333333333338</v>
      </c>
      <c r="K413" s="31">
        <v>2209</v>
      </c>
      <c r="L413" s="31">
        <v>2160.25</v>
      </c>
      <c r="M413" s="31">
        <v>2.33372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741.4</v>
      </c>
      <c r="D414" s="40">
        <v>752.15</v>
      </c>
      <c r="E414" s="40">
        <v>725.3</v>
      </c>
      <c r="F414" s="40">
        <v>709.19999999999993</v>
      </c>
      <c r="G414" s="40">
        <v>682.34999999999991</v>
      </c>
      <c r="H414" s="40">
        <v>768.25</v>
      </c>
      <c r="I414" s="40">
        <v>795.10000000000014</v>
      </c>
      <c r="J414" s="40">
        <v>811.2</v>
      </c>
      <c r="K414" s="31">
        <v>779</v>
      </c>
      <c r="L414" s="31">
        <v>736.05</v>
      </c>
      <c r="M414" s="31">
        <v>2.1440899999999998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1979.1</v>
      </c>
      <c r="D415" s="40">
        <v>1962.05</v>
      </c>
      <c r="E415" s="40">
        <v>1891.1</v>
      </c>
      <c r="F415" s="40">
        <v>1803.1</v>
      </c>
      <c r="G415" s="40">
        <v>1732.1499999999999</v>
      </c>
      <c r="H415" s="40">
        <v>2050.0500000000002</v>
      </c>
      <c r="I415" s="40">
        <v>2121</v>
      </c>
      <c r="J415" s="40">
        <v>2209</v>
      </c>
      <c r="K415" s="31">
        <v>2033</v>
      </c>
      <c r="L415" s="31">
        <v>1874.05</v>
      </c>
      <c r="M415" s="31">
        <v>6.1630099999999999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1652.9</v>
      </c>
      <c r="D416" s="40">
        <v>1653.8333333333333</v>
      </c>
      <c r="E416" s="40">
        <v>1629.0666666666666</v>
      </c>
      <c r="F416" s="40">
        <v>1605.2333333333333</v>
      </c>
      <c r="G416" s="40">
        <v>1580.4666666666667</v>
      </c>
      <c r="H416" s="40">
        <v>1677.6666666666665</v>
      </c>
      <c r="I416" s="40">
        <v>1702.4333333333334</v>
      </c>
      <c r="J416" s="40">
        <v>1726.2666666666664</v>
      </c>
      <c r="K416" s="31">
        <v>1678.6</v>
      </c>
      <c r="L416" s="31">
        <v>1630</v>
      </c>
      <c r="M416" s="31">
        <v>0.53088999999999997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875.8</v>
      </c>
      <c r="D417" s="40">
        <v>873.83333333333337</v>
      </c>
      <c r="E417" s="40">
        <v>857.9666666666667</v>
      </c>
      <c r="F417" s="40">
        <v>840.13333333333333</v>
      </c>
      <c r="G417" s="40">
        <v>824.26666666666665</v>
      </c>
      <c r="H417" s="40">
        <v>891.66666666666674</v>
      </c>
      <c r="I417" s="40">
        <v>907.5333333333333</v>
      </c>
      <c r="J417" s="40">
        <v>925.36666666666679</v>
      </c>
      <c r="K417" s="31">
        <v>889.7</v>
      </c>
      <c r="L417" s="31">
        <v>856</v>
      </c>
      <c r="M417" s="31">
        <v>6.0191699999999999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629.15</v>
      </c>
      <c r="D418" s="40">
        <v>637.88333333333333</v>
      </c>
      <c r="E418" s="40">
        <v>615.26666666666665</v>
      </c>
      <c r="F418" s="40">
        <v>601.38333333333333</v>
      </c>
      <c r="G418" s="40">
        <v>578.76666666666665</v>
      </c>
      <c r="H418" s="40">
        <v>651.76666666666665</v>
      </c>
      <c r="I418" s="40">
        <v>674.38333333333321</v>
      </c>
      <c r="J418" s="40">
        <v>688.26666666666665</v>
      </c>
      <c r="K418" s="31">
        <v>660.5</v>
      </c>
      <c r="L418" s="31">
        <v>624</v>
      </c>
      <c r="M418" s="31">
        <v>1.6775199999999999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78.55</v>
      </c>
      <c r="D419" s="40">
        <v>79.05</v>
      </c>
      <c r="E419" s="40">
        <v>76.149999999999991</v>
      </c>
      <c r="F419" s="40">
        <v>73.75</v>
      </c>
      <c r="G419" s="40">
        <v>70.849999999999994</v>
      </c>
      <c r="H419" s="40">
        <v>81.449999999999989</v>
      </c>
      <c r="I419" s="40">
        <v>84.35</v>
      </c>
      <c r="J419" s="40">
        <v>86.749999999999986</v>
      </c>
      <c r="K419" s="31">
        <v>81.95</v>
      </c>
      <c r="L419" s="31">
        <v>76.650000000000006</v>
      </c>
      <c r="M419" s="31">
        <v>332.17687000000001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108.65</v>
      </c>
      <c r="D420" s="40">
        <v>108.53333333333335</v>
      </c>
      <c r="E420" s="40">
        <v>107.26666666666669</v>
      </c>
      <c r="F420" s="40">
        <v>105.88333333333335</v>
      </c>
      <c r="G420" s="40">
        <v>104.6166666666667</v>
      </c>
      <c r="H420" s="40">
        <v>109.91666666666669</v>
      </c>
      <c r="I420" s="40">
        <v>111.18333333333334</v>
      </c>
      <c r="J420" s="40">
        <v>112.56666666666668</v>
      </c>
      <c r="K420" s="31">
        <v>109.8</v>
      </c>
      <c r="L420" s="31">
        <v>107.15</v>
      </c>
      <c r="M420" s="31">
        <v>6.6911899999999997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454.1</v>
      </c>
      <c r="D421" s="40">
        <v>458.7833333333333</v>
      </c>
      <c r="E421" s="40">
        <v>445.66666666666663</v>
      </c>
      <c r="F421" s="40">
        <v>437.23333333333335</v>
      </c>
      <c r="G421" s="40">
        <v>424.11666666666667</v>
      </c>
      <c r="H421" s="40">
        <v>467.21666666666658</v>
      </c>
      <c r="I421" s="40">
        <v>480.33333333333326</v>
      </c>
      <c r="J421" s="40">
        <v>488.76666666666654</v>
      </c>
      <c r="K421" s="31">
        <v>471.9</v>
      </c>
      <c r="L421" s="31">
        <v>450.35</v>
      </c>
      <c r="M421" s="31">
        <v>415.29478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115.15</v>
      </c>
      <c r="D422" s="40">
        <v>116.66666666666667</v>
      </c>
      <c r="E422" s="40">
        <v>112.83333333333334</v>
      </c>
      <c r="F422" s="40">
        <v>110.51666666666667</v>
      </c>
      <c r="G422" s="40">
        <v>106.68333333333334</v>
      </c>
      <c r="H422" s="40">
        <v>118.98333333333335</v>
      </c>
      <c r="I422" s="40">
        <v>122.81666666666669</v>
      </c>
      <c r="J422" s="40">
        <v>125.13333333333335</v>
      </c>
      <c r="K422" s="31">
        <v>120.5</v>
      </c>
      <c r="L422" s="31">
        <v>114.35</v>
      </c>
      <c r="M422" s="31">
        <v>490.76580999999999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363.55</v>
      </c>
      <c r="D423" s="40">
        <v>359.51666666666665</v>
      </c>
      <c r="E423" s="40">
        <v>349.5333333333333</v>
      </c>
      <c r="F423" s="40">
        <v>335.51666666666665</v>
      </c>
      <c r="G423" s="40">
        <v>325.5333333333333</v>
      </c>
      <c r="H423" s="40">
        <v>373.5333333333333</v>
      </c>
      <c r="I423" s="40">
        <v>383.51666666666665</v>
      </c>
      <c r="J423" s="40">
        <v>397.5333333333333</v>
      </c>
      <c r="K423" s="31">
        <v>369.5</v>
      </c>
      <c r="L423" s="31">
        <v>345.5</v>
      </c>
      <c r="M423" s="31">
        <v>35.15034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277.85000000000002</v>
      </c>
      <c r="D424" s="40">
        <v>277.05</v>
      </c>
      <c r="E424" s="40">
        <v>273.60000000000002</v>
      </c>
      <c r="F424" s="40">
        <v>269.35000000000002</v>
      </c>
      <c r="G424" s="40">
        <v>265.90000000000003</v>
      </c>
      <c r="H424" s="40">
        <v>281.3</v>
      </c>
      <c r="I424" s="40">
        <v>284.74999999999994</v>
      </c>
      <c r="J424" s="40">
        <v>289</v>
      </c>
      <c r="K424" s="31">
        <v>280.5</v>
      </c>
      <c r="L424" s="31">
        <v>272.8</v>
      </c>
      <c r="M424" s="31">
        <v>6.0905800000000001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609.4</v>
      </c>
      <c r="D425" s="40">
        <v>609.95000000000005</v>
      </c>
      <c r="E425" s="40">
        <v>598.15000000000009</v>
      </c>
      <c r="F425" s="40">
        <v>586.90000000000009</v>
      </c>
      <c r="G425" s="40">
        <v>575.10000000000014</v>
      </c>
      <c r="H425" s="40">
        <v>621.20000000000005</v>
      </c>
      <c r="I425" s="40">
        <v>633</v>
      </c>
      <c r="J425" s="40">
        <v>644.25</v>
      </c>
      <c r="K425" s="31">
        <v>621.75</v>
      </c>
      <c r="L425" s="31">
        <v>598.70000000000005</v>
      </c>
      <c r="M425" s="31">
        <v>5.2342300000000002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658</v>
      </c>
      <c r="D426" s="40">
        <v>665.33333333333337</v>
      </c>
      <c r="E426" s="40">
        <v>647.66666666666674</v>
      </c>
      <c r="F426" s="40">
        <v>637.33333333333337</v>
      </c>
      <c r="G426" s="40">
        <v>619.66666666666674</v>
      </c>
      <c r="H426" s="40">
        <v>675.66666666666674</v>
      </c>
      <c r="I426" s="40">
        <v>693.33333333333348</v>
      </c>
      <c r="J426" s="40">
        <v>703.66666666666674</v>
      </c>
      <c r="K426" s="31">
        <v>683</v>
      </c>
      <c r="L426" s="31">
        <v>655</v>
      </c>
      <c r="M426" s="31">
        <v>3.1264699999999999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404.6</v>
      </c>
      <c r="D427" s="40">
        <v>408.98333333333335</v>
      </c>
      <c r="E427" s="40">
        <v>398.91666666666669</v>
      </c>
      <c r="F427" s="40">
        <v>393.23333333333335</v>
      </c>
      <c r="G427" s="40">
        <v>383.16666666666669</v>
      </c>
      <c r="H427" s="40">
        <v>414.66666666666669</v>
      </c>
      <c r="I427" s="40">
        <v>424.73333333333329</v>
      </c>
      <c r="J427" s="40">
        <v>430.41666666666669</v>
      </c>
      <c r="K427" s="31">
        <v>419.05</v>
      </c>
      <c r="L427" s="31">
        <v>403.3</v>
      </c>
      <c r="M427" s="31">
        <v>5.5052399999999997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290.64999999999998</v>
      </c>
      <c r="D428" s="40">
        <v>294.25</v>
      </c>
      <c r="E428" s="40">
        <v>285.5</v>
      </c>
      <c r="F428" s="40">
        <v>280.35000000000002</v>
      </c>
      <c r="G428" s="40">
        <v>271.60000000000002</v>
      </c>
      <c r="H428" s="40">
        <v>299.39999999999998</v>
      </c>
      <c r="I428" s="40">
        <v>308.14999999999998</v>
      </c>
      <c r="J428" s="40">
        <v>313.29999999999995</v>
      </c>
      <c r="K428" s="31">
        <v>303</v>
      </c>
      <c r="L428" s="31">
        <v>289.10000000000002</v>
      </c>
      <c r="M428" s="31">
        <v>7.69381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769.9</v>
      </c>
      <c r="D429" s="40">
        <v>774.81666666666661</v>
      </c>
      <c r="E429" s="40">
        <v>761.73333333333323</v>
      </c>
      <c r="F429" s="40">
        <v>753.56666666666661</v>
      </c>
      <c r="G429" s="40">
        <v>740.48333333333323</v>
      </c>
      <c r="H429" s="40">
        <v>782.98333333333323</v>
      </c>
      <c r="I429" s="40">
        <v>796.06666666666672</v>
      </c>
      <c r="J429" s="40">
        <v>804.23333333333323</v>
      </c>
      <c r="K429" s="31">
        <v>787.9</v>
      </c>
      <c r="L429" s="31">
        <v>766.65</v>
      </c>
      <c r="M429" s="31">
        <v>40.526220000000002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493.15</v>
      </c>
      <c r="D430" s="40">
        <v>497.7166666666667</v>
      </c>
      <c r="E430" s="40">
        <v>485.43333333333339</v>
      </c>
      <c r="F430" s="40">
        <v>477.7166666666667</v>
      </c>
      <c r="G430" s="40">
        <v>465.43333333333339</v>
      </c>
      <c r="H430" s="40">
        <v>505.43333333333339</v>
      </c>
      <c r="I430" s="40">
        <v>517.7166666666667</v>
      </c>
      <c r="J430" s="40">
        <v>525.43333333333339</v>
      </c>
      <c r="K430" s="31">
        <v>510</v>
      </c>
      <c r="L430" s="31">
        <v>490</v>
      </c>
      <c r="M430" s="31">
        <v>16.562940000000001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3457.1</v>
      </c>
      <c r="D431" s="40">
        <v>3465.7166666666672</v>
      </c>
      <c r="E431" s="40">
        <v>3431.4333333333343</v>
      </c>
      <c r="F431" s="40">
        <v>3405.7666666666673</v>
      </c>
      <c r="G431" s="40">
        <v>3371.4833333333345</v>
      </c>
      <c r="H431" s="40">
        <v>3491.3833333333341</v>
      </c>
      <c r="I431" s="40">
        <v>3525.666666666667</v>
      </c>
      <c r="J431" s="40">
        <v>3551.3333333333339</v>
      </c>
      <c r="K431" s="31">
        <v>3500</v>
      </c>
      <c r="L431" s="31">
        <v>3440.05</v>
      </c>
      <c r="M431" s="31">
        <v>0.11838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2499.3000000000002</v>
      </c>
      <c r="D432" s="40">
        <v>2508.3333333333335</v>
      </c>
      <c r="E432" s="40">
        <v>2407.9666666666672</v>
      </c>
      <c r="F432" s="40">
        <v>2316.6333333333337</v>
      </c>
      <c r="G432" s="40">
        <v>2216.2666666666673</v>
      </c>
      <c r="H432" s="40">
        <v>2599.666666666667</v>
      </c>
      <c r="I432" s="40">
        <v>2700.0333333333328</v>
      </c>
      <c r="J432" s="40">
        <v>2791.3666666666668</v>
      </c>
      <c r="K432" s="31">
        <v>2608.6999999999998</v>
      </c>
      <c r="L432" s="31">
        <v>2417</v>
      </c>
      <c r="M432" s="31">
        <v>10.22884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903.35</v>
      </c>
      <c r="D433" s="40">
        <v>911.23333333333346</v>
      </c>
      <c r="E433" s="40">
        <v>882.01666666666688</v>
      </c>
      <c r="F433" s="40">
        <v>860.68333333333339</v>
      </c>
      <c r="G433" s="40">
        <v>831.46666666666681</v>
      </c>
      <c r="H433" s="40">
        <v>932.56666666666695</v>
      </c>
      <c r="I433" s="40">
        <v>961.78333333333342</v>
      </c>
      <c r="J433" s="40">
        <v>983.11666666666702</v>
      </c>
      <c r="K433" s="31">
        <v>940.45</v>
      </c>
      <c r="L433" s="31">
        <v>889.9</v>
      </c>
      <c r="M433" s="31">
        <v>2.7178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433.4</v>
      </c>
      <c r="D434" s="40">
        <v>441</v>
      </c>
      <c r="E434" s="40">
        <v>417.5</v>
      </c>
      <c r="F434" s="40">
        <v>401.6</v>
      </c>
      <c r="G434" s="40">
        <v>378.1</v>
      </c>
      <c r="H434" s="40">
        <v>456.9</v>
      </c>
      <c r="I434" s="40">
        <v>480.4</v>
      </c>
      <c r="J434" s="40">
        <v>496.29999999999995</v>
      </c>
      <c r="K434" s="31">
        <v>464.5</v>
      </c>
      <c r="L434" s="31">
        <v>425.1</v>
      </c>
      <c r="M434" s="31">
        <v>33.973599999999998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326.39999999999998</v>
      </c>
      <c r="D435" s="40">
        <v>325.36666666666662</v>
      </c>
      <c r="E435" s="40">
        <v>321.58333333333326</v>
      </c>
      <c r="F435" s="40">
        <v>316.76666666666665</v>
      </c>
      <c r="G435" s="40">
        <v>312.98333333333329</v>
      </c>
      <c r="H435" s="40">
        <v>330.18333333333322</v>
      </c>
      <c r="I435" s="40">
        <v>333.96666666666664</v>
      </c>
      <c r="J435" s="40">
        <v>338.78333333333319</v>
      </c>
      <c r="K435" s="31">
        <v>329.15</v>
      </c>
      <c r="L435" s="31">
        <v>320.55</v>
      </c>
      <c r="M435" s="31">
        <v>2.6814499999999999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2248.65</v>
      </c>
      <c r="D436" s="40">
        <v>2274.7333333333331</v>
      </c>
      <c r="E436" s="40">
        <v>2189.4666666666662</v>
      </c>
      <c r="F436" s="40">
        <v>2130.2833333333333</v>
      </c>
      <c r="G436" s="40">
        <v>2045.0166666666664</v>
      </c>
      <c r="H436" s="40">
        <v>2333.9166666666661</v>
      </c>
      <c r="I436" s="40">
        <v>2419.1833333333334</v>
      </c>
      <c r="J436" s="40">
        <v>2478.3666666666659</v>
      </c>
      <c r="K436" s="31">
        <v>2360</v>
      </c>
      <c r="L436" s="31">
        <v>2215.5500000000002</v>
      </c>
      <c r="M436" s="31">
        <v>1.54575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710.35</v>
      </c>
      <c r="D437" s="40">
        <v>704.4</v>
      </c>
      <c r="E437" s="40">
        <v>688.19999999999993</v>
      </c>
      <c r="F437" s="40">
        <v>666.05</v>
      </c>
      <c r="G437" s="40">
        <v>649.84999999999991</v>
      </c>
      <c r="H437" s="40">
        <v>726.55</v>
      </c>
      <c r="I437" s="40">
        <v>742.75</v>
      </c>
      <c r="J437" s="40">
        <v>764.9</v>
      </c>
      <c r="K437" s="31">
        <v>720.6</v>
      </c>
      <c r="L437" s="31">
        <v>682.25</v>
      </c>
      <c r="M437" s="31">
        <v>0.94238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525.65</v>
      </c>
      <c r="D438" s="40">
        <v>528.29999999999995</v>
      </c>
      <c r="E438" s="40">
        <v>517.04999999999995</v>
      </c>
      <c r="F438" s="40">
        <v>508.45000000000005</v>
      </c>
      <c r="G438" s="40">
        <v>497.20000000000005</v>
      </c>
      <c r="H438" s="40">
        <v>536.89999999999986</v>
      </c>
      <c r="I438" s="40">
        <v>548.14999999999986</v>
      </c>
      <c r="J438" s="40">
        <v>556.74999999999977</v>
      </c>
      <c r="K438" s="31">
        <v>539.54999999999995</v>
      </c>
      <c r="L438" s="31">
        <v>519.70000000000005</v>
      </c>
      <c r="M438" s="31">
        <v>2.8215300000000001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6.45</v>
      </c>
      <c r="D439" s="40">
        <v>6.4666666666666677</v>
      </c>
      <c r="E439" s="40">
        <v>6.283333333333335</v>
      </c>
      <c r="F439" s="40">
        <v>6.1166666666666671</v>
      </c>
      <c r="G439" s="40">
        <v>5.9333333333333345</v>
      </c>
      <c r="H439" s="40">
        <v>6.6333333333333355</v>
      </c>
      <c r="I439" s="40">
        <v>6.8166666666666673</v>
      </c>
      <c r="J439" s="40">
        <v>6.9833333333333361</v>
      </c>
      <c r="K439" s="31">
        <v>6.65</v>
      </c>
      <c r="L439" s="31">
        <v>6.3</v>
      </c>
      <c r="M439" s="31">
        <v>488.77530999999999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129.1</v>
      </c>
      <c r="D440" s="40">
        <v>130.9</v>
      </c>
      <c r="E440" s="40">
        <v>126.70000000000002</v>
      </c>
      <c r="F440" s="40">
        <v>124.30000000000001</v>
      </c>
      <c r="G440" s="40">
        <v>120.10000000000002</v>
      </c>
      <c r="H440" s="40">
        <v>133.30000000000001</v>
      </c>
      <c r="I440" s="40">
        <v>137.5</v>
      </c>
      <c r="J440" s="40">
        <v>139.9</v>
      </c>
      <c r="K440" s="31">
        <v>135.1</v>
      </c>
      <c r="L440" s="31">
        <v>128.5</v>
      </c>
      <c r="M440" s="31">
        <v>1.0137799999999999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1027.25</v>
      </c>
      <c r="D441" s="40">
        <v>1020.4833333333332</v>
      </c>
      <c r="E441" s="40">
        <v>1000.9666666666665</v>
      </c>
      <c r="F441" s="40">
        <v>974.68333333333328</v>
      </c>
      <c r="G441" s="40">
        <v>955.16666666666652</v>
      </c>
      <c r="H441" s="40">
        <v>1046.7666666666664</v>
      </c>
      <c r="I441" s="40">
        <v>1066.2833333333331</v>
      </c>
      <c r="J441" s="40">
        <v>1092.5666666666664</v>
      </c>
      <c r="K441" s="31">
        <v>1040</v>
      </c>
      <c r="L441" s="31">
        <v>994.2</v>
      </c>
      <c r="M441" s="31">
        <v>2.7424200000000001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646.9</v>
      </c>
      <c r="D442" s="40">
        <v>652.98333333333335</v>
      </c>
      <c r="E442" s="40">
        <v>635.9666666666667</v>
      </c>
      <c r="F442" s="40">
        <v>625.0333333333333</v>
      </c>
      <c r="G442" s="40">
        <v>608.01666666666665</v>
      </c>
      <c r="H442" s="40">
        <v>663.91666666666674</v>
      </c>
      <c r="I442" s="40">
        <v>680.93333333333339</v>
      </c>
      <c r="J442" s="40">
        <v>691.86666666666679</v>
      </c>
      <c r="K442" s="31">
        <v>670</v>
      </c>
      <c r="L442" s="31">
        <v>642.04999999999995</v>
      </c>
      <c r="M442" s="31">
        <v>6.1591100000000001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1525.5</v>
      </c>
      <c r="D443" s="40">
        <v>1530.8833333333332</v>
      </c>
      <c r="E443" s="40">
        <v>1503.0166666666664</v>
      </c>
      <c r="F443" s="40">
        <v>1480.5333333333333</v>
      </c>
      <c r="G443" s="40">
        <v>1452.6666666666665</v>
      </c>
      <c r="H443" s="40">
        <v>1553.3666666666663</v>
      </c>
      <c r="I443" s="40">
        <v>1581.2333333333331</v>
      </c>
      <c r="J443" s="40">
        <v>1603.7166666666662</v>
      </c>
      <c r="K443" s="31">
        <v>1558.75</v>
      </c>
      <c r="L443" s="31">
        <v>1508.4</v>
      </c>
      <c r="M443" s="31">
        <v>0.56071000000000004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651.75</v>
      </c>
      <c r="D444" s="40">
        <v>650.85</v>
      </c>
      <c r="E444" s="40">
        <v>633.75</v>
      </c>
      <c r="F444" s="40">
        <v>615.75</v>
      </c>
      <c r="G444" s="40">
        <v>598.65</v>
      </c>
      <c r="H444" s="40">
        <v>668.85</v>
      </c>
      <c r="I444" s="40">
        <v>685.95000000000016</v>
      </c>
      <c r="J444" s="40">
        <v>703.95</v>
      </c>
      <c r="K444" s="31">
        <v>667.95</v>
      </c>
      <c r="L444" s="31">
        <v>632.85</v>
      </c>
      <c r="M444" s="31">
        <v>0.64341000000000004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9168.5499999999993</v>
      </c>
      <c r="D445" s="40">
        <v>9149.7000000000007</v>
      </c>
      <c r="E445" s="40">
        <v>9048.8000000000011</v>
      </c>
      <c r="F445" s="40">
        <v>8929.0500000000011</v>
      </c>
      <c r="G445" s="40">
        <v>8828.1500000000015</v>
      </c>
      <c r="H445" s="40">
        <v>9269.4500000000007</v>
      </c>
      <c r="I445" s="40">
        <v>9370.3500000000022</v>
      </c>
      <c r="J445" s="40">
        <v>9490.1</v>
      </c>
      <c r="K445" s="31">
        <v>9250.6</v>
      </c>
      <c r="L445" s="31">
        <v>9029.9500000000007</v>
      </c>
      <c r="M445" s="31">
        <v>4.7190000000000003E-2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37.15</v>
      </c>
      <c r="D446" s="40">
        <v>37.483333333333327</v>
      </c>
      <c r="E446" s="40">
        <v>36.516666666666652</v>
      </c>
      <c r="F446" s="40">
        <v>35.883333333333326</v>
      </c>
      <c r="G446" s="40">
        <v>34.91666666666665</v>
      </c>
      <c r="H446" s="40">
        <v>38.116666666666653</v>
      </c>
      <c r="I446" s="40">
        <v>39.083333333333336</v>
      </c>
      <c r="J446" s="40">
        <v>39.716666666666654</v>
      </c>
      <c r="K446" s="31">
        <v>38.450000000000003</v>
      </c>
      <c r="L446" s="31">
        <v>36.85</v>
      </c>
      <c r="M446" s="31">
        <v>69.680130000000005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547.1</v>
      </c>
      <c r="D447" s="40">
        <v>549.85</v>
      </c>
      <c r="E447" s="40">
        <v>538.75</v>
      </c>
      <c r="F447" s="40">
        <v>530.4</v>
      </c>
      <c r="G447" s="40">
        <v>519.29999999999995</v>
      </c>
      <c r="H447" s="40">
        <v>558.20000000000005</v>
      </c>
      <c r="I447" s="40">
        <v>569.30000000000018</v>
      </c>
      <c r="J447" s="40">
        <v>577.65000000000009</v>
      </c>
      <c r="K447" s="31">
        <v>560.95000000000005</v>
      </c>
      <c r="L447" s="31">
        <v>541.5</v>
      </c>
      <c r="M447" s="31">
        <v>30.388269999999999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834.15</v>
      </c>
      <c r="D448" s="40">
        <v>838.05000000000007</v>
      </c>
      <c r="E448" s="40">
        <v>826.10000000000014</v>
      </c>
      <c r="F448" s="40">
        <v>818.05000000000007</v>
      </c>
      <c r="G448" s="40">
        <v>806.10000000000014</v>
      </c>
      <c r="H448" s="40">
        <v>846.10000000000014</v>
      </c>
      <c r="I448" s="40">
        <v>858.05000000000018</v>
      </c>
      <c r="J448" s="40">
        <v>866.10000000000014</v>
      </c>
      <c r="K448" s="31">
        <v>850</v>
      </c>
      <c r="L448" s="31">
        <v>830</v>
      </c>
      <c r="M448" s="31">
        <v>1.0828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18738.400000000001</v>
      </c>
      <c r="D449" s="40">
        <v>18944.883333333335</v>
      </c>
      <c r="E449" s="40">
        <v>18394.76666666667</v>
      </c>
      <c r="F449" s="40">
        <v>18051.133333333335</v>
      </c>
      <c r="G449" s="40">
        <v>17501.01666666667</v>
      </c>
      <c r="H449" s="40">
        <v>19288.51666666667</v>
      </c>
      <c r="I449" s="40">
        <v>19838.633333333331</v>
      </c>
      <c r="J449" s="40">
        <v>20182.26666666667</v>
      </c>
      <c r="K449" s="31">
        <v>19495</v>
      </c>
      <c r="L449" s="31">
        <v>18601.25</v>
      </c>
      <c r="M449" s="31">
        <v>2.266E-2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844.5</v>
      </c>
      <c r="D450" s="40">
        <v>851.54999999999984</v>
      </c>
      <c r="E450" s="40">
        <v>833.24999999999966</v>
      </c>
      <c r="F450" s="40">
        <v>821.99999999999977</v>
      </c>
      <c r="G450" s="40">
        <v>803.69999999999959</v>
      </c>
      <c r="H450" s="40">
        <v>862.79999999999973</v>
      </c>
      <c r="I450" s="40">
        <v>881.09999999999991</v>
      </c>
      <c r="J450" s="40">
        <v>892.3499999999998</v>
      </c>
      <c r="K450" s="31">
        <v>869.85</v>
      </c>
      <c r="L450" s="31">
        <v>840.3</v>
      </c>
      <c r="M450" s="31">
        <v>20.259039999999999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208.4</v>
      </c>
      <c r="D451" s="40">
        <v>209.16666666666666</v>
      </c>
      <c r="E451" s="40">
        <v>204.73333333333332</v>
      </c>
      <c r="F451" s="40">
        <v>201.06666666666666</v>
      </c>
      <c r="G451" s="40">
        <v>196.63333333333333</v>
      </c>
      <c r="H451" s="40">
        <v>212.83333333333331</v>
      </c>
      <c r="I451" s="40">
        <v>217.26666666666665</v>
      </c>
      <c r="J451" s="40">
        <v>220.93333333333331</v>
      </c>
      <c r="K451" s="31">
        <v>213.6</v>
      </c>
      <c r="L451" s="31">
        <v>205.5</v>
      </c>
      <c r="M451" s="31">
        <v>16.611129999999999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1406.85</v>
      </c>
      <c r="D452" s="40">
        <v>1397.25</v>
      </c>
      <c r="E452" s="40">
        <v>1369.7</v>
      </c>
      <c r="F452" s="40">
        <v>1332.55</v>
      </c>
      <c r="G452" s="40">
        <v>1305</v>
      </c>
      <c r="H452" s="40">
        <v>1434.4</v>
      </c>
      <c r="I452" s="40">
        <v>1461.9500000000003</v>
      </c>
      <c r="J452" s="40">
        <v>1499.1000000000001</v>
      </c>
      <c r="K452" s="31">
        <v>1424.8</v>
      </c>
      <c r="L452" s="31">
        <v>1360.1</v>
      </c>
      <c r="M452" s="31">
        <v>4.0304599999999997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3827.85</v>
      </c>
      <c r="D453" s="40">
        <v>3859.2833333333333</v>
      </c>
      <c r="E453" s="40">
        <v>3773.5666666666666</v>
      </c>
      <c r="F453" s="40">
        <v>3719.2833333333333</v>
      </c>
      <c r="G453" s="40">
        <v>3633.5666666666666</v>
      </c>
      <c r="H453" s="40">
        <v>3913.5666666666666</v>
      </c>
      <c r="I453" s="40">
        <v>3999.2833333333328</v>
      </c>
      <c r="J453" s="40">
        <v>4053.5666666666666</v>
      </c>
      <c r="K453" s="31">
        <v>3945</v>
      </c>
      <c r="L453" s="31">
        <v>3805</v>
      </c>
      <c r="M453" s="31">
        <v>64.771479999999997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874.15</v>
      </c>
      <c r="D454" s="40">
        <v>873.81666666666661</v>
      </c>
      <c r="E454" s="40">
        <v>866.63333333333321</v>
      </c>
      <c r="F454" s="40">
        <v>859.11666666666656</v>
      </c>
      <c r="G454" s="40">
        <v>851.93333333333317</v>
      </c>
      <c r="H454" s="40">
        <v>881.33333333333326</v>
      </c>
      <c r="I454" s="40">
        <v>888.51666666666665</v>
      </c>
      <c r="J454" s="40">
        <v>896.0333333333333</v>
      </c>
      <c r="K454" s="31">
        <v>881</v>
      </c>
      <c r="L454" s="31">
        <v>866.3</v>
      </c>
      <c r="M454" s="31">
        <v>18.29129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5490.65</v>
      </c>
      <c r="D455" s="40">
        <v>5424.8833333333332</v>
      </c>
      <c r="E455" s="40">
        <v>5249.7666666666664</v>
      </c>
      <c r="F455" s="40">
        <v>5008.8833333333332</v>
      </c>
      <c r="G455" s="40">
        <v>4833.7666666666664</v>
      </c>
      <c r="H455" s="40">
        <v>5665.7666666666664</v>
      </c>
      <c r="I455" s="40">
        <v>5840.8833333333332</v>
      </c>
      <c r="J455" s="40">
        <v>6081.7666666666664</v>
      </c>
      <c r="K455" s="31">
        <v>5600</v>
      </c>
      <c r="L455" s="31">
        <v>5184</v>
      </c>
      <c r="M455" s="31">
        <v>5.77393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1301.55</v>
      </c>
      <c r="D456" s="40">
        <v>1296.5166666666667</v>
      </c>
      <c r="E456" s="40">
        <v>1283.0333333333333</v>
      </c>
      <c r="F456" s="40">
        <v>1264.5166666666667</v>
      </c>
      <c r="G456" s="40">
        <v>1251.0333333333333</v>
      </c>
      <c r="H456" s="40">
        <v>1315.0333333333333</v>
      </c>
      <c r="I456" s="40">
        <v>1328.5166666666664</v>
      </c>
      <c r="J456" s="40">
        <v>1347.0333333333333</v>
      </c>
      <c r="K456" s="31">
        <v>1310</v>
      </c>
      <c r="L456" s="31">
        <v>1278</v>
      </c>
      <c r="M456" s="31">
        <v>0.76724999999999999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146.55000000000001</v>
      </c>
      <c r="D457" s="40">
        <v>150.1</v>
      </c>
      <c r="E457" s="40">
        <v>141.64999999999998</v>
      </c>
      <c r="F457" s="40">
        <v>136.74999999999997</v>
      </c>
      <c r="G457" s="40">
        <v>128.29999999999995</v>
      </c>
      <c r="H457" s="40">
        <v>155</v>
      </c>
      <c r="I457" s="40">
        <v>163.44999999999999</v>
      </c>
      <c r="J457" s="40">
        <v>168.35000000000002</v>
      </c>
      <c r="K457" s="31">
        <v>158.55000000000001</v>
      </c>
      <c r="L457" s="31">
        <v>145.19999999999999</v>
      </c>
      <c r="M457" s="31">
        <v>79.12912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308.60000000000002</v>
      </c>
      <c r="D458" s="40">
        <v>309.98333333333335</v>
      </c>
      <c r="E458" s="40">
        <v>304.61666666666667</v>
      </c>
      <c r="F458" s="40">
        <v>300.63333333333333</v>
      </c>
      <c r="G458" s="40">
        <v>295.26666666666665</v>
      </c>
      <c r="H458" s="40">
        <v>313.9666666666667</v>
      </c>
      <c r="I458" s="40">
        <v>319.33333333333337</v>
      </c>
      <c r="J458" s="40">
        <v>323.31666666666672</v>
      </c>
      <c r="K458" s="31">
        <v>315.35000000000002</v>
      </c>
      <c r="L458" s="31">
        <v>306</v>
      </c>
      <c r="M458" s="31">
        <v>249.72068999999999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137.9</v>
      </c>
      <c r="D459" s="40">
        <v>138.5</v>
      </c>
      <c r="E459" s="40">
        <v>135.5</v>
      </c>
      <c r="F459" s="40">
        <v>133.1</v>
      </c>
      <c r="G459" s="40">
        <v>130.1</v>
      </c>
      <c r="H459" s="40">
        <v>140.9</v>
      </c>
      <c r="I459" s="40">
        <v>143.9</v>
      </c>
      <c r="J459" s="40">
        <v>146.30000000000001</v>
      </c>
      <c r="K459" s="31">
        <v>141.5</v>
      </c>
      <c r="L459" s="31">
        <v>136.1</v>
      </c>
      <c r="M459" s="31">
        <v>275.60843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1385.9</v>
      </c>
      <c r="D460" s="40">
        <v>1395.3999999999999</v>
      </c>
      <c r="E460" s="40">
        <v>1350.4999999999998</v>
      </c>
      <c r="F460" s="40">
        <v>1315.1</v>
      </c>
      <c r="G460" s="40">
        <v>1270.1999999999998</v>
      </c>
      <c r="H460" s="40">
        <v>1430.7999999999997</v>
      </c>
      <c r="I460" s="40">
        <v>1475.6999999999998</v>
      </c>
      <c r="J460" s="40">
        <v>1511.0999999999997</v>
      </c>
      <c r="K460" s="31">
        <v>1440.3</v>
      </c>
      <c r="L460" s="31">
        <v>1360</v>
      </c>
      <c r="M460" s="31">
        <v>195.72030000000001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4650.8999999999996</v>
      </c>
      <c r="D461" s="40">
        <v>4677.7833333333338</v>
      </c>
      <c r="E461" s="40">
        <v>4583.2166666666672</v>
      </c>
      <c r="F461" s="40">
        <v>4515.5333333333338</v>
      </c>
      <c r="G461" s="40">
        <v>4420.9666666666672</v>
      </c>
      <c r="H461" s="40">
        <v>4745.4666666666672</v>
      </c>
      <c r="I461" s="40">
        <v>4840.0333333333347</v>
      </c>
      <c r="J461" s="40">
        <v>4907.7166666666672</v>
      </c>
      <c r="K461" s="31">
        <v>4772.3500000000004</v>
      </c>
      <c r="L461" s="31">
        <v>4610.1000000000004</v>
      </c>
      <c r="M461" s="31">
        <v>0.20349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1451.55</v>
      </c>
      <c r="D462" s="40">
        <v>1453.3833333333332</v>
      </c>
      <c r="E462" s="40">
        <v>1434.7666666666664</v>
      </c>
      <c r="F462" s="40">
        <v>1417.9833333333331</v>
      </c>
      <c r="G462" s="40">
        <v>1399.3666666666663</v>
      </c>
      <c r="H462" s="40">
        <v>1470.1666666666665</v>
      </c>
      <c r="I462" s="40">
        <v>1488.7833333333333</v>
      </c>
      <c r="J462" s="40">
        <v>1505.5666666666666</v>
      </c>
      <c r="K462" s="31">
        <v>1472</v>
      </c>
      <c r="L462" s="31">
        <v>1436.6</v>
      </c>
      <c r="M462" s="31">
        <v>28.616230000000002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175.95</v>
      </c>
      <c r="D463" s="40">
        <v>174.81666666666669</v>
      </c>
      <c r="E463" s="40">
        <v>171.23333333333338</v>
      </c>
      <c r="F463" s="40">
        <v>166.51666666666668</v>
      </c>
      <c r="G463" s="40">
        <v>162.93333333333337</v>
      </c>
      <c r="H463" s="40">
        <v>179.53333333333339</v>
      </c>
      <c r="I463" s="40">
        <v>183.1166666666667</v>
      </c>
      <c r="J463" s="40">
        <v>187.8333333333334</v>
      </c>
      <c r="K463" s="31">
        <v>178.4</v>
      </c>
      <c r="L463" s="31">
        <v>170.1</v>
      </c>
      <c r="M463" s="31">
        <v>57.348059999999997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1011.5</v>
      </c>
      <c r="D464" s="40">
        <v>1015.9</v>
      </c>
      <c r="E464" s="40">
        <v>994.45</v>
      </c>
      <c r="F464" s="40">
        <v>977.40000000000009</v>
      </c>
      <c r="G464" s="40">
        <v>955.95000000000016</v>
      </c>
      <c r="H464" s="40">
        <v>1032.9499999999998</v>
      </c>
      <c r="I464" s="40">
        <v>1054.4000000000001</v>
      </c>
      <c r="J464" s="40">
        <v>1071.4499999999998</v>
      </c>
      <c r="K464" s="31">
        <v>1037.3499999999999</v>
      </c>
      <c r="L464" s="31">
        <v>998.85</v>
      </c>
      <c r="M464" s="31">
        <v>5.6311400000000003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1476.45</v>
      </c>
      <c r="D465" s="40">
        <v>1467.45</v>
      </c>
      <c r="E465" s="40">
        <v>1449.95</v>
      </c>
      <c r="F465" s="40">
        <v>1423.45</v>
      </c>
      <c r="G465" s="40">
        <v>1405.95</v>
      </c>
      <c r="H465" s="40">
        <v>1493.95</v>
      </c>
      <c r="I465" s="40">
        <v>1511.45</v>
      </c>
      <c r="J465" s="40">
        <v>1537.95</v>
      </c>
      <c r="K465" s="31">
        <v>1484.95</v>
      </c>
      <c r="L465" s="31">
        <v>1440.95</v>
      </c>
      <c r="M465" s="31">
        <v>0.49979000000000001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1268.75</v>
      </c>
      <c r="D466" s="40">
        <v>1275.9166666666667</v>
      </c>
      <c r="E466" s="40">
        <v>1247.8333333333335</v>
      </c>
      <c r="F466" s="40">
        <v>1226.9166666666667</v>
      </c>
      <c r="G466" s="40">
        <v>1198.8333333333335</v>
      </c>
      <c r="H466" s="40">
        <v>1296.8333333333335</v>
      </c>
      <c r="I466" s="40">
        <v>1324.916666666667</v>
      </c>
      <c r="J466" s="40">
        <v>1345.8333333333335</v>
      </c>
      <c r="K466" s="31">
        <v>1304</v>
      </c>
      <c r="L466" s="31">
        <v>1255</v>
      </c>
      <c r="M466" s="31">
        <v>1.3400399999999999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1682.8</v>
      </c>
      <c r="D467" s="40">
        <v>1689.2833333333335</v>
      </c>
      <c r="E467" s="40">
        <v>1656.5166666666671</v>
      </c>
      <c r="F467" s="40">
        <v>1630.2333333333336</v>
      </c>
      <c r="G467" s="40">
        <v>1597.4666666666672</v>
      </c>
      <c r="H467" s="40">
        <v>1715.5666666666671</v>
      </c>
      <c r="I467" s="40">
        <v>1748.3333333333335</v>
      </c>
      <c r="J467" s="40">
        <v>1774.616666666667</v>
      </c>
      <c r="K467" s="31">
        <v>1722.05</v>
      </c>
      <c r="L467" s="31">
        <v>1663</v>
      </c>
      <c r="M467" s="31">
        <v>0.54583000000000004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2095.6</v>
      </c>
      <c r="D468" s="40">
        <v>2108.5333333333333</v>
      </c>
      <c r="E468" s="40">
        <v>2067.0666666666666</v>
      </c>
      <c r="F468" s="40">
        <v>2038.5333333333333</v>
      </c>
      <c r="G468" s="40">
        <v>1997.0666666666666</v>
      </c>
      <c r="H468" s="40">
        <v>2137.0666666666666</v>
      </c>
      <c r="I468" s="40">
        <v>2178.5333333333328</v>
      </c>
      <c r="J468" s="40">
        <v>2207.0666666666666</v>
      </c>
      <c r="K468" s="31">
        <v>2150</v>
      </c>
      <c r="L468" s="31">
        <v>2080</v>
      </c>
      <c r="M468" s="31">
        <v>17.274100000000001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3097.2</v>
      </c>
      <c r="D469" s="40">
        <v>3111.4</v>
      </c>
      <c r="E469" s="40">
        <v>3067.8</v>
      </c>
      <c r="F469" s="40">
        <v>3038.4</v>
      </c>
      <c r="G469" s="40">
        <v>2994.8</v>
      </c>
      <c r="H469" s="40">
        <v>3140.8</v>
      </c>
      <c r="I469" s="40">
        <v>3184.3999999999996</v>
      </c>
      <c r="J469" s="40">
        <v>3213.8</v>
      </c>
      <c r="K469" s="31">
        <v>3155</v>
      </c>
      <c r="L469" s="31">
        <v>3082</v>
      </c>
      <c r="M469" s="31">
        <v>1.2477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481.9</v>
      </c>
      <c r="D470" s="40">
        <v>485.66666666666669</v>
      </c>
      <c r="E470" s="40">
        <v>472.43333333333339</v>
      </c>
      <c r="F470" s="40">
        <v>462.9666666666667</v>
      </c>
      <c r="G470" s="40">
        <v>449.73333333333341</v>
      </c>
      <c r="H470" s="40">
        <v>495.13333333333338</v>
      </c>
      <c r="I470" s="40">
        <v>508.36666666666662</v>
      </c>
      <c r="J470" s="40">
        <v>517.83333333333337</v>
      </c>
      <c r="K470" s="31">
        <v>498.9</v>
      </c>
      <c r="L470" s="31">
        <v>476.2</v>
      </c>
      <c r="M470" s="31">
        <v>13.840109999999999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982.45</v>
      </c>
      <c r="D471" s="40">
        <v>982.15</v>
      </c>
      <c r="E471" s="40">
        <v>964.3</v>
      </c>
      <c r="F471" s="40">
        <v>946.15</v>
      </c>
      <c r="G471" s="40">
        <v>928.3</v>
      </c>
      <c r="H471" s="40">
        <v>1000.3</v>
      </c>
      <c r="I471" s="40">
        <v>1018.1500000000001</v>
      </c>
      <c r="J471" s="40">
        <v>1036.3</v>
      </c>
      <c r="K471" s="31">
        <v>1000</v>
      </c>
      <c r="L471" s="31">
        <v>964</v>
      </c>
      <c r="M471" s="31">
        <v>5.6272099999999998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23.75</v>
      </c>
      <c r="D472" s="40">
        <v>24.033333333333331</v>
      </c>
      <c r="E472" s="40">
        <v>23.116666666666664</v>
      </c>
      <c r="F472" s="40">
        <v>22.483333333333331</v>
      </c>
      <c r="G472" s="40">
        <v>21.566666666666663</v>
      </c>
      <c r="H472" s="40">
        <v>24.666666666666664</v>
      </c>
      <c r="I472" s="40">
        <v>25.583333333333336</v>
      </c>
      <c r="J472" s="40">
        <v>26.216666666666665</v>
      </c>
      <c r="K472" s="31">
        <v>24.95</v>
      </c>
      <c r="L472" s="31">
        <v>23.4</v>
      </c>
      <c r="M472" s="31">
        <v>218.06960000000001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139</v>
      </c>
      <c r="D473" s="40">
        <v>138.61666666666665</v>
      </c>
      <c r="E473" s="40">
        <v>135.58333333333329</v>
      </c>
      <c r="F473" s="40">
        <v>132.16666666666663</v>
      </c>
      <c r="G473" s="40">
        <v>129.13333333333327</v>
      </c>
      <c r="H473" s="40">
        <v>142.0333333333333</v>
      </c>
      <c r="I473" s="40">
        <v>145.06666666666666</v>
      </c>
      <c r="J473" s="40">
        <v>148.48333333333332</v>
      </c>
      <c r="K473" s="31">
        <v>141.65</v>
      </c>
      <c r="L473" s="31">
        <v>135.19999999999999</v>
      </c>
      <c r="M473" s="31">
        <v>1.51091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1463.1</v>
      </c>
      <c r="D474" s="40">
        <v>1473.1666666666667</v>
      </c>
      <c r="E474" s="40">
        <v>1419.9333333333334</v>
      </c>
      <c r="F474" s="40">
        <v>1376.7666666666667</v>
      </c>
      <c r="G474" s="40">
        <v>1323.5333333333333</v>
      </c>
      <c r="H474" s="40">
        <v>1516.3333333333335</v>
      </c>
      <c r="I474" s="40">
        <v>1569.5666666666666</v>
      </c>
      <c r="J474" s="40">
        <v>1612.7333333333336</v>
      </c>
      <c r="K474" s="31">
        <v>1526.4</v>
      </c>
      <c r="L474" s="31">
        <v>1430</v>
      </c>
      <c r="M474" s="31">
        <v>3.7918500000000002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13.9</v>
      </c>
      <c r="D475" s="40">
        <v>14.066666666666668</v>
      </c>
      <c r="E475" s="40">
        <v>13.583333333333336</v>
      </c>
      <c r="F475" s="40">
        <v>13.266666666666667</v>
      </c>
      <c r="G475" s="40">
        <v>12.783333333333335</v>
      </c>
      <c r="H475" s="40">
        <v>14.383333333333336</v>
      </c>
      <c r="I475" s="40">
        <v>14.866666666666667</v>
      </c>
      <c r="J475" s="40">
        <v>15.183333333333337</v>
      </c>
      <c r="K475" s="31">
        <v>14.55</v>
      </c>
      <c r="L475" s="31">
        <v>13.75</v>
      </c>
      <c r="M475" s="31">
        <v>108.82514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559.25</v>
      </c>
      <c r="D476" s="40">
        <v>549.73333333333335</v>
      </c>
      <c r="E476" s="40">
        <v>535.51666666666665</v>
      </c>
      <c r="F476" s="40">
        <v>511.7833333333333</v>
      </c>
      <c r="G476" s="40">
        <v>497.56666666666661</v>
      </c>
      <c r="H476" s="40">
        <v>573.4666666666667</v>
      </c>
      <c r="I476" s="40">
        <v>587.68333333333339</v>
      </c>
      <c r="J476" s="40">
        <v>611.41666666666674</v>
      </c>
      <c r="K476" s="31">
        <v>563.95000000000005</v>
      </c>
      <c r="L476" s="31">
        <v>526</v>
      </c>
      <c r="M476" s="31">
        <v>8.8992500000000003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742.35</v>
      </c>
      <c r="D477" s="40">
        <v>745.81666666666661</v>
      </c>
      <c r="E477" s="40">
        <v>732.63333333333321</v>
      </c>
      <c r="F477" s="40">
        <v>722.91666666666663</v>
      </c>
      <c r="G477" s="40">
        <v>709.73333333333323</v>
      </c>
      <c r="H477" s="40">
        <v>755.53333333333319</v>
      </c>
      <c r="I477" s="40">
        <v>768.71666666666658</v>
      </c>
      <c r="J477" s="40">
        <v>778.43333333333317</v>
      </c>
      <c r="K477" s="31">
        <v>759</v>
      </c>
      <c r="L477" s="31">
        <v>736.1</v>
      </c>
      <c r="M477" s="31">
        <v>33.487639999999999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1176.9000000000001</v>
      </c>
      <c r="D478" s="40">
        <v>1170.1500000000001</v>
      </c>
      <c r="E478" s="40">
        <v>1156.9000000000001</v>
      </c>
      <c r="F478" s="40">
        <v>1136.9000000000001</v>
      </c>
      <c r="G478" s="40">
        <v>1123.6500000000001</v>
      </c>
      <c r="H478" s="40">
        <v>1190.1500000000001</v>
      </c>
      <c r="I478" s="40">
        <v>1203.4000000000001</v>
      </c>
      <c r="J478" s="40">
        <v>1223.4000000000001</v>
      </c>
      <c r="K478" s="31">
        <v>1183.4000000000001</v>
      </c>
      <c r="L478" s="31">
        <v>1150.1500000000001</v>
      </c>
      <c r="M478" s="31">
        <v>1.5785400000000001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155.5</v>
      </c>
      <c r="D479" s="40">
        <v>157.75</v>
      </c>
      <c r="E479" s="40">
        <v>151.80000000000001</v>
      </c>
      <c r="F479" s="40">
        <v>148.10000000000002</v>
      </c>
      <c r="G479" s="40">
        <v>142.15000000000003</v>
      </c>
      <c r="H479" s="40">
        <v>161.44999999999999</v>
      </c>
      <c r="I479" s="40">
        <v>167.39999999999998</v>
      </c>
      <c r="J479" s="40">
        <v>171.09999999999997</v>
      </c>
      <c r="K479" s="31">
        <v>163.69999999999999</v>
      </c>
      <c r="L479" s="31">
        <v>154.05000000000001</v>
      </c>
      <c r="M479" s="31">
        <v>15.00299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20.65</v>
      </c>
      <c r="D480" s="40">
        <v>20.883333333333333</v>
      </c>
      <c r="E480" s="40">
        <v>20.266666666666666</v>
      </c>
      <c r="F480" s="40">
        <v>19.883333333333333</v>
      </c>
      <c r="G480" s="40">
        <v>19.266666666666666</v>
      </c>
      <c r="H480" s="40">
        <v>21.266666666666666</v>
      </c>
      <c r="I480" s="40">
        <v>21.883333333333333</v>
      </c>
      <c r="J480" s="40">
        <v>22.266666666666666</v>
      </c>
      <c r="K480" s="31">
        <v>21.5</v>
      </c>
      <c r="L480" s="31">
        <v>20.5</v>
      </c>
      <c r="M480" s="31">
        <v>75.013030000000001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7711.85</v>
      </c>
      <c r="D481" s="40">
        <v>7736.75</v>
      </c>
      <c r="E481" s="40">
        <v>7635.85</v>
      </c>
      <c r="F481" s="40">
        <v>7559.85</v>
      </c>
      <c r="G481" s="40">
        <v>7458.9500000000007</v>
      </c>
      <c r="H481" s="40">
        <v>7812.75</v>
      </c>
      <c r="I481" s="40">
        <v>7913.65</v>
      </c>
      <c r="J481" s="40">
        <v>7989.65</v>
      </c>
      <c r="K481" s="31">
        <v>7837.65</v>
      </c>
      <c r="L481" s="31">
        <v>7660.75</v>
      </c>
      <c r="M481" s="31">
        <v>5.03207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35.9</v>
      </c>
      <c r="D482" s="40">
        <v>36.233333333333327</v>
      </c>
      <c r="E482" s="40">
        <v>35.016666666666652</v>
      </c>
      <c r="F482" s="40">
        <v>34.133333333333326</v>
      </c>
      <c r="G482" s="40">
        <v>32.91666666666665</v>
      </c>
      <c r="H482" s="40">
        <v>37.116666666666653</v>
      </c>
      <c r="I482" s="40">
        <v>38.333333333333336</v>
      </c>
      <c r="J482" s="40">
        <v>39.216666666666654</v>
      </c>
      <c r="K482" s="31">
        <v>37.450000000000003</v>
      </c>
      <c r="L482" s="31">
        <v>35.35</v>
      </c>
      <c r="M482" s="31">
        <v>202.52494999999999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1594.65</v>
      </c>
      <c r="D483" s="40">
        <v>1606.05</v>
      </c>
      <c r="E483" s="40">
        <v>1564.6999999999998</v>
      </c>
      <c r="F483" s="40">
        <v>1534.7499999999998</v>
      </c>
      <c r="G483" s="40">
        <v>1493.3999999999996</v>
      </c>
      <c r="H483" s="40">
        <v>1636</v>
      </c>
      <c r="I483" s="40">
        <v>1677.35</v>
      </c>
      <c r="J483" s="40">
        <v>1707.3000000000002</v>
      </c>
      <c r="K483" s="31">
        <v>1647.4</v>
      </c>
      <c r="L483" s="31">
        <v>1576.1</v>
      </c>
      <c r="M483" s="31">
        <v>14.341710000000001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741.75</v>
      </c>
      <c r="D484" s="40">
        <v>750.35</v>
      </c>
      <c r="E484" s="40">
        <v>732.1</v>
      </c>
      <c r="F484" s="40">
        <v>722.45</v>
      </c>
      <c r="G484" s="40">
        <v>704.2</v>
      </c>
      <c r="H484" s="40">
        <v>760</v>
      </c>
      <c r="I484" s="40">
        <v>778.25</v>
      </c>
      <c r="J484" s="40">
        <v>787.9</v>
      </c>
      <c r="K484" s="31">
        <v>768.6</v>
      </c>
      <c r="L484" s="31">
        <v>740.7</v>
      </c>
      <c r="M484" s="31">
        <v>39.50356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259.60000000000002</v>
      </c>
      <c r="D485" s="40">
        <v>258.84999999999997</v>
      </c>
      <c r="E485" s="40">
        <v>256.69999999999993</v>
      </c>
      <c r="F485" s="40">
        <v>253.79999999999995</v>
      </c>
      <c r="G485" s="40">
        <v>251.64999999999992</v>
      </c>
      <c r="H485" s="40">
        <v>261.74999999999994</v>
      </c>
      <c r="I485" s="40">
        <v>263.89999999999992</v>
      </c>
      <c r="J485" s="40">
        <v>266.79999999999995</v>
      </c>
      <c r="K485" s="31">
        <v>261</v>
      </c>
      <c r="L485" s="31">
        <v>255.95</v>
      </c>
      <c r="M485" s="31">
        <v>24.755230000000001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3423.45</v>
      </c>
      <c r="D486" s="40">
        <v>3458.9166666666665</v>
      </c>
      <c r="E486" s="40">
        <v>3365.8833333333332</v>
      </c>
      <c r="F486" s="40">
        <v>3308.3166666666666</v>
      </c>
      <c r="G486" s="40">
        <v>3215.2833333333333</v>
      </c>
      <c r="H486" s="40">
        <v>3516.4833333333331</v>
      </c>
      <c r="I486" s="40">
        <v>3609.5166666666669</v>
      </c>
      <c r="J486" s="40">
        <v>3667.083333333333</v>
      </c>
      <c r="K486" s="31">
        <v>3551.95</v>
      </c>
      <c r="L486" s="31">
        <v>3401.35</v>
      </c>
      <c r="M486" s="31">
        <v>0.27943000000000001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498.75</v>
      </c>
      <c r="D487" s="40">
        <v>502.26666666666671</v>
      </c>
      <c r="E487" s="40">
        <v>487.08333333333337</v>
      </c>
      <c r="F487" s="40">
        <v>475.41666666666669</v>
      </c>
      <c r="G487" s="40">
        <v>460.23333333333335</v>
      </c>
      <c r="H487" s="40">
        <v>513.93333333333339</v>
      </c>
      <c r="I487" s="40">
        <v>529.11666666666667</v>
      </c>
      <c r="J487" s="40">
        <v>540.78333333333342</v>
      </c>
      <c r="K487" s="31">
        <v>517.45000000000005</v>
      </c>
      <c r="L487" s="31">
        <v>490.6</v>
      </c>
      <c r="M487" s="31">
        <v>16.336780000000001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3478.2</v>
      </c>
      <c r="D488" s="40">
        <v>3519.4</v>
      </c>
      <c r="E488" s="40">
        <v>3398.8</v>
      </c>
      <c r="F488" s="40">
        <v>3319.4</v>
      </c>
      <c r="G488" s="40">
        <v>3198.8</v>
      </c>
      <c r="H488" s="40">
        <v>3598.8</v>
      </c>
      <c r="I488" s="40">
        <v>3719.3999999999996</v>
      </c>
      <c r="J488" s="40">
        <v>3798.8</v>
      </c>
      <c r="K488" s="31">
        <v>3640</v>
      </c>
      <c r="L488" s="31">
        <v>3440</v>
      </c>
      <c r="M488" s="31">
        <v>0.28732999999999997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718.1</v>
      </c>
      <c r="D489" s="40">
        <v>728</v>
      </c>
      <c r="E489" s="40">
        <v>707.1</v>
      </c>
      <c r="F489" s="40">
        <v>696.1</v>
      </c>
      <c r="G489" s="40">
        <v>675.2</v>
      </c>
      <c r="H489" s="40">
        <v>739</v>
      </c>
      <c r="I489" s="40">
        <v>759.90000000000009</v>
      </c>
      <c r="J489" s="40">
        <v>770.9</v>
      </c>
      <c r="K489" s="31">
        <v>748.9</v>
      </c>
      <c r="L489" s="31">
        <v>717</v>
      </c>
      <c r="M489" s="31">
        <v>1.7347999999999999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41.65</v>
      </c>
      <c r="D490" s="40">
        <v>42.166666666666664</v>
      </c>
      <c r="E490" s="40">
        <v>40.68333333333333</v>
      </c>
      <c r="F490" s="40">
        <v>39.716666666666669</v>
      </c>
      <c r="G490" s="40">
        <v>38.233333333333334</v>
      </c>
      <c r="H490" s="40">
        <v>43.133333333333326</v>
      </c>
      <c r="I490" s="40">
        <v>44.61666666666666</v>
      </c>
      <c r="J490" s="40">
        <v>45.583333333333321</v>
      </c>
      <c r="K490" s="31">
        <v>43.65</v>
      </c>
      <c r="L490" s="31">
        <v>41.2</v>
      </c>
      <c r="M490" s="31">
        <v>59.714019999999998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1427.9</v>
      </c>
      <c r="D491" s="40">
        <v>1422.5</v>
      </c>
      <c r="E491" s="40">
        <v>1400</v>
      </c>
      <c r="F491" s="40">
        <v>1372.1</v>
      </c>
      <c r="G491" s="40">
        <v>1349.6</v>
      </c>
      <c r="H491" s="40">
        <v>1450.4</v>
      </c>
      <c r="I491" s="40">
        <v>1472.9</v>
      </c>
      <c r="J491" s="40">
        <v>1500.8000000000002</v>
      </c>
      <c r="K491" s="31">
        <v>1445</v>
      </c>
      <c r="L491" s="31">
        <v>1394.6</v>
      </c>
      <c r="M491" s="31">
        <v>0.69804999999999995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1911.9</v>
      </c>
      <c r="D492" s="40">
        <v>1887.6499999999999</v>
      </c>
      <c r="E492" s="40">
        <v>1855.2499999999998</v>
      </c>
      <c r="F492" s="40">
        <v>1798.6</v>
      </c>
      <c r="G492" s="40">
        <v>1766.1999999999998</v>
      </c>
      <c r="H492" s="40">
        <v>1944.2999999999997</v>
      </c>
      <c r="I492" s="40">
        <v>1976.6999999999998</v>
      </c>
      <c r="J492" s="40">
        <v>2033.3499999999997</v>
      </c>
      <c r="K492" s="31">
        <v>1920.05</v>
      </c>
      <c r="L492" s="31">
        <v>1831</v>
      </c>
      <c r="M492" s="31">
        <v>1.35927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309.25</v>
      </c>
      <c r="D493" s="40">
        <v>305.81666666666666</v>
      </c>
      <c r="E493" s="40">
        <v>296.93333333333334</v>
      </c>
      <c r="F493" s="40">
        <v>284.61666666666667</v>
      </c>
      <c r="G493" s="40">
        <v>275.73333333333335</v>
      </c>
      <c r="H493" s="40">
        <v>318.13333333333333</v>
      </c>
      <c r="I493" s="40">
        <v>327.01666666666665</v>
      </c>
      <c r="J493" s="40">
        <v>339.33333333333331</v>
      </c>
      <c r="K493" s="31">
        <v>314.7</v>
      </c>
      <c r="L493" s="31">
        <v>293.5</v>
      </c>
      <c r="M493" s="31">
        <v>9.5115099999999995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882.1</v>
      </c>
      <c r="D494" s="40">
        <v>896.35</v>
      </c>
      <c r="E494" s="40">
        <v>855.90000000000009</v>
      </c>
      <c r="F494" s="40">
        <v>829.7</v>
      </c>
      <c r="G494" s="40">
        <v>789.25000000000011</v>
      </c>
      <c r="H494" s="40">
        <v>922.55000000000007</v>
      </c>
      <c r="I494" s="40">
        <v>963.00000000000011</v>
      </c>
      <c r="J494" s="40">
        <v>989.2</v>
      </c>
      <c r="K494" s="31">
        <v>936.8</v>
      </c>
      <c r="L494" s="31">
        <v>870.15</v>
      </c>
      <c r="M494" s="31">
        <v>4.1919899999999997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302</v>
      </c>
      <c r="D495" s="40">
        <v>302.5333333333333</v>
      </c>
      <c r="E495" s="40">
        <v>296.16666666666663</v>
      </c>
      <c r="F495" s="40">
        <v>290.33333333333331</v>
      </c>
      <c r="G495" s="40">
        <v>283.96666666666664</v>
      </c>
      <c r="H495" s="40">
        <v>308.36666666666662</v>
      </c>
      <c r="I495" s="40">
        <v>314.73333333333329</v>
      </c>
      <c r="J495" s="40">
        <v>320.56666666666661</v>
      </c>
      <c r="K495" s="31">
        <v>308.89999999999998</v>
      </c>
      <c r="L495" s="31">
        <v>296.7</v>
      </c>
      <c r="M495" s="31">
        <v>168.65736999999999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3060</v>
      </c>
      <c r="D496" s="40">
        <v>3031</v>
      </c>
      <c r="E496" s="40">
        <v>2964</v>
      </c>
      <c r="F496" s="40">
        <v>2868</v>
      </c>
      <c r="G496" s="40">
        <v>2801</v>
      </c>
      <c r="H496" s="40">
        <v>3127</v>
      </c>
      <c r="I496" s="40">
        <v>3194</v>
      </c>
      <c r="J496" s="40">
        <v>3290</v>
      </c>
      <c r="K496" s="31">
        <v>3098</v>
      </c>
      <c r="L496" s="31">
        <v>2935</v>
      </c>
      <c r="M496" s="31">
        <v>4.70214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1857.15</v>
      </c>
      <c r="D497" s="40">
        <v>1874.6666666666667</v>
      </c>
      <c r="E497" s="40">
        <v>1837.4833333333336</v>
      </c>
      <c r="F497" s="40">
        <v>1817.8166666666668</v>
      </c>
      <c r="G497" s="40">
        <v>1780.6333333333337</v>
      </c>
      <c r="H497" s="40">
        <v>1894.3333333333335</v>
      </c>
      <c r="I497" s="40">
        <v>1931.5166666666664</v>
      </c>
      <c r="J497" s="40">
        <v>1951.1833333333334</v>
      </c>
      <c r="K497" s="31">
        <v>1911.85</v>
      </c>
      <c r="L497" s="31">
        <v>1855</v>
      </c>
      <c r="M497" s="31">
        <v>0.78463000000000005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11.15</v>
      </c>
      <c r="D498" s="40">
        <v>11.35</v>
      </c>
      <c r="E498" s="40">
        <v>10.35</v>
      </c>
      <c r="F498" s="40">
        <v>9.5500000000000007</v>
      </c>
      <c r="G498" s="40">
        <v>8.5500000000000007</v>
      </c>
      <c r="H498" s="40">
        <v>12.149999999999999</v>
      </c>
      <c r="I498" s="40">
        <v>13.149999999999999</v>
      </c>
      <c r="J498" s="40">
        <v>13.949999999999998</v>
      </c>
      <c r="K498" s="31">
        <v>12.35</v>
      </c>
      <c r="L498" s="31">
        <v>10.55</v>
      </c>
      <c r="M498" s="31">
        <v>14080.26118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1254.1500000000001</v>
      </c>
      <c r="D499" s="40">
        <v>1249.2666666666667</v>
      </c>
      <c r="E499" s="40">
        <v>1239.5333333333333</v>
      </c>
      <c r="F499" s="40">
        <v>1224.9166666666667</v>
      </c>
      <c r="G499" s="40">
        <v>1215.1833333333334</v>
      </c>
      <c r="H499" s="40">
        <v>1263.8833333333332</v>
      </c>
      <c r="I499" s="40">
        <v>1273.6166666666663</v>
      </c>
      <c r="J499" s="40">
        <v>1288.2333333333331</v>
      </c>
      <c r="K499" s="31">
        <v>1259</v>
      </c>
      <c r="L499" s="31">
        <v>1234.6500000000001</v>
      </c>
      <c r="M499" s="31">
        <v>13.4275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7163.7</v>
      </c>
      <c r="D500" s="40">
        <v>7220.916666666667</v>
      </c>
      <c r="E500" s="40">
        <v>7092.8333333333339</v>
      </c>
      <c r="F500" s="40">
        <v>7021.9666666666672</v>
      </c>
      <c r="G500" s="40">
        <v>6893.8833333333341</v>
      </c>
      <c r="H500" s="40">
        <v>7291.7833333333338</v>
      </c>
      <c r="I500" s="40">
        <v>7419.8666666666677</v>
      </c>
      <c r="J500" s="40">
        <v>7490.7333333333336</v>
      </c>
      <c r="K500" s="31">
        <v>7349</v>
      </c>
      <c r="L500" s="31">
        <v>7150.05</v>
      </c>
      <c r="M500" s="31">
        <v>0.24415999999999999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121.6</v>
      </c>
      <c r="D501" s="40">
        <v>121.78333333333335</v>
      </c>
      <c r="E501" s="40">
        <v>118.81666666666669</v>
      </c>
      <c r="F501" s="40">
        <v>116.03333333333335</v>
      </c>
      <c r="G501" s="40">
        <v>113.06666666666669</v>
      </c>
      <c r="H501" s="40">
        <v>124.56666666666669</v>
      </c>
      <c r="I501" s="40">
        <v>127.53333333333336</v>
      </c>
      <c r="J501" s="40">
        <v>130.31666666666669</v>
      </c>
      <c r="K501" s="31">
        <v>124.75</v>
      </c>
      <c r="L501" s="31">
        <v>119</v>
      </c>
      <c r="M501" s="31">
        <v>14.842969999999999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131.55000000000001</v>
      </c>
      <c r="D502" s="40">
        <v>132.58333333333334</v>
      </c>
      <c r="E502" s="40">
        <v>129.51666666666668</v>
      </c>
      <c r="F502" s="40">
        <v>127.48333333333335</v>
      </c>
      <c r="G502" s="40">
        <v>124.41666666666669</v>
      </c>
      <c r="H502" s="40">
        <v>134.61666666666667</v>
      </c>
      <c r="I502" s="40">
        <v>137.68333333333334</v>
      </c>
      <c r="J502" s="40">
        <v>139.71666666666667</v>
      </c>
      <c r="K502" s="31">
        <v>135.65</v>
      </c>
      <c r="L502" s="31">
        <v>130.55000000000001</v>
      </c>
      <c r="M502" s="31">
        <v>27.026900000000001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543.4</v>
      </c>
      <c r="D503" s="40">
        <v>542.74999999999989</v>
      </c>
      <c r="E503" s="40">
        <v>528.69999999999982</v>
      </c>
      <c r="F503" s="40">
        <v>513.99999999999989</v>
      </c>
      <c r="G503" s="40">
        <v>499.94999999999982</v>
      </c>
      <c r="H503" s="40">
        <v>557.44999999999982</v>
      </c>
      <c r="I503" s="40">
        <v>571.49999999999977</v>
      </c>
      <c r="J503" s="40">
        <v>586.19999999999982</v>
      </c>
      <c r="K503" s="31">
        <v>556.79999999999995</v>
      </c>
      <c r="L503" s="31">
        <v>528.04999999999995</v>
      </c>
      <c r="M503" s="31">
        <v>1.8718300000000001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2246.9</v>
      </c>
      <c r="D504" s="40">
        <v>2253.6</v>
      </c>
      <c r="E504" s="40">
        <v>2227.5</v>
      </c>
      <c r="F504" s="40">
        <v>2208.1</v>
      </c>
      <c r="G504" s="40">
        <v>2182</v>
      </c>
      <c r="H504" s="40">
        <v>2273</v>
      </c>
      <c r="I504" s="40">
        <v>2299.0999999999995</v>
      </c>
      <c r="J504" s="40">
        <v>2318.5</v>
      </c>
      <c r="K504" s="31">
        <v>2279.6999999999998</v>
      </c>
      <c r="L504" s="31">
        <v>2234.1999999999998</v>
      </c>
      <c r="M504" s="31">
        <v>1.06701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665.25</v>
      </c>
      <c r="D505" s="40">
        <v>667.4666666666667</v>
      </c>
      <c r="E505" s="40">
        <v>660.53333333333342</v>
      </c>
      <c r="F505" s="40">
        <v>655.81666666666672</v>
      </c>
      <c r="G505" s="40">
        <v>648.88333333333344</v>
      </c>
      <c r="H505" s="40">
        <v>672.18333333333339</v>
      </c>
      <c r="I505" s="40">
        <v>679.11666666666679</v>
      </c>
      <c r="J505" s="40">
        <v>683.83333333333337</v>
      </c>
      <c r="K505" s="31">
        <v>674.4</v>
      </c>
      <c r="L505" s="31">
        <v>662.75</v>
      </c>
      <c r="M505" s="31">
        <v>54.077809999999999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440.2</v>
      </c>
      <c r="D506" s="40">
        <v>440.01666666666665</v>
      </c>
      <c r="E506" s="40">
        <v>424.23333333333329</v>
      </c>
      <c r="F506" s="40">
        <v>408.26666666666665</v>
      </c>
      <c r="G506" s="40">
        <v>392.48333333333329</v>
      </c>
      <c r="H506" s="40">
        <v>455.98333333333329</v>
      </c>
      <c r="I506" s="40">
        <v>471.76666666666659</v>
      </c>
      <c r="J506" s="40">
        <v>487.73333333333329</v>
      </c>
      <c r="K506" s="31">
        <v>455.8</v>
      </c>
      <c r="L506" s="31">
        <v>424.05</v>
      </c>
      <c r="M506" s="31">
        <v>10.983510000000001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13.25</v>
      </c>
      <c r="D507" s="40">
        <v>13.566666666666668</v>
      </c>
      <c r="E507" s="40">
        <v>12.633333333333336</v>
      </c>
      <c r="F507" s="40">
        <v>12.016666666666667</v>
      </c>
      <c r="G507" s="40">
        <v>11.083333333333336</v>
      </c>
      <c r="H507" s="40">
        <v>14.183333333333337</v>
      </c>
      <c r="I507" s="40">
        <v>15.116666666666671</v>
      </c>
      <c r="J507" s="40">
        <v>15.733333333333338</v>
      </c>
      <c r="K507" s="31">
        <v>14.5</v>
      </c>
      <c r="L507" s="31">
        <v>12.95</v>
      </c>
      <c r="M507" s="31">
        <v>5828.8362399999996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255.45</v>
      </c>
      <c r="D508" s="40">
        <v>253.2166666666667</v>
      </c>
      <c r="E508" s="40">
        <v>244.43333333333339</v>
      </c>
      <c r="F508" s="40">
        <v>233.41666666666669</v>
      </c>
      <c r="G508" s="40">
        <v>224.63333333333338</v>
      </c>
      <c r="H508" s="40">
        <v>264.23333333333341</v>
      </c>
      <c r="I508" s="40">
        <v>273.01666666666671</v>
      </c>
      <c r="J508" s="40">
        <v>284.03333333333342</v>
      </c>
      <c r="K508" s="31">
        <v>262</v>
      </c>
      <c r="L508" s="31">
        <v>242.2</v>
      </c>
      <c r="M508" s="31">
        <v>760.50861999999995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547.15</v>
      </c>
      <c r="D509" s="40">
        <v>538.7166666666667</v>
      </c>
      <c r="E509" s="40">
        <v>521.43333333333339</v>
      </c>
      <c r="F509" s="40">
        <v>495.7166666666667</v>
      </c>
      <c r="G509" s="40">
        <v>478.43333333333339</v>
      </c>
      <c r="H509" s="40">
        <v>564.43333333333339</v>
      </c>
      <c r="I509" s="40">
        <v>581.7166666666667</v>
      </c>
      <c r="J509" s="40">
        <v>607.43333333333339</v>
      </c>
      <c r="K509" s="31">
        <v>556</v>
      </c>
      <c r="L509" s="31">
        <v>513</v>
      </c>
      <c r="M509" s="31">
        <v>29.973389999999998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2406.3000000000002</v>
      </c>
      <c r="D510" s="40">
        <v>2383.4666666666667</v>
      </c>
      <c r="E510" s="40">
        <v>2327.9333333333334</v>
      </c>
      <c r="F510" s="40">
        <v>2249.5666666666666</v>
      </c>
      <c r="G510" s="40">
        <v>2194.0333333333333</v>
      </c>
      <c r="H510" s="40">
        <v>2461.8333333333335</v>
      </c>
      <c r="I510" s="40">
        <v>2517.3666666666672</v>
      </c>
      <c r="J510" s="40">
        <v>2595.7333333333336</v>
      </c>
      <c r="K510" s="31">
        <v>2439</v>
      </c>
      <c r="L510" s="31">
        <v>2305.1</v>
      </c>
      <c r="M510" s="31">
        <v>0.53727000000000003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2410.6</v>
      </c>
      <c r="D511" s="40">
        <v>2370.8666666666668</v>
      </c>
      <c r="E511" s="40">
        <v>2308.7333333333336</v>
      </c>
      <c r="F511" s="40">
        <v>2206.8666666666668</v>
      </c>
      <c r="G511" s="40">
        <v>2144.7333333333336</v>
      </c>
      <c r="H511" s="40">
        <v>2472.7333333333336</v>
      </c>
      <c r="I511" s="40">
        <v>2534.8666666666668</v>
      </c>
      <c r="J511" s="40">
        <v>2636.7333333333336</v>
      </c>
      <c r="K511" s="31">
        <v>2433</v>
      </c>
      <c r="L511" s="31">
        <v>2269</v>
      </c>
      <c r="M511" s="31">
        <v>0.97914999999999996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81"/>
      <c r="B5" s="482"/>
      <c r="C5" s="481"/>
      <c r="D5" s="48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83" t="s">
        <v>589</v>
      </c>
      <c r="C7" s="482"/>
      <c r="D7" s="7">
        <f>Main!B10</f>
        <v>44459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44456</v>
      </c>
      <c r="B10" s="32">
        <v>514113</v>
      </c>
      <c r="C10" s="31" t="s">
        <v>1063</v>
      </c>
      <c r="D10" s="31" t="s">
        <v>1064</v>
      </c>
      <c r="E10" s="31" t="s">
        <v>599</v>
      </c>
      <c r="F10" s="90">
        <v>46400</v>
      </c>
      <c r="G10" s="32">
        <v>69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44456</v>
      </c>
      <c r="B11" s="32">
        <v>514113</v>
      </c>
      <c r="C11" s="31" t="s">
        <v>1063</v>
      </c>
      <c r="D11" s="31" t="s">
        <v>1065</v>
      </c>
      <c r="E11" s="31" t="s">
        <v>599</v>
      </c>
      <c r="F11" s="90">
        <v>38100</v>
      </c>
      <c r="G11" s="32">
        <v>69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44456</v>
      </c>
      <c r="B12" s="32">
        <v>543269</v>
      </c>
      <c r="C12" s="31" t="s">
        <v>1029</v>
      </c>
      <c r="D12" s="31" t="s">
        <v>1030</v>
      </c>
      <c r="E12" s="31" t="s">
        <v>599</v>
      </c>
      <c r="F12" s="90">
        <v>4800</v>
      </c>
      <c r="G12" s="32">
        <v>27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44456</v>
      </c>
      <c r="B13" s="32">
        <v>531991</v>
      </c>
      <c r="C13" s="31" t="s">
        <v>1066</v>
      </c>
      <c r="D13" s="31" t="s">
        <v>1067</v>
      </c>
      <c r="E13" s="31" t="s">
        <v>599</v>
      </c>
      <c r="F13" s="90">
        <v>1300000</v>
      </c>
      <c r="G13" s="32">
        <v>0.41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44456</v>
      </c>
      <c r="B14" s="32">
        <v>542865</v>
      </c>
      <c r="C14" s="31" t="s">
        <v>1068</v>
      </c>
      <c r="D14" s="31" t="s">
        <v>1069</v>
      </c>
      <c r="E14" s="31" t="s">
        <v>598</v>
      </c>
      <c r="F14" s="90">
        <v>100000</v>
      </c>
      <c r="G14" s="32">
        <v>14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44456</v>
      </c>
      <c r="B15" s="32">
        <v>542865</v>
      </c>
      <c r="C15" s="31" t="s">
        <v>1068</v>
      </c>
      <c r="D15" s="31" t="s">
        <v>1070</v>
      </c>
      <c r="E15" s="31" t="s">
        <v>599</v>
      </c>
      <c r="F15" s="90">
        <v>100000</v>
      </c>
      <c r="G15" s="32">
        <v>14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44456</v>
      </c>
      <c r="B16" s="32">
        <v>534731</v>
      </c>
      <c r="C16" s="31" t="s">
        <v>1071</v>
      </c>
      <c r="D16" s="31" t="s">
        <v>1072</v>
      </c>
      <c r="E16" s="31" t="s">
        <v>599</v>
      </c>
      <c r="F16" s="90">
        <v>110000</v>
      </c>
      <c r="G16" s="32">
        <v>1.39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44456</v>
      </c>
      <c r="B17" s="32">
        <v>536974</v>
      </c>
      <c r="C17" s="31" t="s">
        <v>1031</v>
      </c>
      <c r="D17" s="31" t="s">
        <v>1032</v>
      </c>
      <c r="E17" s="31" t="s">
        <v>599</v>
      </c>
      <c r="F17" s="90">
        <v>275000</v>
      </c>
      <c r="G17" s="32">
        <v>27.08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44456</v>
      </c>
      <c r="B18" s="32">
        <v>539083</v>
      </c>
      <c r="C18" s="31" t="s">
        <v>1073</v>
      </c>
      <c r="D18" s="31" t="s">
        <v>1074</v>
      </c>
      <c r="E18" s="31" t="s">
        <v>599</v>
      </c>
      <c r="F18" s="90">
        <v>1473873</v>
      </c>
      <c r="G18" s="32">
        <v>104.34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44456</v>
      </c>
      <c r="B19" s="32">
        <v>540385</v>
      </c>
      <c r="C19" s="31" t="s">
        <v>1075</v>
      </c>
      <c r="D19" s="31" t="s">
        <v>1076</v>
      </c>
      <c r="E19" s="31" t="s">
        <v>599</v>
      </c>
      <c r="F19" s="90">
        <v>26500</v>
      </c>
      <c r="G19" s="32">
        <v>13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44456</v>
      </c>
      <c r="B20" s="32">
        <v>539910</v>
      </c>
      <c r="C20" s="31" t="s">
        <v>976</v>
      </c>
      <c r="D20" s="31" t="s">
        <v>1077</v>
      </c>
      <c r="E20" s="31" t="s">
        <v>598</v>
      </c>
      <c r="F20" s="90">
        <v>250000</v>
      </c>
      <c r="G20" s="32">
        <v>3.2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44456</v>
      </c>
      <c r="B21" s="32">
        <v>539910</v>
      </c>
      <c r="C21" s="31" t="s">
        <v>976</v>
      </c>
      <c r="D21" s="31" t="s">
        <v>1033</v>
      </c>
      <c r="E21" s="31" t="s">
        <v>599</v>
      </c>
      <c r="F21" s="90">
        <v>213711</v>
      </c>
      <c r="G21" s="32">
        <v>3.2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44456</v>
      </c>
      <c r="B22" s="32">
        <v>534422</v>
      </c>
      <c r="C22" s="31" t="s">
        <v>1078</v>
      </c>
      <c r="D22" s="31" t="s">
        <v>1079</v>
      </c>
      <c r="E22" s="31" t="s">
        <v>599</v>
      </c>
      <c r="F22" s="90">
        <v>185500</v>
      </c>
      <c r="G22" s="32">
        <v>15.27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44456</v>
      </c>
      <c r="B23" s="32">
        <v>534422</v>
      </c>
      <c r="C23" s="31" t="s">
        <v>1078</v>
      </c>
      <c r="D23" s="31" t="s">
        <v>1080</v>
      </c>
      <c r="E23" s="31" t="s">
        <v>599</v>
      </c>
      <c r="F23" s="90">
        <v>210000</v>
      </c>
      <c r="G23" s="32">
        <v>15.27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44456</v>
      </c>
      <c r="B24" s="32">
        <v>534422</v>
      </c>
      <c r="C24" s="31" t="s">
        <v>1078</v>
      </c>
      <c r="D24" s="31" t="s">
        <v>1081</v>
      </c>
      <c r="E24" s="31" t="s">
        <v>599</v>
      </c>
      <c r="F24" s="90">
        <v>479500</v>
      </c>
      <c r="G24" s="32">
        <v>15.27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44456</v>
      </c>
      <c r="B25" s="32">
        <v>534422</v>
      </c>
      <c r="C25" s="31" t="s">
        <v>1078</v>
      </c>
      <c r="D25" s="31" t="s">
        <v>1082</v>
      </c>
      <c r="E25" s="31" t="s">
        <v>598</v>
      </c>
      <c r="F25" s="90">
        <v>55500</v>
      </c>
      <c r="G25" s="32">
        <v>15.27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44456</v>
      </c>
      <c r="B26" s="32">
        <v>534422</v>
      </c>
      <c r="C26" s="31" t="s">
        <v>1078</v>
      </c>
      <c r="D26" s="31" t="s">
        <v>1083</v>
      </c>
      <c r="E26" s="31" t="s">
        <v>598</v>
      </c>
      <c r="F26" s="90">
        <v>57000</v>
      </c>
      <c r="G26" s="32">
        <v>15.27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44456</v>
      </c>
      <c r="B27" s="32">
        <v>534422</v>
      </c>
      <c r="C27" s="31" t="s">
        <v>1078</v>
      </c>
      <c r="D27" s="31" t="s">
        <v>1084</v>
      </c>
      <c r="E27" s="31" t="s">
        <v>598</v>
      </c>
      <c r="F27" s="90">
        <v>58000</v>
      </c>
      <c r="G27" s="32">
        <v>15.27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44456</v>
      </c>
      <c r="B28" s="32">
        <v>534422</v>
      </c>
      <c r="C28" s="31" t="s">
        <v>1078</v>
      </c>
      <c r="D28" s="31" t="s">
        <v>1085</v>
      </c>
      <c r="E28" s="31" t="s">
        <v>598</v>
      </c>
      <c r="F28" s="90">
        <v>59800</v>
      </c>
      <c r="G28" s="32">
        <v>15.27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44456</v>
      </c>
      <c r="B29" s="32">
        <v>534422</v>
      </c>
      <c r="C29" s="31" t="s">
        <v>1078</v>
      </c>
      <c r="D29" s="31" t="s">
        <v>1086</v>
      </c>
      <c r="E29" s="31" t="s">
        <v>598</v>
      </c>
      <c r="F29" s="90">
        <v>61500</v>
      </c>
      <c r="G29" s="32">
        <v>15.27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44456</v>
      </c>
      <c r="B30" s="32">
        <v>534422</v>
      </c>
      <c r="C30" s="31" t="s">
        <v>1078</v>
      </c>
      <c r="D30" s="31" t="s">
        <v>1087</v>
      </c>
      <c r="E30" s="31" t="s">
        <v>598</v>
      </c>
      <c r="F30" s="90">
        <v>66000</v>
      </c>
      <c r="G30" s="32">
        <v>15.27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44456</v>
      </c>
      <c r="B31" s="32">
        <v>534422</v>
      </c>
      <c r="C31" s="31" t="s">
        <v>1078</v>
      </c>
      <c r="D31" s="31" t="s">
        <v>1088</v>
      </c>
      <c r="E31" s="31" t="s">
        <v>598</v>
      </c>
      <c r="F31" s="90">
        <v>291591</v>
      </c>
      <c r="G31" s="32">
        <v>15.27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44456</v>
      </c>
      <c r="B32" s="32">
        <v>539767</v>
      </c>
      <c r="C32" s="31" t="s">
        <v>1034</v>
      </c>
      <c r="D32" s="31" t="s">
        <v>1035</v>
      </c>
      <c r="E32" s="31" t="s">
        <v>598</v>
      </c>
      <c r="F32" s="90">
        <v>1451</v>
      </c>
      <c r="G32" s="32">
        <v>16.25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44456</v>
      </c>
      <c r="B33" s="32">
        <v>539767</v>
      </c>
      <c r="C33" s="31" t="s">
        <v>1034</v>
      </c>
      <c r="D33" s="31" t="s">
        <v>1035</v>
      </c>
      <c r="E33" s="31" t="s">
        <v>599</v>
      </c>
      <c r="F33" s="90">
        <v>75836</v>
      </c>
      <c r="G33" s="32">
        <v>16.440000000000001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44456</v>
      </c>
      <c r="B34" s="32">
        <v>540809</v>
      </c>
      <c r="C34" s="31" t="s">
        <v>1089</v>
      </c>
      <c r="D34" s="31" t="s">
        <v>1090</v>
      </c>
      <c r="E34" s="31" t="s">
        <v>598</v>
      </c>
      <c r="F34" s="90">
        <v>56000</v>
      </c>
      <c r="G34" s="32">
        <v>5.56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44456</v>
      </c>
      <c r="B35" s="32">
        <v>540809</v>
      </c>
      <c r="C35" s="31" t="s">
        <v>1089</v>
      </c>
      <c r="D35" s="31" t="s">
        <v>1091</v>
      </c>
      <c r="E35" s="31" t="s">
        <v>598</v>
      </c>
      <c r="F35" s="90">
        <v>56000</v>
      </c>
      <c r="G35" s="32">
        <v>5.5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44456</v>
      </c>
      <c r="B36" s="32">
        <v>540809</v>
      </c>
      <c r="C36" s="31" t="s">
        <v>1089</v>
      </c>
      <c r="D36" s="31" t="s">
        <v>1091</v>
      </c>
      <c r="E36" s="31" t="s">
        <v>599</v>
      </c>
      <c r="F36" s="90">
        <v>56000</v>
      </c>
      <c r="G36" s="32">
        <v>5.56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44456</v>
      </c>
      <c r="B37" s="32">
        <v>540809</v>
      </c>
      <c r="C37" s="31" t="s">
        <v>1089</v>
      </c>
      <c r="D37" s="31" t="s">
        <v>1092</v>
      </c>
      <c r="E37" s="31" t="s">
        <v>599</v>
      </c>
      <c r="F37" s="90">
        <v>56000</v>
      </c>
      <c r="G37" s="32">
        <v>5.5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44456</v>
      </c>
      <c r="B38" s="32">
        <v>535204</v>
      </c>
      <c r="C38" s="31" t="s">
        <v>1093</v>
      </c>
      <c r="D38" s="31" t="s">
        <v>1094</v>
      </c>
      <c r="E38" s="31" t="s">
        <v>599</v>
      </c>
      <c r="F38" s="90">
        <v>129630</v>
      </c>
      <c r="G38" s="32">
        <v>6.57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44456</v>
      </c>
      <c r="B39" s="32">
        <v>543351</v>
      </c>
      <c r="C39" s="31" t="s">
        <v>1095</v>
      </c>
      <c r="D39" s="31" t="s">
        <v>1096</v>
      </c>
      <c r="E39" s="31" t="s">
        <v>598</v>
      </c>
      <c r="F39" s="90">
        <v>12800</v>
      </c>
      <c r="G39" s="32">
        <v>73.86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44456</v>
      </c>
      <c r="B40" s="32">
        <v>543351</v>
      </c>
      <c r="C40" s="31" t="s">
        <v>1095</v>
      </c>
      <c r="D40" s="31" t="s">
        <v>1097</v>
      </c>
      <c r="E40" s="31" t="s">
        <v>598</v>
      </c>
      <c r="F40" s="90">
        <v>12800</v>
      </c>
      <c r="G40" s="32">
        <v>73.900000000000006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44456</v>
      </c>
      <c r="B41" s="32">
        <v>543351</v>
      </c>
      <c r="C41" s="31" t="s">
        <v>1095</v>
      </c>
      <c r="D41" s="31" t="s">
        <v>1098</v>
      </c>
      <c r="E41" s="31" t="s">
        <v>598</v>
      </c>
      <c r="F41" s="90">
        <v>14400</v>
      </c>
      <c r="G41" s="32">
        <v>73.97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44456</v>
      </c>
      <c r="B42" s="32">
        <v>540243</v>
      </c>
      <c r="C42" s="31" t="s">
        <v>1036</v>
      </c>
      <c r="D42" s="31" t="s">
        <v>1099</v>
      </c>
      <c r="E42" s="31" t="s">
        <v>598</v>
      </c>
      <c r="F42" s="90">
        <v>17500</v>
      </c>
      <c r="G42" s="32">
        <v>73.3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44456</v>
      </c>
      <c r="B43" s="32">
        <v>540243</v>
      </c>
      <c r="C43" s="31" t="s">
        <v>1036</v>
      </c>
      <c r="D43" s="31" t="s">
        <v>1037</v>
      </c>
      <c r="E43" s="31" t="s">
        <v>599</v>
      </c>
      <c r="F43" s="90">
        <v>43489</v>
      </c>
      <c r="G43" s="32">
        <v>73.41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44456</v>
      </c>
      <c r="B44" s="32">
        <v>538019</v>
      </c>
      <c r="C44" s="31" t="s">
        <v>1038</v>
      </c>
      <c r="D44" s="31" t="s">
        <v>1039</v>
      </c>
      <c r="E44" s="31" t="s">
        <v>599</v>
      </c>
      <c r="F44" s="90">
        <v>149000</v>
      </c>
      <c r="G44" s="32">
        <v>3.16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44456</v>
      </c>
      <c r="B45" s="32">
        <v>540416</v>
      </c>
      <c r="C45" s="31" t="s">
        <v>1100</v>
      </c>
      <c r="D45" s="31" t="s">
        <v>1101</v>
      </c>
      <c r="E45" s="31" t="s">
        <v>598</v>
      </c>
      <c r="F45" s="90">
        <v>46400</v>
      </c>
      <c r="G45" s="32">
        <v>90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44456</v>
      </c>
      <c r="B46" s="32">
        <v>540416</v>
      </c>
      <c r="C46" s="31" t="s">
        <v>1100</v>
      </c>
      <c r="D46" s="31" t="s">
        <v>1047</v>
      </c>
      <c r="E46" s="31" t="s">
        <v>599</v>
      </c>
      <c r="F46" s="90">
        <v>46400</v>
      </c>
      <c r="G46" s="32">
        <v>90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44456</v>
      </c>
      <c r="B47" s="32">
        <v>539291</v>
      </c>
      <c r="C47" s="31" t="s">
        <v>1102</v>
      </c>
      <c r="D47" s="31" t="s">
        <v>1103</v>
      </c>
      <c r="E47" s="31" t="s">
        <v>599</v>
      </c>
      <c r="F47" s="90">
        <v>22367</v>
      </c>
      <c r="G47" s="32">
        <v>7.88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44456</v>
      </c>
      <c r="B48" s="32">
        <v>543352</v>
      </c>
      <c r="C48" s="31" t="s">
        <v>1040</v>
      </c>
      <c r="D48" s="31" t="s">
        <v>1104</v>
      </c>
      <c r="E48" s="31" t="s">
        <v>598</v>
      </c>
      <c r="F48" s="90">
        <v>12000</v>
      </c>
      <c r="G48" s="32">
        <v>110.1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44456</v>
      </c>
      <c r="B49" s="32">
        <v>512217</v>
      </c>
      <c r="C49" s="31" t="s">
        <v>1105</v>
      </c>
      <c r="D49" s="31" t="s">
        <v>1106</v>
      </c>
      <c r="E49" s="31" t="s">
        <v>598</v>
      </c>
      <c r="F49" s="90">
        <v>35100</v>
      </c>
      <c r="G49" s="32">
        <v>5.85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44456</v>
      </c>
      <c r="B50" s="32">
        <v>512217</v>
      </c>
      <c r="C50" s="31" t="s">
        <v>1105</v>
      </c>
      <c r="D50" s="31" t="s">
        <v>1107</v>
      </c>
      <c r="E50" s="31" t="s">
        <v>599</v>
      </c>
      <c r="F50" s="90">
        <v>50000</v>
      </c>
      <c r="G50" s="32">
        <v>5.87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44456</v>
      </c>
      <c r="B51" s="32">
        <v>540082</v>
      </c>
      <c r="C51" s="31" t="s">
        <v>1108</v>
      </c>
      <c r="D51" s="31" t="s">
        <v>1041</v>
      </c>
      <c r="E51" s="31" t="s">
        <v>599</v>
      </c>
      <c r="F51" s="90">
        <v>54000</v>
      </c>
      <c r="G51" s="32">
        <v>20.5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44456</v>
      </c>
      <c r="B52" s="32">
        <v>530525</v>
      </c>
      <c r="C52" s="31" t="s">
        <v>1042</v>
      </c>
      <c r="D52" s="31" t="s">
        <v>1109</v>
      </c>
      <c r="E52" s="31" t="s">
        <v>599</v>
      </c>
      <c r="F52" s="90">
        <v>28232</v>
      </c>
      <c r="G52" s="32">
        <v>9.64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44456</v>
      </c>
      <c r="B53" s="32">
        <v>539963</v>
      </c>
      <c r="C53" s="31" t="s">
        <v>1043</v>
      </c>
      <c r="D53" s="31" t="s">
        <v>1110</v>
      </c>
      <c r="E53" s="31" t="s">
        <v>599</v>
      </c>
      <c r="F53" s="90">
        <v>207000</v>
      </c>
      <c r="G53" s="32">
        <v>81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44456</v>
      </c>
      <c r="B54" s="32">
        <v>539963</v>
      </c>
      <c r="C54" s="31" t="s">
        <v>1043</v>
      </c>
      <c r="D54" s="31" t="s">
        <v>1111</v>
      </c>
      <c r="E54" s="31" t="s">
        <v>598</v>
      </c>
      <c r="F54" s="90">
        <v>70000</v>
      </c>
      <c r="G54" s="32">
        <v>79.91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44456</v>
      </c>
      <c r="B55" s="32">
        <v>539963</v>
      </c>
      <c r="C55" s="31" t="s">
        <v>1043</v>
      </c>
      <c r="D55" s="31" t="s">
        <v>1112</v>
      </c>
      <c r="E55" s="31" t="s">
        <v>598</v>
      </c>
      <c r="F55" s="90">
        <v>88000</v>
      </c>
      <c r="G55" s="32">
        <v>81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44456</v>
      </c>
      <c r="B56" s="32">
        <v>539963</v>
      </c>
      <c r="C56" s="31" t="s">
        <v>1043</v>
      </c>
      <c r="D56" s="31" t="s">
        <v>1113</v>
      </c>
      <c r="E56" s="31" t="s">
        <v>598</v>
      </c>
      <c r="F56" s="90">
        <v>117000</v>
      </c>
      <c r="G56" s="32">
        <v>80.98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44456</v>
      </c>
      <c r="B57" s="32" t="s">
        <v>308</v>
      </c>
      <c r="C57" s="31" t="s">
        <v>1114</v>
      </c>
      <c r="D57" s="31" t="s">
        <v>1115</v>
      </c>
      <c r="E57" s="31" t="s">
        <v>598</v>
      </c>
      <c r="F57" s="90">
        <v>2659223</v>
      </c>
      <c r="G57" s="32">
        <v>216.42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44456</v>
      </c>
      <c r="B58" s="32" t="s">
        <v>1116</v>
      </c>
      <c r="C58" s="31" t="s">
        <v>1117</v>
      </c>
      <c r="D58" s="31" t="s">
        <v>1118</v>
      </c>
      <c r="E58" s="31" t="s">
        <v>598</v>
      </c>
      <c r="F58" s="90">
        <v>27200</v>
      </c>
      <c r="G58" s="32">
        <v>105.56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44456</v>
      </c>
      <c r="B59" s="32" t="s">
        <v>1116</v>
      </c>
      <c r="C59" s="31" t="s">
        <v>1117</v>
      </c>
      <c r="D59" s="31" t="s">
        <v>1119</v>
      </c>
      <c r="E59" s="31" t="s">
        <v>598</v>
      </c>
      <c r="F59" s="90">
        <v>46400</v>
      </c>
      <c r="G59" s="32">
        <v>108.17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44456</v>
      </c>
      <c r="B60" s="32" t="s">
        <v>1116</v>
      </c>
      <c r="C60" s="31" t="s">
        <v>1117</v>
      </c>
      <c r="D60" s="31" t="s">
        <v>1120</v>
      </c>
      <c r="E60" s="31" t="s">
        <v>598</v>
      </c>
      <c r="F60" s="90">
        <v>43200</v>
      </c>
      <c r="G60" s="32">
        <v>104.68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44456</v>
      </c>
      <c r="B61" s="32" t="s">
        <v>1121</v>
      </c>
      <c r="C61" s="31" t="s">
        <v>1122</v>
      </c>
      <c r="D61" s="31" t="s">
        <v>1123</v>
      </c>
      <c r="E61" s="31" t="s">
        <v>598</v>
      </c>
      <c r="F61" s="90">
        <v>7200</v>
      </c>
      <c r="G61" s="32">
        <v>105.48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44456</v>
      </c>
      <c r="B62" s="32" t="s">
        <v>1124</v>
      </c>
      <c r="C62" s="20" t="s">
        <v>1125</v>
      </c>
      <c r="D62" s="20" t="s">
        <v>1126</v>
      </c>
      <c r="E62" s="31" t="s">
        <v>598</v>
      </c>
      <c r="F62" s="90">
        <v>15000</v>
      </c>
      <c r="G62" s="32">
        <v>111.98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44456</v>
      </c>
      <c r="B63" s="32" t="s">
        <v>1127</v>
      </c>
      <c r="C63" s="31" t="s">
        <v>1128</v>
      </c>
      <c r="D63" s="31" t="s">
        <v>1129</v>
      </c>
      <c r="E63" s="31" t="s">
        <v>598</v>
      </c>
      <c r="F63" s="90">
        <v>115000</v>
      </c>
      <c r="G63" s="32">
        <v>1925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44456</v>
      </c>
      <c r="B64" s="32" t="s">
        <v>1130</v>
      </c>
      <c r="C64" s="31" t="s">
        <v>1131</v>
      </c>
      <c r="D64" s="31" t="s">
        <v>1132</v>
      </c>
      <c r="E64" s="31" t="s">
        <v>598</v>
      </c>
      <c r="F64" s="90">
        <v>150000</v>
      </c>
      <c r="G64" s="32">
        <v>31.25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44456</v>
      </c>
      <c r="B65" s="32" t="s">
        <v>129</v>
      </c>
      <c r="C65" s="31" t="s">
        <v>1045</v>
      </c>
      <c r="D65" s="31" t="s">
        <v>1046</v>
      </c>
      <c r="E65" s="31" t="s">
        <v>598</v>
      </c>
      <c r="F65" s="90">
        <v>142308231</v>
      </c>
      <c r="G65" s="32">
        <v>11.33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44456</v>
      </c>
      <c r="B66" s="32" t="s">
        <v>1133</v>
      </c>
      <c r="C66" s="31" t="s">
        <v>1134</v>
      </c>
      <c r="D66" s="31" t="s">
        <v>1135</v>
      </c>
      <c r="E66" s="31" t="s">
        <v>598</v>
      </c>
      <c r="F66" s="90">
        <v>93000</v>
      </c>
      <c r="G66" s="32">
        <v>12.75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44456</v>
      </c>
      <c r="B67" s="32" t="s">
        <v>440</v>
      </c>
      <c r="C67" s="31" t="s">
        <v>1136</v>
      </c>
      <c r="D67" s="31" t="s">
        <v>1115</v>
      </c>
      <c r="E67" s="31" t="s">
        <v>598</v>
      </c>
      <c r="F67" s="90">
        <v>504762</v>
      </c>
      <c r="G67" s="32">
        <v>847.56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44456</v>
      </c>
      <c r="B68" s="32" t="s">
        <v>440</v>
      </c>
      <c r="C68" s="31" t="s">
        <v>1136</v>
      </c>
      <c r="D68" s="31" t="s">
        <v>1137</v>
      </c>
      <c r="E68" s="31" t="s">
        <v>598</v>
      </c>
      <c r="F68" s="90">
        <v>482009</v>
      </c>
      <c r="G68" s="32">
        <v>847.56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44456</v>
      </c>
      <c r="B69" s="32" t="s">
        <v>442</v>
      </c>
      <c r="C69" s="31" t="s">
        <v>1138</v>
      </c>
      <c r="D69" s="31" t="s">
        <v>1137</v>
      </c>
      <c r="E69" s="31" t="s">
        <v>598</v>
      </c>
      <c r="F69" s="90">
        <v>2401366</v>
      </c>
      <c r="G69" s="32">
        <v>319.77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44456</v>
      </c>
      <c r="B70" s="32" t="s">
        <v>442</v>
      </c>
      <c r="C70" s="31" t="s">
        <v>1138</v>
      </c>
      <c r="D70" s="31" t="s">
        <v>1115</v>
      </c>
      <c r="E70" s="31" t="s">
        <v>598</v>
      </c>
      <c r="F70" s="90">
        <v>2181929</v>
      </c>
      <c r="G70" s="32">
        <v>319.77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44456</v>
      </c>
      <c r="B71" s="32" t="s">
        <v>1139</v>
      </c>
      <c r="C71" s="31" t="s">
        <v>1140</v>
      </c>
      <c r="D71" s="31" t="s">
        <v>1141</v>
      </c>
      <c r="E71" s="31" t="s">
        <v>598</v>
      </c>
      <c r="F71" s="90">
        <v>178298</v>
      </c>
      <c r="G71" s="32">
        <v>61.78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44456</v>
      </c>
      <c r="B72" s="32" t="s">
        <v>1142</v>
      </c>
      <c r="C72" s="31" t="s">
        <v>1143</v>
      </c>
      <c r="D72" s="31" t="s">
        <v>1144</v>
      </c>
      <c r="E72" s="31" t="s">
        <v>598</v>
      </c>
      <c r="F72" s="90">
        <v>592545</v>
      </c>
      <c r="G72" s="32">
        <v>27.54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44456</v>
      </c>
      <c r="B73" s="32" t="s">
        <v>1145</v>
      </c>
      <c r="C73" s="31" t="s">
        <v>1146</v>
      </c>
      <c r="D73" s="31" t="s">
        <v>1009</v>
      </c>
      <c r="E73" s="31" t="s">
        <v>598</v>
      </c>
      <c r="F73" s="90">
        <v>366970</v>
      </c>
      <c r="G73" s="32">
        <v>323.98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44456</v>
      </c>
      <c r="B74" s="32" t="s">
        <v>1145</v>
      </c>
      <c r="C74" s="31" t="s">
        <v>1146</v>
      </c>
      <c r="D74" s="31" t="s">
        <v>861</v>
      </c>
      <c r="E74" s="31" t="s">
        <v>598</v>
      </c>
      <c r="F74" s="90">
        <v>401517</v>
      </c>
      <c r="G74" s="32">
        <v>323.85000000000002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44456</v>
      </c>
      <c r="B75" s="32" t="s">
        <v>1147</v>
      </c>
      <c r="C75" s="31" t="s">
        <v>1148</v>
      </c>
      <c r="D75" s="31" t="s">
        <v>1149</v>
      </c>
      <c r="E75" s="31" t="s">
        <v>598</v>
      </c>
      <c r="F75" s="90">
        <v>60000</v>
      </c>
      <c r="G75" s="32">
        <v>103.94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44456</v>
      </c>
      <c r="B76" s="32" t="s">
        <v>1150</v>
      </c>
      <c r="C76" s="31" t="s">
        <v>1151</v>
      </c>
      <c r="D76" s="31" t="s">
        <v>1115</v>
      </c>
      <c r="E76" s="31" t="s">
        <v>598</v>
      </c>
      <c r="F76" s="90">
        <v>924961</v>
      </c>
      <c r="G76" s="32">
        <v>341.71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44456</v>
      </c>
      <c r="B77" s="32" t="s">
        <v>1152</v>
      </c>
      <c r="C77" s="31" t="s">
        <v>1153</v>
      </c>
      <c r="D77" s="31" t="s">
        <v>1154</v>
      </c>
      <c r="E77" s="31" t="s">
        <v>598</v>
      </c>
      <c r="F77" s="90">
        <v>6061000</v>
      </c>
      <c r="G77" s="32">
        <v>1.65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44456</v>
      </c>
      <c r="B78" s="32" t="s">
        <v>1155</v>
      </c>
      <c r="C78" s="31" t="s">
        <v>1156</v>
      </c>
      <c r="D78" s="31" t="s">
        <v>1157</v>
      </c>
      <c r="E78" s="31" t="s">
        <v>598</v>
      </c>
      <c r="F78" s="90">
        <v>427789</v>
      </c>
      <c r="G78" s="32">
        <v>720.83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44456</v>
      </c>
      <c r="B79" s="32" t="s">
        <v>1048</v>
      </c>
      <c r="C79" s="31" t="s">
        <v>1049</v>
      </c>
      <c r="D79" s="31" t="s">
        <v>1044</v>
      </c>
      <c r="E79" s="31" t="s">
        <v>598</v>
      </c>
      <c r="F79" s="90">
        <v>1445016</v>
      </c>
      <c r="G79" s="32">
        <v>258.52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44456</v>
      </c>
      <c r="B80" s="32" t="s">
        <v>1048</v>
      </c>
      <c r="C80" s="31" t="s">
        <v>1049</v>
      </c>
      <c r="D80" s="31" t="s">
        <v>1009</v>
      </c>
      <c r="E80" s="31" t="s">
        <v>598</v>
      </c>
      <c r="F80" s="90">
        <v>537514</v>
      </c>
      <c r="G80" s="32">
        <v>255.56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44456</v>
      </c>
      <c r="B81" s="32" t="s">
        <v>1158</v>
      </c>
      <c r="C81" s="31" t="s">
        <v>1159</v>
      </c>
      <c r="D81" s="31" t="s">
        <v>1160</v>
      </c>
      <c r="E81" s="31" t="s">
        <v>598</v>
      </c>
      <c r="F81" s="90">
        <v>4000000</v>
      </c>
      <c r="G81" s="32">
        <v>0.8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44456</v>
      </c>
      <c r="B82" s="32" t="s">
        <v>284</v>
      </c>
      <c r="C82" s="31" t="s">
        <v>1050</v>
      </c>
      <c r="D82" s="31" t="s">
        <v>1051</v>
      </c>
      <c r="E82" s="31" t="s">
        <v>598</v>
      </c>
      <c r="F82" s="90">
        <v>142903982</v>
      </c>
      <c r="G82" s="32">
        <v>13.46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44456</v>
      </c>
      <c r="B83" s="32" t="s">
        <v>216</v>
      </c>
      <c r="C83" s="31" t="s">
        <v>1161</v>
      </c>
      <c r="D83" s="31" t="s">
        <v>1162</v>
      </c>
      <c r="E83" s="31" t="s">
        <v>598</v>
      </c>
      <c r="F83" s="90">
        <v>5421613</v>
      </c>
      <c r="G83" s="32">
        <v>254.37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44456</v>
      </c>
      <c r="B84" s="32" t="s">
        <v>1116</v>
      </c>
      <c r="C84" s="31" t="s">
        <v>1117</v>
      </c>
      <c r="D84" s="31" t="s">
        <v>1163</v>
      </c>
      <c r="E84" s="31" t="s">
        <v>599</v>
      </c>
      <c r="F84" s="90">
        <v>129600</v>
      </c>
      <c r="G84" s="32">
        <v>104.57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44456</v>
      </c>
      <c r="B85" s="32" t="s">
        <v>1116</v>
      </c>
      <c r="C85" s="31" t="s">
        <v>1117</v>
      </c>
      <c r="D85" s="31" t="s">
        <v>1118</v>
      </c>
      <c r="E85" s="31" t="s">
        <v>599</v>
      </c>
      <c r="F85" s="90">
        <v>3200</v>
      </c>
      <c r="G85" s="32">
        <v>114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44456</v>
      </c>
      <c r="B86" s="32" t="s">
        <v>1116</v>
      </c>
      <c r="C86" s="31" t="s">
        <v>1117</v>
      </c>
      <c r="D86" s="31" t="s">
        <v>1120</v>
      </c>
      <c r="E86" s="31" t="s">
        <v>599</v>
      </c>
      <c r="F86" s="90">
        <v>1600</v>
      </c>
      <c r="G86" s="32">
        <v>114.4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44456</v>
      </c>
      <c r="B87" s="32" t="s">
        <v>318</v>
      </c>
      <c r="C87" s="31" t="s">
        <v>1164</v>
      </c>
      <c r="D87" s="31" t="s">
        <v>1165</v>
      </c>
      <c r="E87" s="31" t="s">
        <v>599</v>
      </c>
      <c r="F87" s="90">
        <v>183126</v>
      </c>
      <c r="G87" s="32">
        <v>4779.1000000000004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44456</v>
      </c>
      <c r="B88" s="32" t="s">
        <v>338</v>
      </c>
      <c r="C88" s="31" t="s">
        <v>1166</v>
      </c>
      <c r="D88" s="31" t="s">
        <v>1165</v>
      </c>
      <c r="E88" s="31" t="s">
        <v>599</v>
      </c>
      <c r="F88" s="90">
        <v>1342012</v>
      </c>
      <c r="G88" s="32">
        <v>858.04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44456</v>
      </c>
      <c r="B89" s="32" t="s">
        <v>1167</v>
      </c>
      <c r="C89" s="31" t="s">
        <v>1168</v>
      </c>
      <c r="D89" s="31" t="s">
        <v>1169</v>
      </c>
      <c r="E89" s="31" t="s">
        <v>599</v>
      </c>
      <c r="F89" s="90">
        <v>30000</v>
      </c>
      <c r="G89" s="32">
        <v>66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44456</v>
      </c>
      <c r="B90" s="32" t="s">
        <v>1127</v>
      </c>
      <c r="C90" s="31" t="s">
        <v>1128</v>
      </c>
      <c r="D90" s="31" t="s">
        <v>1170</v>
      </c>
      <c r="E90" s="31" t="s">
        <v>599</v>
      </c>
      <c r="F90" s="90">
        <v>115000</v>
      </c>
      <c r="G90" s="32">
        <v>1925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44456</v>
      </c>
      <c r="B91" s="32" t="s">
        <v>395</v>
      </c>
      <c r="C91" s="31" t="s">
        <v>1171</v>
      </c>
      <c r="D91" s="31" t="s">
        <v>1172</v>
      </c>
      <c r="E91" s="31" t="s">
        <v>599</v>
      </c>
      <c r="F91" s="90">
        <v>7000000</v>
      </c>
      <c r="G91" s="32">
        <v>73.33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44456</v>
      </c>
      <c r="B92" s="32" t="s">
        <v>129</v>
      </c>
      <c r="C92" s="31" t="s">
        <v>1045</v>
      </c>
      <c r="D92" s="31" t="s">
        <v>1046</v>
      </c>
      <c r="E92" s="31" t="s">
        <v>599</v>
      </c>
      <c r="F92" s="90">
        <v>149065291</v>
      </c>
      <c r="G92" s="32">
        <v>11.39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44456</v>
      </c>
      <c r="B93" s="32" t="s">
        <v>448</v>
      </c>
      <c r="C93" s="31" t="s">
        <v>1173</v>
      </c>
      <c r="D93" s="31" t="s">
        <v>1174</v>
      </c>
      <c r="E93" s="31" t="s">
        <v>599</v>
      </c>
      <c r="F93" s="90">
        <v>8250000</v>
      </c>
      <c r="G93" s="32">
        <v>45.75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44456</v>
      </c>
      <c r="B94" s="32" t="s">
        <v>442</v>
      </c>
      <c r="C94" s="31" t="s">
        <v>1138</v>
      </c>
      <c r="D94" s="31" t="s">
        <v>1175</v>
      </c>
      <c r="E94" s="31" t="s">
        <v>599</v>
      </c>
      <c r="F94" s="90">
        <v>1739440</v>
      </c>
      <c r="G94" s="32">
        <v>319.89999999999998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44456</v>
      </c>
      <c r="B95" s="32" t="s">
        <v>1139</v>
      </c>
      <c r="C95" s="31" t="s">
        <v>1140</v>
      </c>
      <c r="D95" s="31" t="s">
        <v>1141</v>
      </c>
      <c r="E95" s="31" t="s">
        <v>599</v>
      </c>
      <c r="F95" s="90">
        <v>178048</v>
      </c>
      <c r="G95" s="32">
        <v>60.7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44456</v>
      </c>
      <c r="B96" s="32" t="s">
        <v>1145</v>
      </c>
      <c r="C96" s="31" t="s">
        <v>1146</v>
      </c>
      <c r="D96" s="31" t="s">
        <v>1009</v>
      </c>
      <c r="E96" s="31" t="s">
        <v>599</v>
      </c>
      <c r="F96" s="90">
        <v>366970</v>
      </c>
      <c r="G96" s="32">
        <v>324.3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44456</v>
      </c>
      <c r="B97" s="32" t="s">
        <v>1145</v>
      </c>
      <c r="C97" s="31" t="s">
        <v>1146</v>
      </c>
      <c r="D97" s="31" t="s">
        <v>861</v>
      </c>
      <c r="E97" s="31" t="s">
        <v>599</v>
      </c>
      <c r="F97" s="90">
        <v>393534</v>
      </c>
      <c r="G97" s="32">
        <v>324.25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44456</v>
      </c>
      <c r="B98" s="32" t="s">
        <v>1150</v>
      </c>
      <c r="C98" s="31" t="s">
        <v>1151</v>
      </c>
      <c r="D98" s="31" t="s">
        <v>1165</v>
      </c>
      <c r="E98" s="31" t="s">
        <v>599</v>
      </c>
      <c r="F98" s="90">
        <v>1023015</v>
      </c>
      <c r="G98" s="32">
        <v>341.63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44456</v>
      </c>
      <c r="B99" s="32" t="s">
        <v>1176</v>
      </c>
      <c r="C99" s="31" t="s">
        <v>1177</v>
      </c>
      <c r="D99" s="31" t="s">
        <v>1165</v>
      </c>
      <c r="E99" s="31" t="s">
        <v>599</v>
      </c>
      <c r="F99" s="90">
        <v>20435178</v>
      </c>
      <c r="G99" s="32">
        <v>13.75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44456</v>
      </c>
      <c r="B100" s="32" t="s">
        <v>1152</v>
      </c>
      <c r="C100" s="31" t="s">
        <v>1153</v>
      </c>
      <c r="D100" s="31" t="s">
        <v>1178</v>
      </c>
      <c r="E100" s="31" t="s">
        <v>599</v>
      </c>
      <c r="F100" s="90">
        <v>5999994</v>
      </c>
      <c r="G100" s="32">
        <v>1.65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44456</v>
      </c>
      <c r="B101" s="32" t="s">
        <v>512</v>
      </c>
      <c r="C101" s="31" t="s">
        <v>1179</v>
      </c>
      <c r="D101" s="31" t="s">
        <v>1165</v>
      </c>
      <c r="E101" s="31" t="s">
        <v>599</v>
      </c>
      <c r="F101" s="90">
        <v>274928</v>
      </c>
      <c r="G101" s="32">
        <v>3033.16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44456</v>
      </c>
      <c r="B102" s="32" t="s">
        <v>1048</v>
      </c>
      <c r="C102" s="31" t="s">
        <v>1049</v>
      </c>
      <c r="D102" s="31" t="s">
        <v>1009</v>
      </c>
      <c r="E102" s="31" t="s">
        <v>599</v>
      </c>
      <c r="F102" s="90">
        <v>537514</v>
      </c>
      <c r="G102" s="32">
        <v>255.86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44456</v>
      </c>
      <c r="B103" s="32" t="s">
        <v>977</v>
      </c>
      <c r="C103" s="31" t="s">
        <v>978</v>
      </c>
      <c r="D103" s="31" t="s">
        <v>979</v>
      </c>
      <c r="E103" s="31" t="s">
        <v>599</v>
      </c>
      <c r="F103" s="90">
        <v>295000</v>
      </c>
      <c r="G103" s="32">
        <v>55.48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44456</v>
      </c>
      <c r="B104" s="32" t="s">
        <v>284</v>
      </c>
      <c r="C104" s="31" t="s">
        <v>1050</v>
      </c>
      <c r="D104" s="31" t="s">
        <v>1051</v>
      </c>
      <c r="E104" s="31" t="s">
        <v>599</v>
      </c>
      <c r="F104" s="90">
        <v>142903982</v>
      </c>
      <c r="G104" s="32">
        <v>13.46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44456</v>
      </c>
      <c r="B105" s="32" t="s">
        <v>216</v>
      </c>
      <c r="C105" s="31" t="s">
        <v>1161</v>
      </c>
      <c r="D105" s="31" t="s">
        <v>1162</v>
      </c>
      <c r="E105" s="31" t="s">
        <v>599</v>
      </c>
      <c r="F105" s="90">
        <v>5421613</v>
      </c>
      <c r="G105" s="32">
        <v>254.4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1"/>
  <sheetViews>
    <sheetView zoomScale="85" zoomScaleNormal="85" workbookViewId="0">
      <selection activeCell="I19" sqref="I19: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4">
        <v>1</v>
      </c>
      <c r="B10" s="385">
        <v>44396</v>
      </c>
      <c r="C10" s="386"/>
      <c r="D10" s="387" t="s">
        <v>131</v>
      </c>
      <c r="E10" s="388" t="s">
        <v>616</v>
      </c>
      <c r="F10" s="389">
        <v>547.5</v>
      </c>
      <c r="G10" s="389">
        <v>510</v>
      </c>
      <c r="H10" s="388">
        <v>568</v>
      </c>
      <c r="I10" s="390" t="s">
        <v>846</v>
      </c>
      <c r="J10" s="104" t="s">
        <v>909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4">
        <v>2</v>
      </c>
      <c r="B11" s="385">
        <v>44397</v>
      </c>
      <c r="C11" s="386"/>
      <c r="D11" s="387" t="s">
        <v>137</v>
      </c>
      <c r="E11" s="388" t="s">
        <v>616</v>
      </c>
      <c r="F11" s="389">
        <v>104.5</v>
      </c>
      <c r="G11" s="389">
        <v>96.5</v>
      </c>
      <c r="H11" s="388">
        <v>111.5</v>
      </c>
      <c r="I11" s="390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4">
        <v>3</v>
      </c>
      <c r="B12" s="385">
        <v>44407</v>
      </c>
      <c r="C12" s="386"/>
      <c r="D12" s="387" t="s">
        <v>51</v>
      </c>
      <c r="E12" s="388" t="s">
        <v>616</v>
      </c>
      <c r="F12" s="389">
        <v>715</v>
      </c>
      <c r="G12" s="389">
        <v>675</v>
      </c>
      <c r="H12" s="388">
        <v>730</v>
      </c>
      <c r="I12" s="390" t="s">
        <v>850</v>
      </c>
      <c r="J12" s="104" t="s">
        <v>927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4">
        <v>4</v>
      </c>
      <c r="B13" s="385">
        <v>44421</v>
      </c>
      <c r="C13" s="386"/>
      <c r="D13" s="387" t="s">
        <v>471</v>
      </c>
      <c r="E13" s="388" t="s">
        <v>616</v>
      </c>
      <c r="F13" s="389">
        <v>1500</v>
      </c>
      <c r="G13" s="389">
        <v>1415</v>
      </c>
      <c r="H13" s="388">
        <v>1607.5</v>
      </c>
      <c r="I13" s="390" t="s">
        <v>858</v>
      </c>
      <c r="J13" s="104" t="s">
        <v>900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902</v>
      </c>
      <c r="G14" s="108">
        <v>3900</v>
      </c>
      <c r="H14" s="111"/>
      <c r="I14" s="112" t="s">
        <v>903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4">
        <v>6</v>
      </c>
      <c r="B15" s="385">
        <v>44442</v>
      </c>
      <c r="C15" s="386"/>
      <c r="D15" s="387" t="s">
        <v>425</v>
      </c>
      <c r="E15" s="388" t="s">
        <v>616</v>
      </c>
      <c r="F15" s="389">
        <v>1670</v>
      </c>
      <c r="G15" s="389">
        <v>1570</v>
      </c>
      <c r="H15" s="388">
        <v>1785</v>
      </c>
      <c r="I15" s="390" t="s">
        <v>904</v>
      </c>
      <c r="J15" s="104" t="s">
        <v>924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84">
        <v>7</v>
      </c>
      <c r="B16" s="385">
        <v>44447</v>
      </c>
      <c r="C16" s="386"/>
      <c r="D16" s="387" t="s">
        <v>381</v>
      </c>
      <c r="E16" s="388" t="s">
        <v>616</v>
      </c>
      <c r="F16" s="389">
        <v>1500</v>
      </c>
      <c r="G16" s="389">
        <v>1395</v>
      </c>
      <c r="H16" s="388">
        <v>1600</v>
      </c>
      <c r="I16" s="390" t="s">
        <v>936</v>
      </c>
      <c r="J16" s="104" t="s">
        <v>1010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43">
        <v>8</v>
      </c>
      <c r="B17" s="444">
        <v>44452</v>
      </c>
      <c r="C17" s="445"/>
      <c r="D17" s="446" t="s">
        <v>117</v>
      </c>
      <c r="E17" s="447" t="s">
        <v>616</v>
      </c>
      <c r="F17" s="448">
        <v>3205</v>
      </c>
      <c r="G17" s="448">
        <v>3000</v>
      </c>
      <c r="H17" s="447">
        <v>3335</v>
      </c>
      <c r="I17" s="449" t="s">
        <v>958</v>
      </c>
      <c r="J17" s="450" t="s">
        <v>982</v>
      </c>
      <c r="K17" s="450">
        <f t="shared" ref="K17" si="10">H17-F17</f>
        <v>130</v>
      </c>
      <c r="L17" s="451">
        <f t="shared" ref="L17" si="11">(F17*-0.7)/100</f>
        <v>-22.434999999999999</v>
      </c>
      <c r="M17" s="452">
        <f t="shared" ref="M17" si="12">(K17+L17)/F17</f>
        <v>3.3561622464898598E-2</v>
      </c>
      <c r="N17" s="450" t="s">
        <v>614</v>
      </c>
      <c r="O17" s="453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6">
        <v>9</v>
      </c>
      <c r="B18" s="109">
        <v>44454</v>
      </c>
      <c r="C18" s="117"/>
      <c r="D18" s="110" t="s">
        <v>300</v>
      </c>
      <c r="E18" s="111" t="s">
        <v>616</v>
      </c>
      <c r="F18" s="108" t="s">
        <v>1002</v>
      </c>
      <c r="G18" s="108">
        <v>2080</v>
      </c>
      <c r="H18" s="111"/>
      <c r="I18" s="112" t="s">
        <v>1003</v>
      </c>
      <c r="J18" s="113" t="s">
        <v>617</v>
      </c>
      <c r="K18" s="116"/>
      <c r="L18" s="109"/>
      <c r="M18" s="117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6">
        <v>10</v>
      </c>
      <c r="B19" s="109">
        <v>44456</v>
      </c>
      <c r="C19" s="117"/>
      <c r="D19" s="110" t="s">
        <v>69</v>
      </c>
      <c r="E19" s="111" t="s">
        <v>616</v>
      </c>
      <c r="F19" s="108" t="s">
        <v>1055</v>
      </c>
      <c r="G19" s="108">
        <v>78</v>
      </c>
      <c r="H19" s="111"/>
      <c r="I19" s="112" t="s">
        <v>1056</v>
      </c>
      <c r="J19" s="113" t="s">
        <v>617</v>
      </c>
      <c r="K19" s="116"/>
      <c r="L19" s="109"/>
      <c r="M19" s="117"/>
      <c r="N19" s="110"/>
      <c r="O19" s="111"/>
      <c r="P19" s="103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6"/>
      <c r="B20" s="109"/>
      <c r="C20" s="117"/>
      <c r="D20" s="110"/>
      <c r="E20" s="111"/>
      <c r="F20" s="108"/>
      <c r="G20" s="108"/>
      <c r="H20" s="111"/>
      <c r="I20" s="112"/>
      <c r="J20" s="113"/>
      <c r="K20" s="116"/>
      <c r="L20" s="109"/>
      <c r="M20" s="117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3"/>
      <c r="B21" s="124"/>
      <c r="C21" s="125"/>
      <c r="D21" s="126"/>
      <c r="E21" s="127"/>
      <c r="F21" s="127"/>
      <c r="H21" s="127"/>
      <c r="I21" s="128"/>
      <c r="J21" s="129"/>
      <c r="K21" s="129"/>
      <c r="L21" s="130"/>
      <c r="M21" s="131"/>
      <c r="N21" s="132"/>
      <c r="O21" s="133"/>
      <c r="P21" s="13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3"/>
      <c r="B22" s="124"/>
      <c r="C22" s="125"/>
      <c r="D22" s="126"/>
      <c r="E22" s="127"/>
      <c r="F22" s="127"/>
      <c r="G22" s="123"/>
      <c r="H22" s="127"/>
      <c r="I22" s="128"/>
      <c r="J22" s="129"/>
      <c r="K22" s="129"/>
      <c r="L22" s="130"/>
      <c r="M22" s="131"/>
      <c r="N22" s="132"/>
      <c r="O22" s="133"/>
      <c r="P22" s="13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619</v>
      </c>
      <c r="B23" s="136"/>
      <c r="C23" s="137"/>
      <c r="D23" s="138"/>
      <c r="E23" s="139"/>
      <c r="F23" s="139"/>
      <c r="G23" s="139"/>
      <c r="H23" s="139"/>
      <c r="I23" s="139"/>
      <c r="J23" s="140"/>
      <c r="K23" s="139"/>
      <c r="L23" s="141"/>
      <c r="M23" s="59"/>
      <c r="N23" s="140"/>
      <c r="O23" s="13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2" t="s">
        <v>620</v>
      </c>
      <c r="B24" s="135"/>
      <c r="C24" s="135"/>
      <c r="D24" s="135"/>
      <c r="E24" s="44"/>
      <c r="F24" s="143" t="s">
        <v>621</v>
      </c>
      <c r="G24" s="6"/>
      <c r="H24" s="6"/>
      <c r="I24" s="6"/>
      <c r="J24" s="144"/>
      <c r="K24" s="145"/>
      <c r="L24" s="145"/>
      <c r="M24" s="146"/>
      <c r="N24" s="1"/>
      <c r="O24" s="147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5" t="s">
        <v>622</v>
      </c>
      <c r="B25" s="135"/>
      <c r="C25" s="135"/>
      <c r="D25" s="135"/>
      <c r="E25" s="6"/>
      <c r="F25" s="143" t="s">
        <v>623</v>
      </c>
      <c r="G25" s="6"/>
      <c r="H25" s="6"/>
      <c r="I25" s="6"/>
      <c r="J25" s="144"/>
      <c r="K25" s="145"/>
      <c r="L25" s="145"/>
      <c r="M25" s="146"/>
      <c r="N25" s="1"/>
      <c r="O25" s="14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5"/>
      <c r="B26" s="135"/>
      <c r="C26" s="135"/>
      <c r="D26" s="135"/>
      <c r="E26" s="6"/>
      <c r="F26" s="6"/>
      <c r="G26" s="6"/>
      <c r="H26" s="6"/>
      <c r="I26" s="6"/>
      <c r="J26" s="148"/>
      <c r="K26" s="145"/>
      <c r="L26" s="145"/>
      <c r="M26" s="6"/>
      <c r="N26" s="149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0" t="s">
        <v>624</v>
      </c>
      <c r="C27" s="150"/>
      <c r="D27" s="150"/>
      <c r="E27" s="150"/>
      <c r="F27" s="151"/>
      <c r="G27" s="6"/>
      <c r="H27" s="6"/>
      <c r="I27" s="152"/>
      <c r="J27" s="153"/>
      <c r="K27" s="154"/>
      <c r="L27" s="153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55" t="s">
        <v>590</v>
      </c>
      <c r="C28" s="102"/>
      <c r="D28" s="101" t="s">
        <v>602</v>
      </c>
      <c r="E28" s="100" t="s">
        <v>603</v>
      </c>
      <c r="F28" s="100" t="s">
        <v>604</v>
      </c>
      <c r="G28" s="100" t="s">
        <v>625</v>
      </c>
      <c r="H28" s="100" t="s">
        <v>606</v>
      </c>
      <c r="I28" s="100" t="s">
        <v>607</v>
      </c>
      <c r="J28" s="100" t="s">
        <v>608</v>
      </c>
      <c r="K28" s="100" t="s">
        <v>626</v>
      </c>
      <c r="L28" s="156" t="s">
        <v>610</v>
      </c>
      <c r="M28" s="102" t="s">
        <v>611</v>
      </c>
      <c r="N28" s="100" t="s">
        <v>612</v>
      </c>
      <c r="O28" s="101" t="s">
        <v>613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91" customFormat="1" ht="15" customHeight="1">
      <c r="A29" s="420">
        <v>1</v>
      </c>
      <c r="B29" s="421">
        <v>44428</v>
      </c>
      <c r="C29" s="422"/>
      <c r="D29" s="423" t="s">
        <v>40</v>
      </c>
      <c r="E29" s="424" t="s">
        <v>616</v>
      </c>
      <c r="F29" s="424">
        <v>934</v>
      </c>
      <c r="G29" s="424">
        <v>899</v>
      </c>
      <c r="H29" s="424">
        <v>902.5</v>
      </c>
      <c r="I29" s="424" t="s">
        <v>859</v>
      </c>
      <c r="J29" s="425" t="s">
        <v>938</v>
      </c>
      <c r="K29" s="425">
        <f t="shared" ref="K29" si="13">H29-F29</f>
        <v>-31.5</v>
      </c>
      <c r="L29" s="426">
        <f t="shared" ref="L29" si="14">(F29*-0.7)/100</f>
        <v>-6.5379999999999994</v>
      </c>
      <c r="M29" s="427">
        <f t="shared" ref="M29" si="15">(K29+L29)/F29</f>
        <v>-4.0725910064239826E-2</v>
      </c>
      <c r="N29" s="425" t="s">
        <v>627</v>
      </c>
      <c r="O29" s="428">
        <v>44447</v>
      </c>
      <c r="P29" s="290"/>
      <c r="Q29" s="290"/>
      <c r="R29" s="397" t="s">
        <v>615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2</v>
      </c>
      <c r="B30" s="321">
        <v>44435</v>
      </c>
      <c r="C30" s="327"/>
      <c r="D30" s="285" t="s">
        <v>585</v>
      </c>
      <c r="E30" s="286" t="s">
        <v>616</v>
      </c>
      <c r="F30" s="286">
        <v>2305</v>
      </c>
      <c r="G30" s="286">
        <v>2240</v>
      </c>
      <c r="H30" s="286">
        <v>2390</v>
      </c>
      <c r="I30" s="286" t="s">
        <v>863</v>
      </c>
      <c r="J30" s="299" t="s">
        <v>870</v>
      </c>
      <c r="K30" s="299">
        <f t="shared" ref="K30:K31" si="16">H30-F30</f>
        <v>85</v>
      </c>
      <c r="L30" s="394">
        <f t="shared" ref="L30:L31" si="17">(F30*-0.7)/100</f>
        <v>-16.135000000000002</v>
      </c>
      <c r="M30" s="395">
        <f t="shared" ref="M30:M31" si="18">(K30+L30)/F30</f>
        <v>2.98763557483731E-2</v>
      </c>
      <c r="N30" s="299" t="s">
        <v>614</v>
      </c>
      <c r="O30" s="396">
        <v>44440</v>
      </c>
      <c r="R30" s="324" t="s">
        <v>618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26">
        <v>3</v>
      </c>
      <c r="B31" s="321">
        <v>44438</v>
      </c>
      <c r="C31" s="327"/>
      <c r="D31" s="285" t="s">
        <v>175</v>
      </c>
      <c r="E31" s="286" t="s">
        <v>616</v>
      </c>
      <c r="F31" s="286">
        <v>2630</v>
      </c>
      <c r="G31" s="286">
        <v>2550</v>
      </c>
      <c r="H31" s="286">
        <v>2700</v>
      </c>
      <c r="I31" s="286" t="s">
        <v>864</v>
      </c>
      <c r="J31" s="104" t="s">
        <v>798</v>
      </c>
      <c r="K31" s="104">
        <f t="shared" si="16"/>
        <v>70</v>
      </c>
      <c r="L31" s="105">
        <f t="shared" si="17"/>
        <v>-18.409999999999997</v>
      </c>
      <c r="M31" s="106">
        <f t="shared" si="18"/>
        <v>1.9615969581749052E-2</v>
      </c>
      <c r="N31" s="104" t="s">
        <v>614</v>
      </c>
      <c r="O31" s="107">
        <v>44442</v>
      </c>
      <c r="R31" s="324" t="s">
        <v>618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26">
        <v>4</v>
      </c>
      <c r="B32" s="321">
        <v>44441</v>
      </c>
      <c r="C32" s="327"/>
      <c r="D32" s="338" t="s">
        <v>899</v>
      </c>
      <c r="E32" s="286" t="s">
        <v>616</v>
      </c>
      <c r="F32" s="286">
        <v>158.75</v>
      </c>
      <c r="G32" s="286">
        <v>154.5</v>
      </c>
      <c r="H32" s="286">
        <v>163.4</v>
      </c>
      <c r="I32" s="286" t="s">
        <v>898</v>
      </c>
      <c r="J32" s="104" t="s">
        <v>901</v>
      </c>
      <c r="K32" s="104">
        <f t="shared" ref="K32:K33" si="19">H32-F32</f>
        <v>4.6500000000000057</v>
      </c>
      <c r="L32" s="105">
        <f t="shared" ref="L32:L33" si="20">(F32*-0.7)/100</f>
        <v>-1.1112500000000001</v>
      </c>
      <c r="M32" s="106">
        <f t="shared" ref="M32:M33" si="21">(K32+L32)/F32</f>
        <v>2.2291338582677202E-2</v>
      </c>
      <c r="N32" s="104" t="s">
        <v>614</v>
      </c>
      <c r="O32" s="107">
        <v>44442</v>
      </c>
      <c r="R32" s="324" t="s">
        <v>615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326">
        <v>5</v>
      </c>
      <c r="B33" s="385">
        <v>44442</v>
      </c>
      <c r="C33" s="327"/>
      <c r="D33" s="408" t="s">
        <v>905</v>
      </c>
      <c r="E33" s="409" t="s">
        <v>616</v>
      </c>
      <c r="F33" s="409">
        <v>732.5</v>
      </c>
      <c r="G33" s="409">
        <v>714</v>
      </c>
      <c r="H33" s="409">
        <v>746</v>
      </c>
      <c r="I33" s="409" t="s">
        <v>906</v>
      </c>
      <c r="J33" s="104" t="s">
        <v>992</v>
      </c>
      <c r="K33" s="104">
        <f t="shared" si="19"/>
        <v>13.5</v>
      </c>
      <c r="L33" s="105">
        <f t="shared" si="20"/>
        <v>-5.1275000000000004</v>
      </c>
      <c r="M33" s="106">
        <f t="shared" si="21"/>
        <v>1.1430034129692832E-2</v>
      </c>
      <c r="N33" s="104" t="s">
        <v>614</v>
      </c>
      <c r="O33" s="107">
        <v>44454</v>
      </c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26">
        <v>6</v>
      </c>
      <c r="B34" s="385">
        <v>44442</v>
      </c>
      <c r="C34" s="327"/>
      <c r="D34" s="408" t="s">
        <v>743</v>
      </c>
      <c r="E34" s="409" t="s">
        <v>616</v>
      </c>
      <c r="F34" s="409">
        <v>171.5</v>
      </c>
      <c r="G34" s="409">
        <v>166</v>
      </c>
      <c r="H34" s="409">
        <v>176.5</v>
      </c>
      <c r="I34" s="409">
        <v>182</v>
      </c>
      <c r="J34" s="104" t="s">
        <v>943</v>
      </c>
      <c r="K34" s="104">
        <f t="shared" ref="K34" si="22">H34-F34</f>
        <v>5</v>
      </c>
      <c r="L34" s="105">
        <f t="shared" ref="L34" si="23">(F34*-0.7)/100</f>
        <v>-1.2004999999999999</v>
      </c>
      <c r="M34" s="106">
        <f t="shared" ref="M34" si="24">(K34+L34)/F34</f>
        <v>2.2154518950437317E-2</v>
      </c>
      <c r="N34" s="104" t="s">
        <v>614</v>
      </c>
      <c r="O34" s="107">
        <v>44453</v>
      </c>
      <c r="R34" s="324" t="s">
        <v>618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410">
        <v>7</v>
      </c>
      <c r="B35" s="411">
        <v>44446</v>
      </c>
      <c r="C35" s="412"/>
      <c r="D35" s="413" t="s">
        <v>925</v>
      </c>
      <c r="E35" s="414" t="s">
        <v>616</v>
      </c>
      <c r="F35" s="414">
        <v>1757.5</v>
      </c>
      <c r="G35" s="414">
        <v>1710</v>
      </c>
      <c r="H35" s="414">
        <v>1766</v>
      </c>
      <c r="I35" s="414" t="s">
        <v>926</v>
      </c>
      <c r="J35" s="415" t="s">
        <v>886</v>
      </c>
      <c r="K35" s="415">
        <f t="shared" ref="K35" si="25">H35-F35</f>
        <v>8.5</v>
      </c>
      <c r="L35" s="416">
        <f>(F35*-0.07)/100</f>
        <v>-1.2302500000000001</v>
      </c>
      <c r="M35" s="417">
        <f t="shared" ref="M35" si="26">(K35+L35)/F35</f>
        <v>4.1364153627311525E-3</v>
      </c>
      <c r="N35" s="415" t="s">
        <v>737</v>
      </c>
      <c r="O35" s="418">
        <v>44446</v>
      </c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26">
        <v>8</v>
      </c>
      <c r="B36" s="321">
        <v>44446</v>
      </c>
      <c r="C36" s="327"/>
      <c r="D36" s="408" t="s">
        <v>425</v>
      </c>
      <c r="E36" s="409" t="s">
        <v>616</v>
      </c>
      <c r="F36" s="409">
        <v>1742.5</v>
      </c>
      <c r="G36" s="409">
        <v>1695</v>
      </c>
      <c r="H36" s="409">
        <v>1772.5</v>
      </c>
      <c r="I36" s="409" t="s">
        <v>926</v>
      </c>
      <c r="J36" s="104" t="s">
        <v>630</v>
      </c>
      <c r="K36" s="104">
        <f t="shared" ref="K36:K37" si="27">H36-F36</f>
        <v>30</v>
      </c>
      <c r="L36" s="105">
        <f>(F36*-0.07)/100</f>
        <v>-1.2197500000000001</v>
      </c>
      <c r="M36" s="106">
        <f t="shared" ref="M36:M37" si="28">(K36+L36)/F36</f>
        <v>1.6516642754662841E-2</v>
      </c>
      <c r="N36" s="104" t="s">
        <v>614</v>
      </c>
      <c r="O36" s="407">
        <v>44446</v>
      </c>
      <c r="R36" s="324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26">
        <v>9</v>
      </c>
      <c r="B37" s="321">
        <v>44447</v>
      </c>
      <c r="C37" s="327"/>
      <c r="D37" s="442" t="s">
        <v>120</v>
      </c>
      <c r="E37" s="409" t="s">
        <v>616</v>
      </c>
      <c r="F37" s="409">
        <v>2785</v>
      </c>
      <c r="G37" s="409">
        <v>2697</v>
      </c>
      <c r="H37" s="409">
        <v>2849</v>
      </c>
      <c r="I37" s="409" t="s">
        <v>937</v>
      </c>
      <c r="J37" s="104" t="s">
        <v>984</v>
      </c>
      <c r="K37" s="104">
        <f t="shared" si="27"/>
        <v>64</v>
      </c>
      <c r="L37" s="105">
        <f t="shared" ref="L37" si="29">(F37*-0.7)/100</f>
        <v>-19.494999999999997</v>
      </c>
      <c r="M37" s="106">
        <f t="shared" si="28"/>
        <v>1.5980251346499105E-2</v>
      </c>
      <c r="N37" s="104" t="s">
        <v>614</v>
      </c>
      <c r="O37" s="107">
        <v>44453</v>
      </c>
      <c r="R37" s="324" t="s">
        <v>615</v>
      </c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s="291" customFormat="1" ht="15" customHeight="1">
      <c r="A38" s="326">
        <v>10</v>
      </c>
      <c r="B38" s="321">
        <v>44448</v>
      </c>
      <c r="C38" s="327"/>
      <c r="D38" s="442" t="s">
        <v>40</v>
      </c>
      <c r="E38" s="409" t="s">
        <v>616</v>
      </c>
      <c r="F38" s="409">
        <v>904</v>
      </c>
      <c r="G38" s="409">
        <v>877</v>
      </c>
      <c r="H38" s="409">
        <v>930</v>
      </c>
      <c r="I38" s="409" t="s">
        <v>956</v>
      </c>
      <c r="J38" s="104" t="s">
        <v>959</v>
      </c>
      <c r="K38" s="104">
        <f t="shared" ref="K38" si="30">H38-F38</f>
        <v>26</v>
      </c>
      <c r="L38" s="105">
        <f t="shared" ref="L38" si="31">(F38*-0.7)/100</f>
        <v>-6.3279999999999994</v>
      </c>
      <c r="M38" s="106">
        <f t="shared" ref="M38" si="32">(K38+L38)/F38</f>
        <v>2.1761061946902655E-2</v>
      </c>
      <c r="N38" s="104" t="s">
        <v>614</v>
      </c>
      <c r="O38" s="107">
        <v>44452</v>
      </c>
      <c r="R38" s="437" t="s">
        <v>615</v>
      </c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s="291" customFormat="1" ht="15" customHeight="1">
      <c r="A39" s="326">
        <v>11</v>
      </c>
      <c r="B39" s="321">
        <v>44452</v>
      </c>
      <c r="C39" s="327"/>
      <c r="D39" s="442" t="s">
        <v>425</v>
      </c>
      <c r="E39" s="409" t="s">
        <v>616</v>
      </c>
      <c r="F39" s="409">
        <v>1737.5</v>
      </c>
      <c r="G39" s="409">
        <v>1690</v>
      </c>
      <c r="H39" s="409">
        <v>1767.5</v>
      </c>
      <c r="I39" s="409" t="s">
        <v>926</v>
      </c>
      <c r="J39" s="104" t="s">
        <v>630</v>
      </c>
      <c r="K39" s="104">
        <f t="shared" ref="K39" si="33">H39-F39</f>
        <v>30</v>
      </c>
      <c r="L39" s="105">
        <f>(F39*-0.07)/100</f>
        <v>-1.2162500000000001</v>
      </c>
      <c r="M39" s="106">
        <f t="shared" ref="M39" si="34">(K39+L39)/F39</f>
        <v>1.6566187050359713E-2</v>
      </c>
      <c r="N39" s="104" t="s">
        <v>614</v>
      </c>
      <c r="O39" s="407">
        <v>44452</v>
      </c>
      <c r="R39" s="437" t="s">
        <v>618</v>
      </c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</row>
    <row r="40" spans="1:38" s="291" customFormat="1" ht="15" customHeight="1">
      <c r="A40" s="326">
        <v>12</v>
      </c>
      <c r="B40" s="321">
        <v>44452</v>
      </c>
      <c r="C40" s="327"/>
      <c r="D40" s="442" t="s">
        <v>298</v>
      </c>
      <c r="E40" s="409" t="s">
        <v>616</v>
      </c>
      <c r="F40" s="409">
        <v>241</v>
      </c>
      <c r="G40" s="409">
        <v>234</v>
      </c>
      <c r="H40" s="409">
        <v>245.25</v>
      </c>
      <c r="I40" s="409">
        <v>255</v>
      </c>
      <c r="J40" s="104" t="s">
        <v>962</v>
      </c>
      <c r="K40" s="104">
        <f t="shared" ref="K40" si="35">H40-F40</f>
        <v>4.25</v>
      </c>
      <c r="L40" s="105">
        <f>(F40*-0.07)/100</f>
        <v>-0.16870000000000002</v>
      </c>
      <c r="M40" s="106">
        <f t="shared" ref="M40" si="36">(K40+L40)/F40</f>
        <v>1.6934854771784229E-2</v>
      </c>
      <c r="N40" s="104" t="s">
        <v>614</v>
      </c>
      <c r="O40" s="407">
        <v>44452</v>
      </c>
      <c r="R40" s="437" t="s">
        <v>615</v>
      </c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</row>
    <row r="41" spans="1:38" s="291" customFormat="1" ht="15" customHeight="1">
      <c r="A41" s="326">
        <v>13</v>
      </c>
      <c r="B41" s="321">
        <v>44452</v>
      </c>
      <c r="C41" s="327"/>
      <c r="D41" s="442" t="s">
        <v>558</v>
      </c>
      <c r="E41" s="409" t="s">
        <v>616</v>
      </c>
      <c r="F41" s="409">
        <v>1410</v>
      </c>
      <c r="G41" s="409">
        <v>1375</v>
      </c>
      <c r="H41" s="409">
        <v>1429</v>
      </c>
      <c r="I41" s="409" t="s">
        <v>960</v>
      </c>
      <c r="J41" s="104" t="s">
        <v>961</v>
      </c>
      <c r="K41" s="104">
        <f t="shared" ref="K41" si="37">H41-F41</f>
        <v>19</v>
      </c>
      <c r="L41" s="105">
        <f>(F41*-0.07)/100</f>
        <v>-0.98699999999999999</v>
      </c>
      <c r="M41" s="106">
        <f t="shared" ref="M41" si="38">(K41+L41)/F41</f>
        <v>1.277517730496454E-2</v>
      </c>
      <c r="N41" s="104" t="s">
        <v>614</v>
      </c>
      <c r="O41" s="407">
        <v>44452</v>
      </c>
      <c r="R41" s="437" t="s">
        <v>615</v>
      </c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</row>
    <row r="42" spans="1:38" s="291" customFormat="1" ht="15" customHeight="1">
      <c r="A42" s="313">
        <v>14</v>
      </c>
      <c r="B42" s="314">
        <v>44452</v>
      </c>
      <c r="C42" s="315"/>
      <c r="D42" s="316" t="s">
        <v>449</v>
      </c>
      <c r="E42" s="317" t="s">
        <v>616</v>
      </c>
      <c r="F42" s="317" t="s">
        <v>966</v>
      </c>
      <c r="G42" s="317">
        <v>590</v>
      </c>
      <c r="H42" s="317"/>
      <c r="I42" s="317" t="s">
        <v>967</v>
      </c>
      <c r="J42" s="313" t="s">
        <v>617</v>
      </c>
      <c r="K42" s="314"/>
      <c r="L42" s="315"/>
      <c r="M42" s="316"/>
      <c r="N42" s="317"/>
      <c r="O42" s="317"/>
      <c r="R42" s="437" t="s">
        <v>615</v>
      </c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</row>
    <row r="43" spans="1:38" s="291" customFormat="1" ht="15" customHeight="1">
      <c r="A43" s="313">
        <v>15</v>
      </c>
      <c r="B43" s="314">
        <v>44453</v>
      </c>
      <c r="C43" s="315"/>
      <c r="D43" s="316" t="s">
        <v>425</v>
      </c>
      <c r="E43" s="317" t="s">
        <v>616</v>
      </c>
      <c r="F43" s="317" t="s">
        <v>983</v>
      </c>
      <c r="G43" s="317">
        <v>1690</v>
      </c>
      <c r="H43" s="317"/>
      <c r="I43" s="317" t="s">
        <v>926</v>
      </c>
      <c r="J43" s="313" t="s">
        <v>617</v>
      </c>
      <c r="K43" s="314"/>
      <c r="L43" s="315"/>
      <c r="M43" s="316"/>
      <c r="N43" s="317"/>
      <c r="O43" s="317"/>
      <c r="R43" s="324" t="s">
        <v>615</v>
      </c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s="291" customFormat="1" ht="15" customHeight="1">
      <c r="A44" s="326">
        <v>16</v>
      </c>
      <c r="B44" s="321">
        <v>44454</v>
      </c>
      <c r="C44" s="327"/>
      <c r="D44" s="442" t="s">
        <v>69</v>
      </c>
      <c r="E44" s="409" t="s">
        <v>616</v>
      </c>
      <c r="F44" s="409">
        <v>80.3</v>
      </c>
      <c r="G44" s="409">
        <v>78</v>
      </c>
      <c r="H44" s="409">
        <v>81.849999999999994</v>
      </c>
      <c r="I44" s="409" t="s">
        <v>993</v>
      </c>
      <c r="J44" s="104" t="s">
        <v>994</v>
      </c>
      <c r="K44" s="104">
        <f t="shared" ref="K44" si="39">H44-F44</f>
        <v>1.5499999999999972</v>
      </c>
      <c r="L44" s="105">
        <f>(F44*-0.07)/100</f>
        <v>-5.6210000000000003E-2</v>
      </c>
      <c r="M44" s="106">
        <f t="shared" ref="M44" si="40">(K44+L44)/F44</f>
        <v>1.8602615193026115E-2</v>
      </c>
      <c r="N44" s="104" t="s">
        <v>614</v>
      </c>
      <c r="O44" s="407">
        <v>44454</v>
      </c>
      <c r="R44" s="324" t="s">
        <v>615</v>
      </c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</row>
    <row r="45" spans="1:38" s="291" customFormat="1" ht="15" customHeight="1">
      <c r="A45" s="326">
        <v>17</v>
      </c>
      <c r="B45" s="321">
        <v>44455</v>
      </c>
      <c r="C45" s="327"/>
      <c r="D45" s="442" t="s">
        <v>248</v>
      </c>
      <c r="E45" s="409" t="s">
        <v>616</v>
      </c>
      <c r="F45" s="409">
        <v>57.75</v>
      </c>
      <c r="G45" s="409">
        <v>55</v>
      </c>
      <c r="H45" s="409">
        <v>58.9</v>
      </c>
      <c r="I45" s="409" t="s">
        <v>1011</v>
      </c>
      <c r="J45" s="104" t="s">
        <v>1012</v>
      </c>
      <c r="K45" s="104">
        <f t="shared" ref="K45" si="41">H45-F45</f>
        <v>1.1499999999999986</v>
      </c>
      <c r="L45" s="105">
        <f>(F45*-0.07)/100</f>
        <v>-4.0425000000000003E-2</v>
      </c>
      <c r="M45" s="106">
        <f t="shared" ref="M45" si="42">(K45+L45)/F45</f>
        <v>1.9213419913419891E-2</v>
      </c>
      <c r="N45" s="104" t="s">
        <v>614</v>
      </c>
      <c r="O45" s="407">
        <v>44455</v>
      </c>
      <c r="R45" s="324" t="s">
        <v>615</v>
      </c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</row>
    <row r="46" spans="1:38" s="291" customFormat="1" ht="15" customHeight="1">
      <c r="A46" s="326">
        <v>18</v>
      </c>
      <c r="B46" s="321">
        <v>44455</v>
      </c>
      <c r="C46" s="327"/>
      <c r="D46" s="442" t="s">
        <v>1013</v>
      </c>
      <c r="E46" s="409" t="s">
        <v>616</v>
      </c>
      <c r="F46" s="409">
        <v>49.6</v>
      </c>
      <c r="G46" s="409">
        <v>48</v>
      </c>
      <c r="H46" s="409">
        <v>50.7</v>
      </c>
      <c r="I46" s="409">
        <v>52</v>
      </c>
      <c r="J46" s="104" t="s">
        <v>1016</v>
      </c>
      <c r="K46" s="104">
        <f t="shared" ref="K46:K48" si="43">H46-F46</f>
        <v>1.1000000000000014</v>
      </c>
      <c r="L46" s="105">
        <f t="shared" ref="L46:L47" si="44">(F46*-0.07)/100</f>
        <v>-3.4720000000000001E-2</v>
      </c>
      <c r="M46" s="106">
        <f t="shared" ref="M46:M48" si="45">(K46+L46)/F46</f>
        <v>2.1477419354838736E-2</v>
      </c>
      <c r="N46" s="104" t="s">
        <v>614</v>
      </c>
      <c r="O46" s="407">
        <v>44455</v>
      </c>
      <c r="R46" s="324" t="s">
        <v>615</v>
      </c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0"/>
      <c r="AL46" s="290"/>
    </row>
    <row r="47" spans="1:38" s="291" customFormat="1" ht="15" customHeight="1">
      <c r="A47" s="326">
        <v>19</v>
      </c>
      <c r="B47" s="321">
        <v>44455</v>
      </c>
      <c r="C47" s="327"/>
      <c r="D47" s="442" t="s">
        <v>405</v>
      </c>
      <c r="E47" s="409" t="s">
        <v>616</v>
      </c>
      <c r="F47" s="409">
        <v>40.049999999999997</v>
      </c>
      <c r="G47" s="409">
        <v>38.799999999999997</v>
      </c>
      <c r="H47" s="409">
        <v>41.5</v>
      </c>
      <c r="I47" s="409" t="s">
        <v>1014</v>
      </c>
      <c r="J47" s="104" t="s">
        <v>1017</v>
      </c>
      <c r="K47" s="104">
        <f t="shared" si="43"/>
        <v>1.4500000000000028</v>
      </c>
      <c r="L47" s="105">
        <f t="shared" si="44"/>
        <v>-2.8035000000000001E-2</v>
      </c>
      <c r="M47" s="106">
        <f t="shared" si="45"/>
        <v>3.5504744069912685E-2</v>
      </c>
      <c r="N47" s="104" t="s">
        <v>614</v>
      </c>
      <c r="O47" s="407">
        <v>44455</v>
      </c>
      <c r="R47" s="324" t="s">
        <v>615</v>
      </c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  <c r="AJ47" s="290"/>
      <c r="AK47" s="290"/>
      <c r="AL47" s="290"/>
    </row>
    <row r="48" spans="1:38" s="291" customFormat="1" ht="15" customHeight="1">
      <c r="A48" s="420">
        <v>20</v>
      </c>
      <c r="B48" s="421">
        <v>44455</v>
      </c>
      <c r="C48" s="422"/>
      <c r="D48" s="423" t="s">
        <v>298</v>
      </c>
      <c r="E48" s="424" t="s">
        <v>616</v>
      </c>
      <c r="F48" s="424">
        <v>240.5</v>
      </c>
      <c r="G48" s="424">
        <v>234</v>
      </c>
      <c r="H48" s="424">
        <v>233</v>
      </c>
      <c r="I48" s="424" t="s">
        <v>1015</v>
      </c>
      <c r="J48" s="425" t="s">
        <v>1052</v>
      </c>
      <c r="K48" s="425">
        <f t="shared" si="43"/>
        <v>-7.5</v>
      </c>
      <c r="L48" s="426">
        <f t="shared" ref="L48" si="46">(F48*-0.7)/100</f>
        <v>-1.6835</v>
      </c>
      <c r="M48" s="427">
        <f t="shared" si="45"/>
        <v>-3.8185031185031186E-2</v>
      </c>
      <c r="N48" s="425" t="s">
        <v>627</v>
      </c>
      <c r="O48" s="428">
        <v>44456</v>
      </c>
      <c r="R48" s="324" t="s">
        <v>615</v>
      </c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</row>
    <row r="49" spans="1:38" s="291" customFormat="1" ht="15" customHeight="1">
      <c r="A49" s="313">
        <v>21</v>
      </c>
      <c r="B49" s="314">
        <v>44456</v>
      </c>
      <c r="C49" s="315"/>
      <c r="D49" s="316" t="s">
        <v>130</v>
      </c>
      <c r="E49" s="317" t="s">
        <v>616</v>
      </c>
      <c r="F49" s="317" t="s">
        <v>1057</v>
      </c>
      <c r="G49" s="317">
        <v>48</v>
      </c>
      <c r="H49" s="317"/>
      <c r="I49" s="317">
        <v>52</v>
      </c>
      <c r="J49" s="313" t="s">
        <v>617</v>
      </c>
      <c r="K49" s="314"/>
      <c r="L49" s="315"/>
      <c r="M49" s="316"/>
      <c r="N49" s="317"/>
      <c r="O49" s="317"/>
      <c r="R49" s="324" t="s">
        <v>615</v>
      </c>
      <c r="S49" s="290"/>
      <c r="T49" s="290"/>
      <c r="U49" s="290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  <c r="AJ49" s="290"/>
      <c r="AK49" s="290"/>
      <c r="AL49" s="290"/>
    </row>
    <row r="50" spans="1:38" s="291" customFormat="1" ht="15" customHeight="1">
      <c r="A50" s="313">
        <v>22</v>
      </c>
      <c r="B50" s="314">
        <v>44456</v>
      </c>
      <c r="C50" s="315"/>
      <c r="D50" s="316" t="s">
        <v>139</v>
      </c>
      <c r="E50" s="317" t="s">
        <v>616</v>
      </c>
      <c r="F50" s="317" t="s">
        <v>1058</v>
      </c>
      <c r="G50" s="317">
        <v>224</v>
      </c>
      <c r="H50" s="317"/>
      <c r="I50" s="317" t="s">
        <v>1059</v>
      </c>
      <c r="J50" s="313" t="s">
        <v>617</v>
      </c>
      <c r="K50" s="314"/>
      <c r="L50" s="315"/>
      <c r="M50" s="316"/>
      <c r="N50" s="317"/>
      <c r="O50" s="317"/>
      <c r="R50" s="324" t="s">
        <v>615</v>
      </c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0"/>
      <c r="AL50" s="290"/>
    </row>
    <row r="51" spans="1:38" ht="15" customHeight="1">
      <c r="A51" s="293"/>
      <c r="B51" s="294"/>
      <c r="C51" s="295"/>
      <c r="D51" s="296"/>
      <c r="E51" s="297"/>
      <c r="F51" s="297"/>
      <c r="G51" s="297"/>
      <c r="H51" s="297"/>
      <c r="I51" s="297"/>
      <c r="J51" s="318"/>
      <c r="K51" s="318"/>
      <c r="L51" s="298"/>
      <c r="M51" s="319"/>
      <c r="N51" s="318"/>
      <c r="O51" s="320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60"/>
      <c r="B53" s="124"/>
      <c r="C53" s="161"/>
      <c r="D53" s="162"/>
      <c r="E53" s="123"/>
      <c r="F53" s="123"/>
      <c r="G53" s="123"/>
      <c r="H53" s="123"/>
      <c r="I53" s="123"/>
      <c r="J53" s="163"/>
      <c r="K53" s="163"/>
      <c r="L53" s="164"/>
      <c r="M53" s="165"/>
      <c r="N53" s="129"/>
      <c r="O53" s="16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44.25" customHeight="1">
      <c r="A54" s="135" t="s">
        <v>619</v>
      </c>
      <c r="B54" s="161"/>
      <c r="C54" s="161"/>
      <c r="D54" s="1"/>
      <c r="E54" s="6"/>
      <c r="F54" s="6"/>
      <c r="G54" s="6"/>
      <c r="H54" s="6" t="s">
        <v>631</v>
      </c>
      <c r="I54" s="6"/>
      <c r="J54" s="6"/>
      <c r="K54" s="131"/>
      <c r="L54" s="165"/>
      <c r="M54" s="131"/>
      <c r="N54" s="132"/>
      <c r="O54" s="13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42" t="s">
        <v>620</v>
      </c>
      <c r="B55" s="135"/>
      <c r="C55" s="135"/>
      <c r="D55" s="135"/>
      <c r="E55" s="44"/>
      <c r="F55" s="143" t="s">
        <v>621</v>
      </c>
      <c r="G55" s="59"/>
      <c r="H55" s="44"/>
      <c r="I55" s="59"/>
      <c r="J55" s="6"/>
      <c r="K55" s="167"/>
      <c r="L55" s="168"/>
      <c r="M55" s="6"/>
      <c r="N55" s="125"/>
      <c r="O55" s="169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4.25" customHeight="1">
      <c r="A56" s="142"/>
      <c r="B56" s="135"/>
      <c r="C56" s="135"/>
      <c r="D56" s="135"/>
      <c r="E56" s="6"/>
      <c r="F56" s="143" t="s">
        <v>623</v>
      </c>
      <c r="G56" s="59"/>
      <c r="H56" s="44"/>
      <c r="I56" s="59"/>
      <c r="J56" s="6"/>
      <c r="K56" s="167"/>
      <c r="L56" s="168"/>
      <c r="M56" s="6"/>
      <c r="N56" s="125"/>
      <c r="O56" s="169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35"/>
      <c r="B57" s="135"/>
      <c r="C57" s="135"/>
      <c r="D57" s="135"/>
      <c r="E57" s="6"/>
      <c r="F57" s="6"/>
      <c r="G57" s="6"/>
      <c r="H57" s="6"/>
      <c r="I57" s="6"/>
      <c r="J57" s="148"/>
      <c r="K57" s="145"/>
      <c r="L57" s="146"/>
      <c r="M57" s="6"/>
      <c r="N57" s="149"/>
      <c r="O57" s="1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2.75" customHeight="1">
      <c r="A58" s="170" t="s">
        <v>632</v>
      </c>
      <c r="B58" s="170"/>
      <c r="C58" s="170"/>
      <c r="D58" s="170"/>
      <c r="E58" s="6"/>
      <c r="F58" s="6"/>
      <c r="G58" s="6"/>
      <c r="H58" s="6"/>
      <c r="I58" s="6"/>
      <c r="J58" s="6"/>
      <c r="K58" s="6"/>
      <c r="L58" s="6"/>
      <c r="M58" s="6"/>
      <c r="N58" s="6"/>
      <c r="O58" s="2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38.25" customHeight="1">
      <c r="A59" s="100" t="s">
        <v>16</v>
      </c>
      <c r="B59" s="100" t="s">
        <v>590</v>
      </c>
      <c r="C59" s="100"/>
      <c r="D59" s="101" t="s">
        <v>602</v>
      </c>
      <c r="E59" s="100" t="s">
        <v>603</v>
      </c>
      <c r="F59" s="100" t="s">
        <v>604</v>
      </c>
      <c r="G59" s="100" t="s">
        <v>625</v>
      </c>
      <c r="H59" s="100" t="s">
        <v>606</v>
      </c>
      <c r="I59" s="100" t="s">
        <v>607</v>
      </c>
      <c r="J59" s="99" t="s">
        <v>608</v>
      </c>
      <c r="K59" s="171" t="s">
        <v>633</v>
      </c>
      <c r="L59" s="102" t="s">
        <v>610</v>
      </c>
      <c r="M59" s="171" t="s">
        <v>634</v>
      </c>
      <c r="N59" s="100" t="s">
        <v>635</v>
      </c>
      <c r="O59" s="99" t="s">
        <v>612</v>
      </c>
      <c r="P59" s="101" t="s">
        <v>613</v>
      </c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s="300" customFormat="1" ht="13.5" customHeight="1">
      <c r="A60" s="286">
        <v>1</v>
      </c>
      <c r="B60" s="284">
        <v>44439</v>
      </c>
      <c r="C60" s="365"/>
      <c r="D60" s="338" t="s">
        <v>866</v>
      </c>
      <c r="E60" s="286" t="s">
        <v>616</v>
      </c>
      <c r="F60" s="286">
        <v>847</v>
      </c>
      <c r="G60" s="286">
        <v>834</v>
      </c>
      <c r="H60" s="353">
        <v>855.5</v>
      </c>
      <c r="I60" s="353">
        <v>870</v>
      </c>
      <c r="J60" s="104" t="s">
        <v>886</v>
      </c>
      <c r="K60" s="358">
        <f t="shared" ref="K60" si="47">H60-F60</f>
        <v>8.5</v>
      </c>
      <c r="L60" s="402">
        <f t="shared" ref="L60:L61" si="48">(H60*N60)*0.07%</f>
        <v>598.85000000000014</v>
      </c>
      <c r="M60" s="404">
        <f t="shared" ref="M60" si="49">(K60*N60)-L60</f>
        <v>7901.15</v>
      </c>
      <c r="N60" s="353">
        <v>1000</v>
      </c>
      <c r="O60" s="405" t="s">
        <v>614</v>
      </c>
      <c r="P60" s="406">
        <v>44441</v>
      </c>
      <c r="Q60" s="172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31"/>
      <c r="AG60" s="325"/>
      <c r="AH60" s="323"/>
      <c r="AI60" s="323"/>
      <c r="AJ60" s="331"/>
      <c r="AK60" s="331"/>
      <c r="AL60" s="331"/>
    </row>
    <row r="61" spans="1:38" s="300" customFormat="1" ht="13.5" customHeight="1">
      <c r="A61" s="366">
        <v>2</v>
      </c>
      <c r="B61" s="367">
        <v>44441</v>
      </c>
      <c r="C61" s="368"/>
      <c r="D61" s="369" t="s">
        <v>884</v>
      </c>
      <c r="E61" s="366" t="s">
        <v>855</v>
      </c>
      <c r="F61" s="366">
        <v>1703</v>
      </c>
      <c r="G61" s="366">
        <v>1724</v>
      </c>
      <c r="H61" s="370">
        <v>1689</v>
      </c>
      <c r="I61" s="360" t="s">
        <v>885</v>
      </c>
      <c r="J61" s="104" t="s">
        <v>854</v>
      </c>
      <c r="K61" s="363">
        <f>F61-H61</f>
        <v>14</v>
      </c>
      <c r="L61" s="364">
        <f t="shared" si="48"/>
        <v>679.8225000000001</v>
      </c>
      <c r="M61" s="359">
        <f t="shared" ref="M61" si="50">(K61*N61)-L61</f>
        <v>7370.1774999999998</v>
      </c>
      <c r="N61" s="360">
        <v>575</v>
      </c>
      <c r="O61" s="403" t="s">
        <v>614</v>
      </c>
      <c r="P61" s="362">
        <v>44441</v>
      </c>
      <c r="Q61" s="172"/>
      <c r="R61" s="6" t="s">
        <v>615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50"/>
      <c r="AG61" s="325"/>
      <c r="AH61" s="323"/>
      <c r="AI61" s="323"/>
      <c r="AJ61" s="350"/>
      <c r="AK61" s="350"/>
      <c r="AL61" s="350"/>
    </row>
    <row r="62" spans="1:38" s="300" customFormat="1" ht="13.5" customHeight="1">
      <c r="A62" s="280">
        <v>3</v>
      </c>
      <c r="B62" s="371">
        <v>44441</v>
      </c>
      <c r="C62" s="372"/>
      <c r="D62" s="339" t="s">
        <v>888</v>
      </c>
      <c r="E62" s="280" t="s">
        <v>855</v>
      </c>
      <c r="F62" s="280">
        <v>1796</v>
      </c>
      <c r="G62" s="280">
        <v>1824</v>
      </c>
      <c r="H62" s="373">
        <v>1821</v>
      </c>
      <c r="I62" s="374">
        <v>1750</v>
      </c>
      <c r="J62" s="375" t="s">
        <v>889</v>
      </c>
      <c r="K62" s="376">
        <f>F62-H62</f>
        <v>-25</v>
      </c>
      <c r="L62" s="377">
        <f t="shared" ref="L62" si="51">(H62*N62)*0.07%</f>
        <v>701.08500000000015</v>
      </c>
      <c r="M62" s="378">
        <f t="shared" ref="M62" si="52">(K62*N62)-L62</f>
        <v>-14451.085000000001</v>
      </c>
      <c r="N62" s="374">
        <v>550</v>
      </c>
      <c r="O62" s="379" t="s">
        <v>627</v>
      </c>
      <c r="P62" s="380">
        <v>44441</v>
      </c>
      <c r="Q62" s="172"/>
      <c r="R62" s="6" t="s">
        <v>615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50"/>
      <c r="AG62" s="325"/>
      <c r="AH62" s="323"/>
      <c r="AI62" s="323"/>
      <c r="AJ62" s="350"/>
      <c r="AK62" s="350"/>
      <c r="AL62" s="350"/>
    </row>
    <row r="63" spans="1:38" s="300" customFormat="1" ht="13.5" customHeight="1">
      <c r="A63" s="280">
        <v>4</v>
      </c>
      <c r="B63" s="371">
        <v>44441</v>
      </c>
      <c r="C63" s="391"/>
      <c r="D63" s="392" t="s">
        <v>890</v>
      </c>
      <c r="E63" s="393" t="s">
        <v>855</v>
      </c>
      <c r="F63" s="393">
        <v>17155</v>
      </c>
      <c r="G63" s="393">
        <v>17340</v>
      </c>
      <c r="H63" s="374">
        <v>17340</v>
      </c>
      <c r="I63" s="374">
        <v>16900</v>
      </c>
      <c r="J63" s="375" t="s">
        <v>908</v>
      </c>
      <c r="K63" s="376">
        <f>F63-H63</f>
        <v>-185</v>
      </c>
      <c r="L63" s="377">
        <f t="shared" ref="L63:L64" si="53">(H63*N63)*0.07%</f>
        <v>606.90000000000009</v>
      </c>
      <c r="M63" s="378">
        <f t="shared" ref="M63:M64" si="54">(K63*N63)-L63</f>
        <v>-9856.9</v>
      </c>
      <c r="N63" s="374">
        <v>50</v>
      </c>
      <c r="O63" s="379" t="s">
        <v>627</v>
      </c>
      <c r="P63" s="380">
        <v>44442</v>
      </c>
      <c r="Q63" s="172"/>
      <c r="R63" s="6" t="s">
        <v>615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31"/>
      <c r="AG63" s="325"/>
      <c r="AH63" s="323"/>
      <c r="AI63" s="323"/>
      <c r="AJ63" s="331"/>
      <c r="AK63" s="331"/>
      <c r="AL63" s="331"/>
    </row>
    <row r="64" spans="1:38" s="300" customFormat="1" ht="13.5" customHeight="1">
      <c r="A64" s="280">
        <v>5</v>
      </c>
      <c r="B64" s="371">
        <v>44441</v>
      </c>
      <c r="C64" s="391"/>
      <c r="D64" s="392" t="s">
        <v>891</v>
      </c>
      <c r="E64" s="393" t="s">
        <v>616</v>
      </c>
      <c r="F64" s="393">
        <v>923.5</v>
      </c>
      <c r="G64" s="393">
        <v>907</v>
      </c>
      <c r="H64" s="374">
        <v>907</v>
      </c>
      <c r="I64" s="374" t="s">
        <v>892</v>
      </c>
      <c r="J64" s="375" t="s">
        <v>934</v>
      </c>
      <c r="K64" s="376">
        <f t="shared" ref="K64" si="55">H64-F64</f>
        <v>-16.5</v>
      </c>
      <c r="L64" s="377">
        <f t="shared" si="53"/>
        <v>539.66500000000008</v>
      </c>
      <c r="M64" s="378">
        <f t="shared" si="54"/>
        <v>-14564.665000000001</v>
      </c>
      <c r="N64" s="374">
        <v>850</v>
      </c>
      <c r="O64" s="379" t="s">
        <v>627</v>
      </c>
      <c r="P64" s="380">
        <v>44446</v>
      </c>
      <c r="Q64" s="172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57"/>
      <c r="AG64" s="325"/>
      <c r="AH64" s="323"/>
      <c r="AI64" s="323"/>
      <c r="AJ64" s="357"/>
      <c r="AK64" s="357"/>
      <c r="AL64" s="357"/>
    </row>
    <row r="65" spans="1:38" s="300" customFormat="1" ht="13.5" customHeight="1">
      <c r="A65" s="286">
        <v>6</v>
      </c>
      <c r="B65" s="284">
        <v>44445</v>
      </c>
      <c r="C65" s="399"/>
      <c r="D65" s="400" t="s">
        <v>910</v>
      </c>
      <c r="E65" s="401" t="s">
        <v>855</v>
      </c>
      <c r="F65" s="401">
        <v>1716</v>
      </c>
      <c r="G65" s="401">
        <v>1737</v>
      </c>
      <c r="H65" s="360">
        <v>1699</v>
      </c>
      <c r="I65" s="360" t="s">
        <v>911</v>
      </c>
      <c r="J65" s="104" t="s">
        <v>912</v>
      </c>
      <c r="K65" s="363">
        <f>F65-H65</f>
        <v>17</v>
      </c>
      <c r="L65" s="364">
        <f t="shared" ref="L65:L66" si="56">(H65*N65)*0.07%</f>
        <v>683.84750000000008</v>
      </c>
      <c r="M65" s="359">
        <f t="shared" ref="M65:M66" si="57">(K65*N65)-L65</f>
        <v>9091.1525000000001</v>
      </c>
      <c r="N65" s="360">
        <v>575</v>
      </c>
      <c r="O65" s="361" t="s">
        <v>614</v>
      </c>
      <c r="P65" s="362">
        <v>44445</v>
      </c>
      <c r="Q65" s="172"/>
      <c r="R65" s="6" t="s">
        <v>615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8"/>
      <c r="AG65" s="325"/>
      <c r="AH65" s="323"/>
      <c r="AI65" s="323"/>
      <c r="AJ65" s="398"/>
      <c r="AK65" s="398"/>
      <c r="AL65" s="398"/>
    </row>
    <row r="66" spans="1:38" s="300" customFormat="1" ht="13.5" customHeight="1">
      <c r="A66" s="286">
        <v>7</v>
      </c>
      <c r="B66" s="284">
        <v>44445</v>
      </c>
      <c r="C66" s="399"/>
      <c r="D66" s="400" t="s">
        <v>917</v>
      </c>
      <c r="E66" s="401" t="s">
        <v>616</v>
      </c>
      <c r="F66" s="401">
        <v>3190</v>
      </c>
      <c r="G66" s="401">
        <v>3120</v>
      </c>
      <c r="H66" s="360">
        <v>3235</v>
      </c>
      <c r="I66" s="360" t="s">
        <v>918</v>
      </c>
      <c r="J66" s="104" t="s">
        <v>948</v>
      </c>
      <c r="K66" s="363">
        <f t="shared" ref="K66" si="58">H66-F66</f>
        <v>45</v>
      </c>
      <c r="L66" s="364">
        <f t="shared" si="56"/>
        <v>452.90000000000009</v>
      </c>
      <c r="M66" s="359">
        <f t="shared" si="57"/>
        <v>8547.1</v>
      </c>
      <c r="N66" s="360">
        <v>200</v>
      </c>
      <c r="O66" s="361" t="s">
        <v>614</v>
      </c>
      <c r="P66" s="362">
        <v>44447</v>
      </c>
      <c r="Q66" s="172"/>
      <c r="R66" s="6" t="s">
        <v>618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9"/>
      <c r="AG66" s="325"/>
      <c r="AH66" s="323"/>
      <c r="AI66" s="323"/>
      <c r="AJ66" s="419"/>
      <c r="AK66" s="419"/>
      <c r="AL66" s="419"/>
    </row>
    <row r="67" spans="1:38" s="300" customFormat="1" ht="13.5" customHeight="1">
      <c r="A67" s="429">
        <v>8</v>
      </c>
      <c r="B67" s="430">
        <v>44445</v>
      </c>
      <c r="C67" s="431"/>
      <c r="D67" s="432" t="s">
        <v>919</v>
      </c>
      <c r="E67" s="433" t="s">
        <v>616</v>
      </c>
      <c r="F67" s="433">
        <v>2251.5</v>
      </c>
      <c r="G67" s="433">
        <v>2205</v>
      </c>
      <c r="H67" s="433">
        <v>2205</v>
      </c>
      <c r="I67" s="433" t="s">
        <v>920</v>
      </c>
      <c r="J67" s="375" t="s">
        <v>939</v>
      </c>
      <c r="K67" s="376">
        <f t="shared" ref="K67" si="59">H67-F67</f>
        <v>-46.5</v>
      </c>
      <c r="L67" s="377">
        <f t="shared" ref="L67" si="60">(H67*N67)*0.07%</f>
        <v>424.46250000000003</v>
      </c>
      <c r="M67" s="378">
        <f t="shared" ref="M67" si="61">(K67*N67)-L67</f>
        <v>-13211.9625</v>
      </c>
      <c r="N67" s="374">
        <v>275</v>
      </c>
      <c r="O67" s="379" t="s">
        <v>627</v>
      </c>
      <c r="P67" s="380">
        <v>44447</v>
      </c>
      <c r="Q67" s="172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8"/>
      <c r="AG67" s="325"/>
      <c r="AH67" s="323"/>
      <c r="AI67" s="323"/>
      <c r="AJ67" s="398"/>
      <c r="AK67" s="398"/>
      <c r="AL67" s="398"/>
    </row>
    <row r="68" spans="1:38" s="300" customFormat="1" ht="13.5" customHeight="1">
      <c r="A68" s="280">
        <v>9</v>
      </c>
      <c r="B68" s="371">
        <v>44445</v>
      </c>
      <c r="C68" s="391"/>
      <c r="D68" s="392" t="s">
        <v>921</v>
      </c>
      <c r="E68" s="393" t="s">
        <v>616</v>
      </c>
      <c r="F68" s="393">
        <v>840</v>
      </c>
      <c r="G68" s="393">
        <v>827</v>
      </c>
      <c r="H68" s="374">
        <v>827</v>
      </c>
      <c r="I68" s="374">
        <v>865</v>
      </c>
      <c r="J68" s="375" t="s">
        <v>935</v>
      </c>
      <c r="K68" s="376">
        <f t="shared" ref="K68" si="62">H68-F68</f>
        <v>-13</v>
      </c>
      <c r="L68" s="377">
        <f t="shared" ref="L68:L70" si="63">(H68*N68)*0.07%</f>
        <v>578.90000000000009</v>
      </c>
      <c r="M68" s="378">
        <f t="shared" ref="M68:M70" si="64">(K68*N68)-L68</f>
        <v>-13578.9</v>
      </c>
      <c r="N68" s="374">
        <v>1000</v>
      </c>
      <c r="O68" s="379" t="s">
        <v>627</v>
      </c>
      <c r="P68" s="380">
        <v>44446</v>
      </c>
      <c r="Q68" s="172"/>
      <c r="R68" s="6" t="s">
        <v>618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8"/>
      <c r="AG68" s="325"/>
      <c r="AH68" s="323"/>
      <c r="AI68" s="323"/>
      <c r="AJ68" s="398"/>
      <c r="AK68" s="398"/>
      <c r="AL68" s="398"/>
    </row>
    <row r="69" spans="1:38" s="300" customFormat="1" ht="13.5" customHeight="1">
      <c r="A69" s="286">
        <v>10</v>
      </c>
      <c r="B69" s="367">
        <v>44446</v>
      </c>
      <c r="C69" s="399"/>
      <c r="D69" s="441" t="s">
        <v>930</v>
      </c>
      <c r="E69" s="401" t="s">
        <v>855</v>
      </c>
      <c r="F69" s="401">
        <v>3848</v>
      </c>
      <c r="G69" s="401">
        <v>3890</v>
      </c>
      <c r="H69" s="360">
        <v>3812.5</v>
      </c>
      <c r="I69" s="360">
        <v>3770</v>
      </c>
      <c r="J69" s="104" t="s">
        <v>940</v>
      </c>
      <c r="K69" s="363">
        <f>F69-H69</f>
        <v>35.5</v>
      </c>
      <c r="L69" s="364">
        <f t="shared" si="63"/>
        <v>800.62500000000011</v>
      </c>
      <c r="M69" s="359">
        <f t="shared" si="64"/>
        <v>9849.375</v>
      </c>
      <c r="N69" s="360">
        <v>300</v>
      </c>
      <c r="O69" s="361" t="s">
        <v>614</v>
      </c>
      <c r="P69" s="362">
        <v>44447</v>
      </c>
      <c r="Q69" s="172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8"/>
      <c r="AG69" s="325"/>
      <c r="AH69" s="323"/>
      <c r="AI69" s="323"/>
      <c r="AJ69" s="398"/>
      <c r="AK69" s="398"/>
      <c r="AL69" s="398"/>
    </row>
    <row r="70" spans="1:38" s="300" customFormat="1" ht="13.5" customHeight="1">
      <c r="A70" s="286">
        <v>11</v>
      </c>
      <c r="B70" s="367">
        <v>44447</v>
      </c>
      <c r="C70" s="399"/>
      <c r="D70" s="400" t="s">
        <v>941</v>
      </c>
      <c r="E70" s="401" t="s">
        <v>616</v>
      </c>
      <c r="F70" s="401">
        <v>212.25</v>
      </c>
      <c r="G70" s="401">
        <v>209</v>
      </c>
      <c r="H70" s="360">
        <v>215</v>
      </c>
      <c r="I70" s="360" t="s">
        <v>942</v>
      </c>
      <c r="J70" s="104" t="s">
        <v>963</v>
      </c>
      <c r="K70" s="363">
        <f t="shared" ref="K70" si="65">H70-F70</f>
        <v>2.75</v>
      </c>
      <c r="L70" s="364">
        <f t="shared" si="63"/>
        <v>481.60000000000008</v>
      </c>
      <c r="M70" s="359">
        <f t="shared" si="64"/>
        <v>8318.4</v>
      </c>
      <c r="N70" s="360">
        <v>3200</v>
      </c>
      <c r="O70" s="361" t="s">
        <v>614</v>
      </c>
      <c r="P70" s="362">
        <v>44452</v>
      </c>
      <c r="Q70" s="172"/>
      <c r="R70" s="6" t="s">
        <v>615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8"/>
      <c r="AG70" s="325"/>
      <c r="AH70" s="323"/>
      <c r="AI70" s="323"/>
      <c r="AJ70" s="398"/>
      <c r="AK70" s="398"/>
      <c r="AL70" s="398"/>
    </row>
    <row r="71" spans="1:38" s="300" customFormat="1" ht="13.5" customHeight="1">
      <c r="A71" s="286">
        <v>12</v>
      </c>
      <c r="B71" s="367">
        <v>44447</v>
      </c>
      <c r="C71" s="399"/>
      <c r="D71" s="441" t="s">
        <v>944</v>
      </c>
      <c r="E71" s="401" t="s">
        <v>616</v>
      </c>
      <c r="F71" s="401">
        <v>1708</v>
      </c>
      <c r="G71" s="401">
        <v>1670</v>
      </c>
      <c r="H71" s="360">
        <v>1732</v>
      </c>
      <c r="I71" s="360" t="s">
        <v>945</v>
      </c>
      <c r="J71" s="104" t="s">
        <v>877</v>
      </c>
      <c r="K71" s="363">
        <f t="shared" ref="K71" si="66">H71-F71</f>
        <v>24</v>
      </c>
      <c r="L71" s="364">
        <f t="shared" ref="L71" si="67">(H71*N71)*0.07%</f>
        <v>424.34000000000009</v>
      </c>
      <c r="M71" s="359">
        <f t="shared" ref="M71" si="68">(K71*N71)-L71</f>
        <v>7975.66</v>
      </c>
      <c r="N71" s="360">
        <v>350</v>
      </c>
      <c r="O71" s="361" t="s">
        <v>614</v>
      </c>
      <c r="P71" s="362">
        <v>44448</v>
      </c>
      <c r="Q71" s="172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57"/>
      <c r="AG71" s="325"/>
      <c r="AH71" s="323"/>
      <c r="AI71" s="323"/>
      <c r="AJ71" s="357"/>
      <c r="AK71" s="357"/>
      <c r="AL71" s="357"/>
    </row>
    <row r="72" spans="1:38" s="300" customFormat="1" ht="13.5" customHeight="1">
      <c r="A72" s="297">
        <v>13</v>
      </c>
      <c r="B72" s="325">
        <v>44452</v>
      </c>
      <c r="C72" s="335"/>
      <c r="D72" s="176" t="s">
        <v>944</v>
      </c>
      <c r="E72" s="439" t="s">
        <v>616</v>
      </c>
      <c r="F72" s="439" t="s">
        <v>964</v>
      </c>
      <c r="G72" s="435">
        <v>1695</v>
      </c>
      <c r="H72" s="436"/>
      <c r="I72" s="440" t="s">
        <v>965</v>
      </c>
      <c r="J72" s="328" t="s">
        <v>617</v>
      </c>
      <c r="K72" s="318"/>
      <c r="L72" s="298"/>
      <c r="M72" s="329"/>
      <c r="N72" s="436"/>
      <c r="O72" s="434"/>
      <c r="P72" s="178"/>
      <c r="Q72" s="172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35"/>
      <c r="AG72" s="325"/>
      <c r="AH72" s="323"/>
      <c r="AI72" s="323"/>
      <c r="AJ72" s="435"/>
      <c r="AK72" s="435"/>
      <c r="AL72" s="435"/>
    </row>
    <row r="73" spans="1:38" s="300" customFormat="1" ht="13.5" customHeight="1">
      <c r="A73" s="280">
        <v>14</v>
      </c>
      <c r="B73" s="371">
        <v>44454</v>
      </c>
      <c r="C73" s="391"/>
      <c r="D73" s="392" t="s">
        <v>884</v>
      </c>
      <c r="E73" s="393" t="s">
        <v>855</v>
      </c>
      <c r="F73" s="393">
        <v>1705.5</v>
      </c>
      <c r="G73" s="393">
        <v>1730</v>
      </c>
      <c r="H73" s="374">
        <v>1722</v>
      </c>
      <c r="I73" s="374" t="s">
        <v>995</v>
      </c>
      <c r="J73" s="375" t="s">
        <v>934</v>
      </c>
      <c r="K73" s="376">
        <f>F73-H73</f>
        <v>-16.5</v>
      </c>
      <c r="L73" s="377">
        <f t="shared" ref="L73:L74" si="69">(H73*N73)*0.07%</f>
        <v>693.10500000000013</v>
      </c>
      <c r="M73" s="378">
        <f t="shared" ref="M73:M74" si="70">(K73*N73)-L73</f>
        <v>-10180.605</v>
      </c>
      <c r="N73" s="374">
        <v>575</v>
      </c>
      <c r="O73" s="379" t="s">
        <v>627</v>
      </c>
      <c r="P73" s="380">
        <v>44454</v>
      </c>
      <c r="Q73" s="172"/>
      <c r="R73" s="6" t="s">
        <v>615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55"/>
      <c r="AG73" s="325"/>
      <c r="AH73" s="323"/>
      <c r="AI73" s="323"/>
      <c r="AJ73" s="455"/>
      <c r="AK73" s="455"/>
      <c r="AL73" s="455"/>
    </row>
    <row r="74" spans="1:38" s="300" customFormat="1" ht="13.5" customHeight="1">
      <c r="A74" s="286">
        <v>15</v>
      </c>
      <c r="B74" s="367">
        <v>44454</v>
      </c>
      <c r="C74" s="399"/>
      <c r="D74" s="400" t="s">
        <v>996</v>
      </c>
      <c r="E74" s="401" t="s">
        <v>616</v>
      </c>
      <c r="F74" s="401">
        <v>1031.5</v>
      </c>
      <c r="G74" s="401">
        <v>1018</v>
      </c>
      <c r="H74" s="360">
        <v>1041.5</v>
      </c>
      <c r="I74" s="360" t="s">
        <v>997</v>
      </c>
      <c r="J74" s="104" t="s">
        <v>1000</v>
      </c>
      <c r="K74" s="363">
        <f t="shared" ref="K74" si="71">H74-F74</f>
        <v>10</v>
      </c>
      <c r="L74" s="364">
        <f t="shared" si="69"/>
        <v>656.1450000000001</v>
      </c>
      <c r="M74" s="359">
        <f t="shared" si="70"/>
        <v>8343.8549999999996</v>
      </c>
      <c r="N74" s="360">
        <v>900</v>
      </c>
      <c r="O74" s="361" t="s">
        <v>614</v>
      </c>
      <c r="P74" s="362">
        <v>44448</v>
      </c>
      <c r="Q74" s="172"/>
      <c r="R74" s="6" t="s">
        <v>615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55"/>
      <c r="AG74" s="325"/>
      <c r="AH74" s="323"/>
      <c r="AI74" s="323"/>
      <c r="AJ74" s="455"/>
      <c r="AK74" s="455"/>
      <c r="AL74" s="455"/>
    </row>
    <row r="75" spans="1:38" s="300" customFormat="1" ht="13.5" customHeight="1">
      <c r="A75" s="286">
        <v>16</v>
      </c>
      <c r="B75" s="468">
        <v>44454</v>
      </c>
      <c r="C75" s="399"/>
      <c r="D75" s="400" t="s">
        <v>998</v>
      </c>
      <c r="E75" s="401" t="s">
        <v>616</v>
      </c>
      <c r="F75" s="401">
        <v>1546</v>
      </c>
      <c r="G75" s="401">
        <v>1522</v>
      </c>
      <c r="H75" s="469">
        <v>1571</v>
      </c>
      <c r="I75" s="469" t="s">
        <v>999</v>
      </c>
      <c r="J75" s="104" t="s">
        <v>636</v>
      </c>
      <c r="K75" s="363">
        <f t="shared" ref="K75:K76" si="72">H75-F75</f>
        <v>25</v>
      </c>
      <c r="L75" s="364">
        <f t="shared" ref="L75:L76" si="73">(H75*N75)*0.07%</f>
        <v>604.83500000000004</v>
      </c>
      <c r="M75" s="359">
        <f t="shared" ref="M75:M76" si="74">(K75*N75)-L75</f>
        <v>13145.165000000001</v>
      </c>
      <c r="N75" s="469">
        <v>550</v>
      </c>
      <c r="O75" s="361" t="s">
        <v>614</v>
      </c>
      <c r="P75" s="466">
        <v>44456</v>
      </c>
      <c r="Q75" s="172"/>
      <c r="R75" s="6" t="s">
        <v>615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55"/>
      <c r="AG75" s="325"/>
      <c r="AH75" s="323"/>
      <c r="AI75" s="323"/>
      <c r="AJ75" s="455"/>
      <c r="AK75" s="455"/>
      <c r="AL75" s="455"/>
    </row>
    <row r="76" spans="1:38" s="300" customFormat="1" ht="13.5" customHeight="1">
      <c r="A76" s="429">
        <v>17</v>
      </c>
      <c r="B76" s="470">
        <v>44456</v>
      </c>
      <c r="C76" s="431"/>
      <c r="D76" s="432" t="s">
        <v>891</v>
      </c>
      <c r="E76" s="433" t="s">
        <v>616</v>
      </c>
      <c r="F76" s="433">
        <v>946</v>
      </c>
      <c r="G76" s="433">
        <v>931</v>
      </c>
      <c r="H76" s="433">
        <v>931</v>
      </c>
      <c r="I76" s="433">
        <v>975</v>
      </c>
      <c r="J76" s="375" t="s">
        <v>1054</v>
      </c>
      <c r="K76" s="376">
        <f t="shared" si="72"/>
        <v>-15</v>
      </c>
      <c r="L76" s="377">
        <f t="shared" si="73"/>
        <v>553.94500000000005</v>
      </c>
      <c r="M76" s="378">
        <f t="shared" si="74"/>
        <v>-13303.945</v>
      </c>
      <c r="N76" s="374">
        <v>850</v>
      </c>
      <c r="O76" s="379" t="s">
        <v>627</v>
      </c>
      <c r="P76" s="380">
        <v>44456</v>
      </c>
      <c r="Q76" s="172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58"/>
      <c r="AG76" s="325"/>
      <c r="AH76" s="323"/>
      <c r="AI76" s="323"/>
      <c r="AJ76" s="458"/>
      <c r="AK76" s="458"/>
      <c r="AL76" s="458"/>
    </row>
    <row r="77" spans="1:38" s="300" customFormat="1" ht="13.5" customHeight="1">
      <c r="A77" s="297"/>
      <c r="B77" s="292"/>
      <c r="C77" s="335"/>
      <c r="D77" s="176"/>
      <c r="E77" s="458"/>
      <c r="F77" s="458"/>
      <c r="G77" s="458"/>
      <c r="H77" s="459"/>
      <c r="I77" s="459"/>
      <c r="J77" s="328"/>
      <c r="K77" s="318"/>
      <c r="L77" s="298"/>
      <c r="M77" s="329"/>
      <c r="N77" s="459"/>
      <c r="O77" s="457"/>
      <c r="P77" s="178"/>
      <c r="Q77" s="172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58"/>
      <c r="AG77" s="325"/>
      <c r="AH77" s="323"/>
      <c r="AI77" s="323"/>
      <c r="AJ77" s="458"/>
      <c r="AK77" s="458"/>
      <c r="AL77" s="458"/>
    </row>
    <row r="78" spans="1:38" s="300" customFormat="1" ht="13.5" customHeight="1">
      <c r="A78" s="297"/>
      <c r="B78" s="292"/>
      <c r="C78" s="335"/>
      <c r="D78" s="176"/>
      <c r="E78" s="455"/>
      <c r="F78" s="455"/>
      <c r="G78" s="455"/>
      <c r="H78" s="456"/>
      <c r="I78" s="456"/>
      <c r="J78" s="328"/>
      <c r="K78" s="318"/>
      <c r="L78" s="298"/>
      <c r="M78" s="329"/>
      <c r="N78" s="456"/>
      <c r="O78" s="454"/>
      <c r="P78" s="178"/>
      <c r="Q78" s="172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55"/>
      <c r="AG78" s="325"/>
      <c r="AH78" s="323"/>
      <c r="AI78" s="323"/>
      <c r="AJ78" s="455"/>
      <c r="AK78" s="455"/>
      <c r="AL78" s="455"/>
    </row>
    <row r="79" spans="1:38" s="300" customFormat="1" ht="13.5" customHeight="1">
      <c r="A79" s="297"/>
      <c r="B79" s="325"/>
      <c r="C79" s="335"/>
      <c r="D79" s="176"/>
      <c r="E79" s="439"/>
      <c r="F79" s="439"/>
      <c r="G79" s="439"/>
      <c r="H79" s="440"/>
      <c r="I79" s="440"/>
      <c r="J79" s="328"/>
      <c r="K79" s="318"/>
      <c r="L79" s="298"/>
      <c r="M79" s="329"/>
      <c r="N79" s="440"/>
      <c r="O79" s="438"/>
      <c r="P79" s="178"/>
      <c r="Q79" s="172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39"/>
      <c r="AG79" s="325"/>
      <c r="AH79" s="323"/>
      <c r="AI79" s="323"/>
      <c r="AJ79" s="439"/>
      <c r="AK79" s="439"/>
      <c r="AL79" s="439"/>
    </row>
    <row r="80" spans="1:38" s="300" customFormat="1" ht="13.5" customHeight="1">
      <c r="A80" s="297"/>
      <c r="B80" s="292"/>
      <c r="C80" s="349"/>
      <c r="D80" s="176"/>
      <c r="E80" s="108"/>
      <c r="F80" s="108"/>
      <c r="G80" s="108"/>
      <c r="H80" s="113"/>
      <c r="I80" s="173"/>
      <c r="J80" s="328"/>
      <c r="K80" s="318"/>
      <c r="L80" s="298"/>
      <c r="M80" s="329"/>
      <c r="N80" s="173"/>
      <c r="O80" s="177"/>
      <c r="P80" s="178"/>
      <c r="Q80" s="172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75"/>
      <c r="AG80" s="292"/>
      <c r="AH80" s="176"/>
      <c r="AI80" s="176"/>
      <c r="AJ80" s="108"/>
      <c r="AK80" s="108"/>
      <c r="AL80" s="108"/>
    </row>
    <row r="81" spans="1:38" ht="13.5" customHeight="1">
      <c r="A81" s="501"/>
      <c r="B81" s="503"/>
      <c r="C81" s="110"/>
      <c r="D81" s="176"/>
      <c r="E81" s="108"/>
      <c r="F81" s="108"/>
      <c r="G81" s="108"/>
      <c r="H81" s="108"/>
      <c r="I81" s="113"/>
      <c r="J81" s="505"/>
      <c r="K81" s="298"/>
      <c r="L81" s="298"/>
      <c r="M81" s="507"/>
      <c r="N81" s="509"/>
      <c r="O81" s="497"/>
      <c r="P81" s="499"/>
      <c r="Q81" s="17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502"/>
      <c r="B82" s="504"/>
      <c r="C82" s="110"/>
      <c r="D82" s="176"/>
      <c r="E82" s="108"/>
      <c r="F82" s="108"/>
      <c r="G82" s="108"/>
      <c r="H82" s="108"/>
      <c r="I82" s="113"/>
      <c r="J82" s="506"/>
      <c r="K82" s="336"/>
      <c r="L82" s="337"/>
      <c r="M82" s="508"/>
      <c r="N82" s="506"/>
      <c r="O82" s="498"/>
      <c r="P82" s="500"/>
      <c r="Q82" s="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123"/>
      <c r="B83" s="124"/>
      <c r="C83" s="161"/>
      <c r="D83" s="179"/>
      <c r="E83" s="180"/>
      <c r="F83" s="123"/>
      <c r="G83" s="123"/>
      <c r="H83" s="123"/>
      <c r="I83" s="163"/>
      <c r="J83" s="163"/>
      <c r="K83" s="163"/>
      <c r="L83" s="163"/>
      <c r="M83" s="163"/>
      <c r="N83" s="163"/>
      <c r="O83" s="163"/>
      <c r="P83" s="163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81"/>
      <c r="B84" s="124"/>
      <c r="C84" s="125"/>
      <c r="D84" s="182"/>
      <c r="E84" s="128"/>
      <c r="F84" s="128"/>
      <c r="G84" s="128"/>
      <c r="H84" s="128"/>
      <c r="I84" s="128"/>
      <c r="J84" s="6"/>
      <c r="K84" s="128"/>
      <c r="L84" s="128"/>
      <c r="M84" s="6"/>
      <c r="N84" s="1"/>
      <c r="O84" s="125"/>
      <c r="P84" s="44"/>
      <c r="Q84" s="44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44"/>
      <c r="AH84" s="44"/>
      <c r="AI84" s="44"/>
      <c r="AJ84" s="44"/>
      <c r="AK84" s="44"/>
      <c r="AL84" s="44"/>
    </row>
    <row r="85" spans="1:38" ht="12.75" customHeight="1">
      <c r="A85" s="183" t="s">
        <v>637</v>
      </c>
      <c r="B85" s="183"/>
      <c r="C85" s="183"/>
      <c r="D85" s="183"/>
      <c r="E85" s="184"/>
      <c r="F85" s="128"/>
      <c r="G85" s="128"/>
      <c r="H85" s="128"/>
      <c r="I85" s="128"/>
      <c r="J85" s="1"/>
      <c r="K85" s="6"/>
      <c r="L85" s="6"/>
      <c r="M85" s="6"/>
      <c r="N85" s="1"/>
      <c r="O85" s="1"/>
      <c r="P85" s="44"/>
      <c r="Q85" s="44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44"/>
      <c r="AH85" s="44"/>
      <c r="AI85" s="44"/>
      <c r="AJ85" s="44"/>
      <c r="AK85" s="44"/>
      <c r="AL85" s="44"/>
    </row>
    <row r="86" spans="1:38" ht="38.25" customHeight="1">
      <c r="A86" s="100" t="s">
        <v>16</v>
      </c>
      <c r="B86" s="100" t="s">
        <v>590</v>
      </c>
      <c r="C86" s="100"/>
      <c r="D86" s="101" t="s">
        <v>602</v>
      </c>
      <c r="E86" s="100" t="s">
        <v>603</v>
      </c>
      <c r="F86" s="100" t="s">
        <v>604</v>
      </c>
      <c r="G86" s="100" t="s">
        <v>625</v>
      </c>
      <c r="H86" s="100" t="s">
        <v>606</v>
      </c>
      <c r="I86" s="100" t="s">
        <v>607</v>
      </c>
      <c r="J86" s="99" t="s">
        <v>608</v>
      </c>
      <c r="K86" s="99" t="s">
        <v>638</v>
      </c>
      <c r="L86" s="102" t="s">
        <v>610</v>
      </c>
      <c r="M86" s="171" t="s">
        <v>634</v>
      </c>
      <c r="N86" s="100" t="s">
        <v>635</v>
      </c>
      <c r="O86" s="100" t="s">
        <v>612</v>
      </c>
      <c r="P86" s="101" t="s">
        <v>613</v>
      </c>
      <c r="Q86" s="44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44"/>
      <c r="AH86" s="44"/>
      <c r="AI86" s="44"/>
      <c r="AJ86" s="44"/>
      <c r="AK86" s="44"/>
      <c r="AL86" s="44"/>
    </row>
    <row r="87" spans="1:38" s="291" customFormat="1" ht="12.75" customHeight="1">
      <c r="A87" s="354">
        <v>1</v>
      </c>
      <c r="B87" s="281">
        <v>44438</v>
      </c>
      <c r="C87" s="355"/>
      <c r="D87" s="339" t="s">
        <v>865</v>
      </c>
      <c r="E87" s="356" t="s">
        <v>616</v>
      </c>
      <c r="F87" s="280">
        <v>135</v>
      </c>
      <c r="G87" s="280">
        <v>0</v>
      </c>
      <c r="H87" s="280">
        <v>0</v>
      </c>
      <c r="I87" s="282" t="s">
        <v>851</v>
      </c>
      <c r="J87" s="283" t="s">
        <v>882</v>
      </c>
      <c r="K87" s="308">
        <f t="shared" ref="K87" si="75">H87-F87</f>
        <v>-135</v>
      </c>
      <c r="L87" s="308">
        <v>100</v>
      </c>
      <c r="M87" s="283">
        <f t="shared" ref="M87" si="76">(K87*N87)-100</f>
        <v>-3475</v>
      </c>
      <c r="N87" s="283">
        <v>25</v>
      </c>
      <c r="O87" s="383" t="s">
        <v>627</v>
      </c>
      <c r="P87" s="309">
        <v>44441</v>
      </c>
      <c r="Q87" s="306"/>
      <c r="R87" s="307" t="s">
        <v>618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32">
        <v>2</v>
      </c>
      <c r="B88" s="284">
        <v>44439</v>
      </c>
      <c r="C88" s="351"/>
      <c r="D88" s="338" t="s">
        <v>867</v>
      </c>
      <c r="E88" s="352" t="s">
        <v>616</v>
      </c>
      <c r="F88" s="286">
        <v>38</v>
      </c>
      <c r="G88" s="286">
        <v>19</v>
      </c>
      <c r="H88" s="286">
        <v>45</v>
      </c>
      <c r="I88" s="353" t="s">
        <v>868</v>
      </c>
      <c r="J88" s="299" t="s">
        <v>852</v>
      </c>
      <c r="K88" s="381">
        <f t="shared" ref="K88" si="77">H88-F88</f>
        <v>7</v>
      </c>
      <c r="L88" s="381">
        <v>100</v>
      </c>
      <c r="M88" s="382">
        <f t="shared" ref="M88" si="78">(K88*N88)-100</f>
        <v>1650</v>
      </c>
      <c r="N88" s="382">
        <v>250</v>
      </c>
      <c r="O88" s="301" t="s">
        <v>614</v>
      </c>
      <c r="P88" s="312">
        <v>44440</v>
      </c>
      <c r="Q88" s="306"/>
      <c r="R88" s="307" t="s">
        <v>618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54">
        <v>3</v>
      </c>
      <c r="B89" s="281">
        <v>44439</v>
      </c>
      <c r="C89" s="355"/>
      <c r="D89" s="339" t="s">
        <v>869</v>
      </c>
      <c r="E89" s="356" t="s">
        <v>616</v>
      </c>
      <c r="F89" s="280">
        <v>67.5</v>
      </c>
      <c r="G89" s="280">
        <v>20</v>
      </c>
      <c r="H89" s="280">
        <v>20</v>
      </c>
      <c r="I89" s="282" t="s">
        <v>862</v>
      </c>
      <c r="J89" s="287" t="s">
        <v>878</v>
      </c>
      <c r="K89" s="308">
        <f t="shared" ref="K89" si="79">H89-F89</f>
        <v>-47.5</v>
      </c>
      <c r="L89" s="308">
        <v>100</v>
      </c>
      <c r="M89" s="283">
        <f t="shared" ref="M89" si="80">(K89*N89)-100</f>
        <v>-2475</v>
      </c>
      <c r="N89" s="283">
        <v>50</v>
      </c>
      <c r="O89" s="288" t="s">
        <v>627</v>
      </c>
      <c r="P89" s="309">
        <v>44440</v>
      </c>
      <c r="Q89" s="306"/>
      <c r="R89" s="307" t="s">
        <v>618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32">
        <v>4</v>
      </c>
      <c r="B90" s="284">
        <v>44440</v>
      </c>
      <c r="C90" s="351"/>
      <c r="D90" s="338" t="s">
        <v>871</v>
      </c>
      <c r="E90" s="352" t="s">
        <v>855</v>
      </c>
      <c r="F90" s="286">
        <v>86</v>
      </c>
      <c r="G90" s="286">
        <v>124</v>
      </c>
      <c r="H90" s="286">
        <v>62</v>
      </c>
      <c r="I90" s="353">
        <v>0.1</v>
      </c>
      <c r="J90" s="299" t="s">
        <v>877</v>
      </c>
      <c r="K90" s="310">
        <f>F90-H90</f>
        <v>24</v>
      </c>
      <c r="L90" s="310">
        <v>100</v>
      </c>
      <c r="M90" s="311">
        <f t="shared" ref="M90:M94" si="81">(K90*N90)-100</f>
        <v>1100</v>
      </c>
      <c r="N90" s="311">
        <v>50</v>
      </c>
      <c r="O90" s="301" t="s">
        <v>614</v>
      </c>
      <c r="P90" s="322">
        <v>44440</v>
      </c>
      <c r="Q90" s="306"/>
      <c r="R90" s="307" t="s">
        <v>615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32">
        <v>5</v>
      </c>
      <c r="B91" s="284">
        <v>44440</v>
      </c>
      <c r="C91" s="351"/>
      <c r="D91" s="338" t="s">
        <v>872</v>
      </c>
      <c r="E91" s="352" t="s">
        <v>616</v>
      </c>
      <c r="F91" s="286">
        <v>53.5</v>
      </c>
      <c r="G91" s="286">
        <v>14</v>
      </c>
      <c r="H91" s="286">
        <v>67.5</v>
      </c>
      <c r="I91" s="353" t="s">
        <v>873</v>
      </c>
      <c r="J91" s="299" t="s">
        <v>854</v>
      </c>
      <c r="K91" s="310">
        <f t="shared" ref="K91:K94" si="82">H91-F91</f>
        <v>14</v>
      </c>
      <c r="L91" s="310">
        <v>100</v>
      </c>
      <c r="M91" s="311">
        <f t="shared" si="81"/>
        <v>600</v>
      </c>
      <c r="N91" s="311">
        <v>50</v>
      </c>
      <c r="O91" s="301" t="s">
        <v>614</v>
      </c>
      <c r="P91" s="322">
        <v>44440</v>
      </c>
      <c r="Q91" s="306"/>
      <c r="R91" s="307" t="s">
        <v>615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2">
        <v>6</v>
      </c>
      <c r="B92" s="284">
        <v>44440</v>
      </c>
      <c r="C92" s="351"/>
      <c r="D92" s="338" t="s">
        <v>872</v>
      </c>
      <c r="E92" s="352" t="s">
        <v>616</v>
      </c>
      <c r="F92" s="286">
        <v>50</v>
      </c>
      <c r="G92" s="286">
        <v>14</v>
      </c>
      <c r="H92" s="286">
        <v>67.5</v>
      </c>
      <c r="I92" s="353" t="s">
        <v>873</v>
      </c>
      <c r="J92" s="299" t="s">
        <v>879</v>
      </c>
      <c r="K92" s="310">
        <f t="shared" si="82"/>
        <v>17.5</v>
      </c>
      <c r="L92" s="310">
        <v>100</v>
      </c>
      <c r="M92" s="311">
        <f t="shared" si="81"/>
        <v>775</v>
      </c>
      <c r="N92" s="311">
        <v>50</v>
      </c>
      <c r="O92" s="301" t="s">
        <v>614</v>
      </c>
      <c r="P92" s="322">
        <v>44440</v>
      </c>
      <c r="Q92" s="306"/>
      <c r="R92" s="307" t="s">
        <v>615</v>
      </c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2">
        <v>7</v>
      </c>
      <c r="B93" s="284">
        <v>44440</v>
      </c>
      <c r="C93" s="351"/>
      <c r="D93" s="338" t="s">
        <v>874</v>
      </c>
      <c r="E93" s="352" t="s">
        <v>616</v>
      </c>
      <c r="F93" s="286">
        <v>63.5</v>
      </c>
      <c r="G93" s="286">
        <v>14</v>
      </c>
      <c r="H93" s="286">
        <v>80</v>
      </c>
      <c r="I93" s="353" t="s">
        <v>853</v>
      </c>
      <c r="J93" s="299" t="s">
        <v>880</v>
      </c>
      <c r="K93" s="310">
        <f t="shared" si="82"/>
        <v>16.5</v>
      </c>
      <c r="L93" s="310">
        <v>100</v>
      </c>
      <c r="M93" s="311">
        <f t="shared" si="81"/>
        <v>725</v>
      </c>
      <c r="N93" s="311">
        <v>50</v>
      </c>
      <c r="O93" s="301" t="s">
        <v>614</v>
      </c>
      <c r="P93" s="322">
        <v>44440</v>
      </c>
      <c r="Q93" s="306"/>
      <c r="R93" s="307" t="s">
        <v>615</v>
      </c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54">
        <v>8</v>
      </c>
      <c r="B94" s="281">
        <v>44440</v>
      </c>
      <c r="C94" s="355"/>
      <c r="D94" s="339" t="s">
        <v>875</v>
      </c>
      <c r="E94" s="356" t="s">
        <v>616</v>
      </c>
      <c r="F94" s="280">
        <v>3.45</v>
      </c>
      <c r="G94" s="280">
        <v>2</v>
      </c>
      <c r="H94" s="280">
        <v>2.35</v>
      </c>
      <c r="I94" s="282" t="s">
        <v>876</v>
      </c>
      <c r="J94" s="287" t="s">
        <v>883</v>
      </c>
      <c r="K94" s="308">
        <f t="shared" si="82"/>
        <v>-1.1000000000000001</v>
      </c>
      <c r="L94" s="308">
        <v>100</v>
      </c>
      <c r="M94" s="283">
        <f t="shared" si="81"/>
        <v>-4060.0000000000005</v>
      </c>
      <c r="N94" s="283">
        <v>3600</v>
      </c>
      <c r="O94" s="288" t="s">
        <v>627</v>
      </c>
      <c r="P94" s="309">
        <v>44441</v>
      </c>
      <c r="Q94" s="306"/>
      <c r="R94" s="307" t="s">
        <v>615</v>
      </c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s="291" customFormat="1" ht="12.75" customHeight="1">
      <c r="A95" s="332">
        <v>9</v>
      </c>
      <c r="B95" s="367">
        <v>44441</v>
      </c>
      <c r="C95" s="351"/>
      <c r="D95" s="338" t="s">
        <v>874</v>
      </c>
      <c r="E95" s="352" t="s">
        <v>616</v>
      </c>
      <c r="F95" s="286">
        <v>56.5</v>
      </c>
      <c r="G95" s="286">
        <v>14</v>
      </c>
      <c r="H95" s="286">
        <v>69</v>
      </c>
      <c r="I95" s="353" t="s">
        <v>853</v>
      </c>
      <c r="J95" s="299" t="s">
        <v>887</v>
      </c>
      <c r="K95" s="310">
        <f t="shared" ref="K95:K96" si="83">H95-F95</f>
        <v>12.5</v>
      </c>
      <c r="L95" s="310">
        <v>100</v>
      </c>
      <c r="M95" s="311">
        <f t="shared" ref="M95:M96" si="84">(K95*N95)-100</f>
        <v>525</v>
      </c>
      <c r="N95" s="311">
        <v>50</v>
      </c>
      <c r="O95" s="301" t="s">
        <v>614</v>
      </c>
      <c r="P95" s="322">
        <v>44441</v>
      </c>
      <c r="Q95" s="306"/>
      <c r="R95" s="307" t="s">
        <v>615</v>
      </c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</row>
    <row r="96" spans="1:38" s="291" customFormat="1" ht="12.75" customHeight="1">
      <c r="A96" s="354">
        <v>10</v>
      </c>
      <c r="B96" s="371">
        <v>44441</v>
      </c>
      <c r="C96" s="355"/>
      <c r="D96" s="339" t="s">
        <v>893</v>
      </c>
      <c r="E96" s="356" t="s">
        <v>616</v>
      </c>
      <c r="F96" s="280">
        <v>47</v>
      </c>
      <c r="G96" s="280">
        <v>14</v>
      </c>
      <c r="H96" s="280">
        <v>14</v>
      </c>
      <c r="I96" s="282" t="s">
        <v>894</v>
      </c>
      <c r="J96" s="287" t="s">
        <v>895</v>
      </c>
      <c r="K96" s="308">
        <f t="shared" si="83"/>
        <v>-33</v>
      </c>
      <c r="L96" s="308">
        <v>100</v>
      </c>
      <c r="M96" s="283">
        <f t="shared" si="84"/>
        <v>-1750</v>
      </c>
      <c r="N96" s="283">
        <v>50</v>
      </c>
      <c r="O96" s="288" t="s">
        <v>627</v>
      </c>
      <c r="P96" s="309">
        <v>44441</v>
      </c>
      <c r="Q96" s="306"/>
      <c r="R96" s="307" t="s">
        <v>615</v>
      </c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</row>
    <row r="97" spans="1:38" s="291" customFormat="1" ht="12.75" customHeight="1">
      <c r="A97" s="354">
        <v>11</v>
      </c>
      <c r="B97" s="371">
        <v>44441</v>
      </c>
      <c r="C97" s="355"/>
      <c r="D97" s="339" t="s">
        <v>896</v>
      </c>
      <c r="E97" s="356" t="s">
        <v>616</v>
      </c>
      <c r="F97" s="280">
        <v>31</v>
      </c>
      <c r="G97" s="280">
        <v>15</v>
      </c>
      <c r="H97" s="280">
        <v>17</v>
      </c>
      <c r="I97" s="282" t="s">
        <v>897</v>
      </c>
      <c r="J97" s="287" t="s">
        <v>933</v>
      </c>
      <c r="K97" s="308">
        <f t="shared" ref="K97" si="85">H97-F97</f>
        <v>-14</v>
      </c>
      <c r="L97" s="308">
        <v>100</v>
      </c>
      <c r="M97" s="283">
        <f t="shared" ref="M97:M98" si="86">(K97*N97)-100</f>
        <v>-4300</v>
      </c>
      <c r="N97" s="283">
        <v>300</v>
      </c>
      <c r="O97" s="288" t="s">
        <v>627</v>
      </c>
      <c r="P97" s="309">
        <v>44446</v>
      </c>
      <c r="Q97" s="306"/>
      <c r="R97" s="307" t="s">
        <v>618</v>
      </c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</row>
    <row r="98" spans="1:38" s="291" customFormat="1" ht="12.75" customHeight="1">
      <c r="A98" s="332">
        <v>12</v>
      </c>
      <c r="B98" s="284">
        <v>44442</v>
      </c>
      <c r="C98" s="351"/>
      <c r="D98" s="338" t="s">
        <v>907</v>
      </c>
      <c r="E98" s="352" t="s">
        <v>855</v>
      </c>
      <c r="F98" s="286">
        <v>127.5</v>
      </c>
      <c r="G98" s="286">
        <v>210</v>
      </c>
      <c r="H98" s="286">
        <v>100</v>
      </c>
      <c r="I98" s="353">
        <v>0.1</v>
      </c>
      <c r="J98" s="299" t="s">
        <v>957</v>
      </c>
      <c r="K98" s="310">
        <f>F98-H98</f>
        <v>27.5</v>
      </c>
      <c r="L98" s="310">
        <v>100</v>
      </c>
      <c r="M98" s="311">
        <f t="shared" si="86"/>
        <v>1275</v>
      </c>
      <c r="N98" s="311">
        <v>50</v>
      </c>
      <c r="O98" s="301" t="s">
        <v>614</v>
      </c>
      <c r="P98" s="312">
        <v>44452</v>
      </c>
      <c r="Q98" s="306"/>
      <c r="R98" s="307" t="s">
        <v>615</v>
      </c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</row>
    <row r="99" spans="1:38" s="291" customFormat="1" ht="12.75" customHeight="1">
      <c r="A99" s="332">
        <v>13</v>
      </c>
      <c r="B99" s="284">
        <v>44445</v>
      </c>
      <c r="C99" s="351"/>
      <c r="D99" s="338" t="s">
        <v>913</v>
      </c>
      <c r="E99" s="352" t="s">
        <v>616</v>
      </c>
      <c r="F99" s="286">
        <v>61</v>
      </c>
      <c r="G99" s="286">
        <v>14</v>
      </c>
      <c r="H99" s="286">
        <v>75</v>
      </c>
      <c r="I99" s="353" t="s">
        <v>914</v>
      </c>
      <c r="J99" s="299" t="s">
        <v>854</v>
      </c>
      <c r="K99" s="310">
        <f t="shared" ref="K99" si="87">H99-F99</f>
        <v>14</v>
      </c>
      <c r="L99" s="310">
        <v>100</v>
      </c>
      <c r="M99" s="311">
        <f t="shared" ref="M99" si="88">(K99*N99)-100</f>
        <v>600</v>
      </c>
      <c r="N99" s="311">
        <v>50</v>
      </c>
      <c r="O99" s="301" t="s">
        <v>614</v>
      </c>
      <c r="P99" s="322">
        <v>44445</v>
      </c>
      <c r="Q99" s="306"/>
      <c r="R99" s="307" t="s">
        <v>615</v>
      </c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</row>
    <row r="100" spans="1:38" s="291" customFormat="1" ht="12.75" customHeight="1">
      <c r="A100" s="332">
        <v>14</v>
      </c>
      <c r="B100" s="284">
        <v>44445</v>
      </c>
      <c r="C100" s="351"/>
      <c r="D100" s="338" t="s">
        <v>915</v>
      </c>
      <c r="E100" s="352" t="s">
        <v>616</v>
      </c>
      <c r="F100" s="286">
        <v>15</v>
      </c>
      <c r="G100" s="286">
        <v>8</v>
      </c>
      <c r="H100" s="286">
        <v>18.149999999999999</v>
      </c>
      <c r="I100" s="353" t="s">
        <v>916</v>
      </c>
      <c r="J100" s="299" t="s">
        <v>974</v>
      </c>
      <c r="K100" s="310">
        <f t="shared" ref="K100" si="89">H100-F100</f>
        <v>3.1499999999999986</v>
      </c>
      <c r="L100" s="310">
        <v>100</v>
      </c>
      <c r="M100" s="311">
        <f t="shared" ref="M100" si="90">(K100*N100)-100</f>
        <v>2104.9999999999991</v>
      </c>
      <c r="N100" s="311">
        <v>700</v>
      </c>
      <c r="O100" s="301" t="s">
        <v>614</v>
      </c>
      <c r="P100" s="312">
        <v>44452</v>
      </c>
      <c r="Q100" s="306"/>
      <c r="R100" s="307" t="s">
        <v>615</v>
      </c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</row>
    <row r="101" spans="1:38" s="291" customFormat="1" ht="12.75" customHeight="1">
      <c r="A101" s="354">
        <v>15</v>
      </c>
      <c r="B101" s="281">
        <v>44445</v>
      </c>
      <c r="C101" s="355"/>
      <c r="D101" s="339" t="s">
        <v>922</v>
      </c>
      <c r="E101" s="356" t="s">
        <v>855</v>
      </c>
      <c r="F101" s="280">
        <v>18</v>
      </c>
      <c r="G101" s="280">
        <v>26</v>
      </c>
      <c r="H101" s="280">
        <v>25.5</v>
      </c>
      <c r="I101" s="282">
        <v>0.1</v>
      </c>
      <c r="J101" s="287" t="s">
        <v>923</v>
      </c>
      <c r="K101" s="308">
        <f>F101-H101</f>
        <v>-7.5</v>
      </c>
      <c r="L101" s="308">
        <v>100</v>
      </c>
      <c r="M101" s="283">
        <f t="shared" ref="M101:M102" si="91">(K101*N101)-100</f>
        <v>-4600</v>
      </c>
      <c r="N101" s="283">
        <v>600</v>
      </c>
      <c r="O101" s="288" t="s">
        <v>627</v>
      </c>
      <c r="P101" s="309">
        <v>44445</v>
      </c>
      <c r="Q101" s="306"/>
      <c r="R101" s="307" t="s">
        <v>615</v>
      </c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</row>
    <row r="102" spans="1:38" s="291" customFormat="1" ht="12.75" customHeight="1">
      <c r="A102" s="332">
        <v>16</v>
      </c>
      <c r="B102" s="284">
        <v>44445</v>
      </c>
      <c r="C102" s="351"/>
      <c r="D102" s="338" t="s">
        <v>913</v>
      </c>
      <c r="E102" s="352" t="s">
        <v>616</v>
      </c>
      <c r="F102" s="286">
        <v>59.5</v>
      </c>
      <c r="G102" s="286">
        <v>14</v>
      </c>
      <c r="H102" s="286">
        <v>70</v>
      </c>
      <c r="I102" s="353" t="s">
        <v>914</v>
      </c>
      <c r="J102" s="299" t="s">
        <v>949</v>
      </c>
      <c r="K102" s="310">
        <f t="shared" ref="K102" si="92">H102-F102</f>
        <v>10.5</v>
      </c>
      <c r="L102" s="310">
        <v>100</v>
      </c>
      <c r="M102" s="311">
        <f t="shared" si="91"/>
        <v>425</v>
      </c>
      <c r="N102" s="311">
        <v>50</v>
      </c>
      <c r="O102" s="301" t="s">
        <v>614</v>
      </c>
      <c r="P102" s="312">
        <v>44446</v>
      </c>
      <c r="Q102" s="306"/>
      <c r="R102" s="307" t="s">
        <v>615</v>
      </c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</row>
    <row r="103" spans="1:38" s="291" customFormat="1" ht="12.75" customHeight="1">
      <c r="A103" s="332">
        <v>17</v>
      </c>
      <c r="B103" s="367">
        <v>44446</v>
      </c>
      <c r="C103" s="351"/>
      <c r="D103" s="338" t="s">
        <v>929</v>
      </c>
      <c r="E103" s="352" t="s">
        <v>616</v>
      </c>
      <c r="F103" s="286">
        <v>310</v>
      </c>
      <c r="G103" s="286">
        <v>130</v>
      </c>
      <c r="H103" s="286">
        <v>365</v>
      </c>
      <c r="I103" s="353">
        <v>650</v>
      </c>
      <c r="J103" s="299" t="s">
        <v>754</v>
      </c>
      <c r="K103" s="310">
        <f t="shared" ref="K103:K105" si="93">H103-F103</f>
        <v>55</v>
      </c>
      <c r="L103" s="310">
        <v>100</v>
      </c>
      <c r="M103" s="311">
        <f t="shared" ref="M103:M105" si="94">(K103*N103)-100</f>
        <v>1275</v>
      </c>
      <c r="N103" s="311">
        <v>25</v>
      </c>
      <c r="O103" s="301" t="s">
        <v>614</v>
      </c>
      <c r="P103" s="322">
        <v>44446</v>
      </c>
      <c r="Q103" s="306"/>
      <c r="R103" s="307" t="s">
        <v>615</v>
      </c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</row>
    <row r="104" spans="1:38" s="291" customFormat="1" ht="12.75" customHeight="1">
      <c r="A104" s="332">
        <v>18</v>
      </c>
      <c r="B104" s="367">
        <v>44446</v>
      </c>
      <c r="C104" s="351"/>
      <c r="D104" s="338" t="s">
        <v>931</v>
      </c>
      <c r="E104" s="352" t="s">
        <v>616</v>
      </c>
      <c r="F104" s="286">
        <v>47</v>
      </c>
      <c r="G104" s="286">
        <v>27</v>
      </c>
      <c r="H104" s="286">
        <v>52</v>
      </c>
      <c r="I104" s="353" t="s">
        <v>932</v>
      </c>
      <c r="J104" s="299" t="s">
        <v>943</v>
      </c>
      <c r="K104" s="310">
        <f t="shared" si="93"/>
        <v>5</v>
      </c>
      <c r="L104" s="310">
        <v>100</v>
      </c>
      <c r="M104" s="311">
        <f t="shared" si="94"/>
        <v>1150</v>
      </c>
      <c r="N104" s="311">
        <v>250</v>
      </c>
      <c r="O104" s="301" t="s">
        <v>614</v>
      </c>
      <c r="P104" s="312">
        <v>44447</v>
      </c>
      <c r="Q104" s="306"/>
      <c r="R104" s="307" t="s">
        <v>615</v>
      </c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  <c r="AK104" s="290"/>
      <c r="AL104" s="290"/>
    </row>
    <row r="105" spans="1:38" s="291" customFormat="1" ht="12.75" customHeight="1">
      <c r="A105" s="332">
        <v>19</v>
      </c>
      <c r="B105" s="367">
        <v>44446</v>
      </c>
      <c r="C105" s="351"/>
      <c r="D105" s="338" t="s">
        <v>913</v>
      </c>
      <c r="E105" s="352" t="s">
        <v>616</v>
      </c>
      <c r="F105" s="286">
        <v>55</v>
      </c>
      <c r="G105" s="286">
        <v>14</v>
      </c>
      <c r="H105" s="286">
        <v>72</v>
      </c>
      <c r="I105" s="353" t="s">
        <v>914</v>
      </c>
      <c r="J105" s="299" t="s">
        <v>912</v>
      </c>
      <c r="K105" s="310">
        <f t="shared" si="93"/>
        <v>17</v>
      </c>
      <c r="L105" s="310">
        <v>100</v>
      </c>
      <c r="M105" s="311">
        <f t="shared" si="94"/>
        <v>750</v>
      </c>
      <c r="N105" s="311">
        <v>50</v>
      </c>
      <c r="O105" s="301" t="s">
        <v>614</v>
      </c>
      <c r="P105" s="312">
        <v>44447</v>
      </c>
      <c r="Q105" s="306"/>
      <c r="R105" s="307" t="s">
        <v>615</v>
      </c>
      <c r="S105" s="290"/>
      <c r="T105" s="290"/>
      <c r="U105" s="290"/>
      <c r="V105" s="290"/>
      <c r="W105" s="290"/>
      <c r="X105" s="290"/>
      <c r="Y105" s="290"/>
      <c r="Z105" s="290"/>
      <c r="AA105" s="290"/>
      <c r="AB105" s="290"/>
      <c r="AC105" s="290"/>
      <c r="AD105" s="290"/>
      <c r="AE105" s="290"/>
      <c r="AF105" s="290"/>
      <c r="AG105" s="290"/>
      <c r="AH105" s="290"/>
      <c r="AI105" s="290"/>
      <c r="AJ105" s="290"/>
      <c r="AK105" s="290"/>
      <c r="AL105" s="290"/>
    </row>
    <row r="106" spans="1:38" s="291" customFormat="1" ht="12.75" customHeight="1">
      <c r="A106" s="332">
        <v>20</v>
      </c>
      <c r="B106" s="367">
        <v>44447</v>
      </c>
      <c r="C106" s="351"/>
      <c r="D106" s="338" t="s">
        <v>946</v>
      </c>
      <c r="E106" s="352" t="s">
        <v>616</v>
      </c>
      <c r="F106" s="286">
        <v>39</v>
      </c>
      <c r="G106" s="286">
        <v>27</v>
      </c>
      <c r="H106" s="286">
        <v>45</v>
      </c>
      <c r="I106" s="353" t="s">
        <v>947</v>
      </c>
      <c r="J106" s="299" t="s">
        <v>981</v>
      </c>
      <c r="K106" s="310">
        <f t="shared" ref="K106" si="95">H106-F106</f>
        <v>6</v>
      </c>
      <c r="L106" s="310">
        <v>100</v>
      </c>
      <c r="M106" s="311">
        <f t="shared" ref="M106" si="96">(K106*N106)-100</f>
        <v>2300</v>
      </c>
      <c r="N106" s="311">
        <v>400</v>
      </c>
      <c r="O106" s="301" t="s">
        <v>614</v>
      </c>
      <c r="P106" s="312">
        <v>44448</v>
      </c>
      <c r="Q106" s="306"/>
      <c r="R106" s="307" t="s">
        <v>615</v>
      </c>
      <c r="S106" s="290"/>
      <c r="T106" s="290"/>
      <c r="U106" s="290"/>
      <c r="V106" s="290"/>
      <c r="W106" s="290"/>
      <c r="X106" s="290"/>
      <c r="Y106" s="290"/>
      <c r="Z106" s="290"/>
      <c r="AA106" s="290"/>
      <c r="AB106" s="290"/>
      <c r="AC106" s="290"/>
      <c r="AD106" s="290"/>
      <c r="AE106" s="290"/>
      <c r="AF106" s="290"/>
      <c r="AG106" s="290"/>
      <c r="AH106" s="290"/>
      <c r="AI106" s="290"/>
      <c r="AJ106" s="290"/>
      <c r="AK106" s="290"/>
      <c r="AL106" s="290"/>
    </row>
    <row r="107" spans="1:38" s="291" customFormat="1" ht="12.75" customHeight="1">
      <c r="A107" s="332">
        <v>21</v>
      </c>
      <c r="B107" s="367">
        <v>44448</v>
      </c>
      <c r="C107" s="351"/>
      <c r="D107" s="338" t="s">
        <v>950</v>
      </c>
      <c r="E107" s="352" t="s">
        <v>616</v>
      </c>
      <c r="F107" s="286">
        <v>40</v>
      </c>
      <c r="G107" s="286"/>
      <c r="H107" s="286">
        <v>52</v>
      </c>
      <c r="I107" s="353">
        <v>100</v>
      </c>
      <c r="J107" s="299" t="s">
        <v>953</v>
      </c>
      <c r="K107" s="310">
        <f t="shared" ref="K107" si="97">H107-F107</f>
        <v>12</v>
      </c>
      <c r="L107" s="310">
        <v>100</v>
      </c>
      <c r="M107" s="311">
        <f t="shared" ref="M107" si="98">(K107*N107)-100</f>
        <v>500</v>
      </c>
      <c r="N107" s="311">
        <v>50</v>
      </c>
      <c r="O107" s="301" t="s">
        <v>614</v>
      </c>
      <c r="P107" s="322">
        <v>44448</v>
      </c>
      <c r="Q107" s="306"/>
      <c r="R107" s="307" t="s">
        <v>615</v>
      </c>
      <c r="S107" s="290"/>
      <c r="T107" s="290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0"/>
    </row>
    <row r="108" spans="1:38" s="291" customFormat="1" ht="12.75" customHeight="1">
      <c r="A108" s="332">
        <v>22</v>
      </c>
      <c r="B108" s="367">
        <v>44448</v>
      </c>
      <c r="C108" s="351"/>
      <c r="D108" s="338" t="s">
        <v>951</v>
      </c>
      <c r="E108" s="352" t="s">
        <v>616</v>
      </c>
      <c r="F108" s="286">
        <v>72.5</v>
      </c>
      <c r="G108" s="286"/>
      <c r="H108" s="286">
        <v>115</v>
      </c>
      <c r="I108" s="353">
        <v>150</v>
      </c>
      <c r="J108" s="299" t="s">
        <v>980</v>
      </c>
      <c r="K108" s="310">
        <f t="shared" ref="K108" si="99">H108-F108</f>
        <v>42.5</v>
      </c>
      <c r="L108" s="310">
        <v>100</v>
      </c>
      <c r="M108" s="311">
        <f t="shared" ref="M108" si="100">(K108*N108)-100</f>
        <v>962.5</v>
      </c>
      <c r="N108" s="311">
        <v>25</v>
      </c>
      <c r="O108" s="301" t="s">
        <v>614</v>
      </c>
      <c r="P108" s="322">
        <v>44448</v>
      </c>
      <c r="Q108" s="306"/>
      <c r="R108" s="307" t="s">
        <v>618</v>
      </c>
      <c r="S108" s="290"/>
      <c r="T108" s="290"/>
      <c r="U108" s="290"/>
      <c r="V108" s="290"/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  <c r="AJ108" s="290"/>
      <c r="AK108" s="290"/>
      <c r="AL108" s="290"/>
    </row>
    <row r="109" spans="1:38" s="291" customFormat="1" ht="12.75" customHeight="1">
      <c r="A109" s="332">
        <v>23</v>
      </c>
      <c r="B109" s="284">
        <v>44448</v>
      </c>
      <c r="C109" s="351"/>
      <c r="D109" s="338" t="s">
        <v>950</v>
      </c>
      <c r="E109" s="352" t="s">
        <v>616</v>
      </c>
      <c r="F109" s="286">
        <v>40</v>
      </c>
      <c r="G109" s="286"/>
      <c r="H109" s="286">
        <v>51</v>
      </c>
      <c r="I109" s="353">
        <v>100</v>
      </c>
      <c r="J109" s="299" t="s">
        <v>954</v>
      </c>
      <c r="K109" s="310">
        <f t="shared" ref="K109:K110" si="101">H109-F109</f>
        <v>11</v>
      </c>
      <c r="L109" s="310">
        <v>100</v>
      </c>
      <c r="M109" s="311">
        <f t="shared" ref="M109:M110" si="102">(K109*N109)-100</f>
        <v>450</v>
      </c>
      <c r="N109" s="311">
        <v>50</v>
      </c>
      <c r="O109" s="301" t="s">
        <v>614</v>
      </c>
      <c r="P109" s="322">
        <v>44448</v>
      </c>
      <c r="Q109" s="306"/>
      <c r="R109" s="307" t="s">
        <v>615</v>
      </c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  <c r="AJ109" s="290"/>
      <c r="AK109" s="290"/>
      <c r="AL109" s="290"/>
    </row>
    <row r="110" spans="1:38" s="291" customFormat="1" ht="12.75" customHeight="1">
      <c r="A110" s="332">
        <v>24</v>
      </c>
      <c r="B110" s="284">
        <v>44448</v>
      </c>
      <c r="C110" s="351"/>
      <c r="D110" s="338" t="s">
        <v>951</v>
      </c>
      <c r="E110" s="352" t="s">
        <v>616</v>
      </c>
      <c r="F110" s="286">
        <v>32.5</v>
      </c>
      <c r="G110" s="286"/>
      <c r="H110" s="286">
        <v>52.5</v>
      </c>
      <c r="I110" s="353">
        <v>80</v>
      </c>
      <c r="J110" s="299" t="s">
        <v>955</v>
      </c>
      <c r="K110" s="310">
        <f t="shared" si="101"/>
        <v>20</v>
      </c>
      <c r="L110" s="310">
        <v>100</v>
      </c>
      <c r="M110" s="311">
        <f t="shared" si="102"/>
        <v>400</v>
      </c>
      <c r="N110" s="311">
        <v>25</v>
      </c>
      <c r="O110" s="301" t="s">
        <v>614</v>
      </c>
      <c r="P110" s="322">
        <v>44448</v>
      </c>
      <c r="Q110" s="306"/>
      <c r="R110" s="307" t="s">
        <v>618</v>
      </c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  <c r="AJ110" s="290"/>
      <c r="AK110" s="290"/>
      <c r="AL110" s="290"/>
    </row>
    <row r="111" spans="1:38" s="291" customFormat="1" ht="12.75" customHeight="1">
      <c r="A111" s="354">
        <v>25</v>
      </c>
      <c r="B111" s="281">
        <v>44448</v>
      </c>
      <c r="C111" s="355"/>
      <c r="D111" s="339" t="s">
        <v>950</v>
      </c>
      <c r="E111" s="356" t="s">
        <v>616</v>
      </c>
      <c r="F111" s="280">
        <v>26.5</v>
      </c>
      <c r="G111" s="280"/>
      <c r="H111" s="280">
        <v>13.5</v>
      </c>
      <c r="I111" s="282">
        <v>70</v>
      </c>
      <c r="J111" s="287" t="s">
        <v>935</v>
      </c>
      <c r="K111" s="308">
        <f t="shared" ref="K111:K112" si="103">H111-F111</f>
        <v>-13</v>
      </c>
      <c r="L111" s="308">
        <v>100</v>
      </c>
      <c r="M111" s="283">
        <f t="shared" ref="M111:M112" si="104">(K111*N111)-100</f>
        <v>-750</v>
      </c>
      <c r="N111" s="283">
        <v>50</v>
      </c>
      <c r="O111" s="288" t="s">
        <v>627</v>
      </c>
      <c r="P111" s="309">
        <v>44448</v>
      </c>
      <c r="Q111" s="306"/>
      <c r="R111" s="307" t="s">
        <v>615</v>
      </c>
      <c r="S111" s="290"/>
      <c r="T111" s="290"/>
      <c r="U111" s="290"/>
      <c r="V111" s="290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  <c r="AJ111" s="290"/>
      <c r="AK111" s="290"/>
      <c r="AL111" s="290"/>
    </row>
    <row r="112" spans="1:38" s="291" customFormat="1" ht="12.75" customHeight="1">
      <c r="A112" s="332">
        <v>26</v>
      </c>
      <c r="B112" s="284">
        <v>44448</v>
      </c>
      <c r="C112" s="351"/>
      <c r="D112" s="338" t="s">
        <v>952</v>
      </c>
      <c r="E112" s="352" t="s">
        <v>616</v>
      </c>
      <c r="F112" s="286">
        <v>34</v>
      </c>
      <c r="G112" s="286">
        <v>19</v>
      </c>
      <c r="H112" s="286">
        <v>42</v>
      </c>
      <c r="I112" s="353">
        <v>55</v>
      </c>
      <c r="J112" s="299" t="s">
        <v>975</v>
      </c>
      <c r="K112" s="310">
        <f t="shared" si="103"/>
        <v>8</v>
      </c>
      <c r="L112" s="310">
        <v>100</v>
      </c>
      <c r="M112" s="311">
        <f t="shared" si="104"/>
        <v>3100</v>
      </c>
      <c r="N112" s="311">
        <v>400</v>
      </c>
      <c r="O112" s="301" t="s">
        <v>614</v>
      </c>
      <c r="P112" s="312">
        <v>44452</v>
      </c>
      <c r="Q112" s="306"/>
      <c r="R112" s="307" t="s">
        <v>615</v>
      </c>
      <c r="S112" s="290"/>
      <c r="T112" s="290"/>
      <c r="U112" s="290"/>
      <c r="V112" s="290"/>
      <c r="W112" s="290"/>
      <c r="X112" s="290"/>
      <c r="Y112" s="290"/>
      <c r="Z112" s="290"/>
      <c r="AA112" s="290"/>
      <c r="AB112" s="290"/>
      <c r="AC112" s="290"/>
      <c r="AD112" s="290"/>
      <c r="AE112" s="290"/>
      <c r="AF112" s="290"/>
      <c r="AG112" s="290"/>
      <c r="AH112" s="290"/>
      <c r="AI112" s="290"/>
      <c r="AJ112" s="290"/>
      <c r="AK112" s="290"/>
      <c r="AL112" s="290"/>
    </row>
    <row r="113" spans="1:38" s="291" customFormat="1" ht="12.75" customHeight="1">
      <c r="A113" s="354">
        <v>27</v>
      </c>
      <c r="B113" s="281">
        <v>44452</v>
      </c>
      <c r="C113" s="355"/>
      <c r="D113" s="339" t="s">
        <v>968</v>
      </c>
      <c r="E113" s="356" t="s">
        <v>616</v>
      </c>
      <c r="F113" s="280">
        <v>38</v>
      </c>
      <c r="G113" s="280">
        <v>25</v>
      </c>
      <c r="H113" s="280">
        <v>25</v>
      </c>
      <c r="I113" s="282" t="s">
        <v>969</v>
      </c>
      <c r="J113" s="287" t="s">
        <v>935</v>
      </c>
      <c r="K113" s="308">
        <f t="shared" ref="K113:K115" si="105">H113-F113</f>
        <v>-13</v>
      </c>
      <c r="L113" s="308">
        <v>100</v>
      </c>
      <c r="M113" s="283">
        <f t="shared" ref="M113:M115" si="106">(K113*N113)-100</f>
        <v>-5300</v>
      </c>
      <c r="N113" s="283">
        <v>400</v>
      </c>
      <c r="O113" s="288" t="s">
        <v>627</v>
      </c>
      <c r="P113" s="309">
        <v>44453</v>
      </c>
      <c r="Q113" s="306"/>
      <c r="R113" s="307" t="s">
        <v>615</v>
      </c>
      <c r="S113" s="290"/>
      <c r="T113" s="290"/>
      <c r="U113" s="290"/>
      <c r="V113" s="290"/>
      <c r="W113" s="290"/>
      <c r="X113" s="290"/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0"/>
      <c r="AJ113" s="290"/>
      <c r="AK113" s="290"/>
      <c r="AL113" s="290"/>
    </row>
    <row r="114" spans="1:38" s="291" customFormat="1" ht="12.75" customHeight="1">
      <c r="A114" s="354">
        <v>28</v>
      </c>
      <c r="B114" s="281">
        <v>44452</v>
      </c>
      <c r="C114" s="355"/>
      <c r="D114" s="339" t="s">
        <v>970</v>
      </c>
      <c r="E114" s="356" t="s">
        <v>616</v>
      </c>
      <c r="F114" s="280">
        <v>25.5</v>
      </c>
      <c r="G114" s="280">
        <v>15</v>
      </c>
      <c r="H114" s="280">
        <v>15</v>
      </c>
      <c r="I114" s="282" t="s">
        <v>971</v>
      </c>
      <c r="J114" s="287" t="s">
        <v>986</v>
      </c>
      <c r="K114" s="308">
        <f t="shared" si="105"/>
        <v>-10.5</v>
      </c>
      <c r="L114" s="308">
        <v>100</v>
      </c>
      <c r="M114" s="283">
        <f t="shared" si="106"/>
        <v>-4300</v>
      </c>
      <c r="N114" s="283">
        <v>400</v>
      </c>
      <c r="O114" s="288" t="s">
        <v>627</v>
      </c>
      <c r="P114" s="309">
        <v>44453</v>
      </c>
      <c r="Q114" s="306"/>
      <c r="R114" s="307" t="s">
        <v>618</v>
      </c>
      <c r="S114" s="290"/>
      <c r="T114" s="290"/>
      <c r="U114" s="290"/>
      <c r="V114" s="290"/>
      <c r="W114" s="290"/>
      <c r="X114" s="290"/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  <c r="AJ114" s="290"/>
      <c r="AK114" s="290"/>
      <c r="AL114" s="290"/>
    </row>
    <row r="115" spans="1:38" s="291" customFormat="1" ht="12.75" customHeight="1">
      <c r="A115" s="354">
        <v>29</v>
      </c>
      <c r="B115" s="281">
        <v>44452</v>
      </c>
      <c r="C115" s="355"/>
      <c r="D115" s="339" t="s">
        <v>972</v>
      </c>
      <c r="E115" s="356" t="s">
        <v>616</v>
      </c>
      <c r="F115" s="280">
        <v>56</v>
      </c>
      <c r="G115" s="280">
        <v>17</v>
      </c>
      <c r="H115" s="280">
        <v>17</v>
      </c>
      <c r="I115" s="282" t="s">
        <v>973</v>
      </c>
      <c r="J115" s="287" t="s">
        <v>1001</v>
      </c>
      <c r="K115" s="308">
        <f t="shared" si="105"/>
        <v>-39</v>
      </c>
      <c r="L115" s="308">
        <v>100</v>
      </c>
      <c r="M115" s="283">
        <f t="shared" si="106"/>
        <v>-2050</v>
      </c>
      <c r="N115" s="283">
        <v>50</v>
      </c>
      <c r="O115" s="288" t="s">
        <v>627</v>
      </c>
      <c r="P115" s="309">
        <v>44454</v>
      </c>
      <c r="Q115" s="306"/>
      <c r="R115" s="307" t="s">
        <v>615</v>
      </c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0"/>
      <c r="AI115" s="290"/>
      <c r="AJ115" s="290"/>
      <c r="AK115" s="290"/>
      <c r="AL115" s="290"/>
    </row>
    <row r="116" spans="1:38" s="291" customFormat="1" ht="12.75" customHeight="1">
      <c r="A116" s="332">
        <v>30</v>
      </c>
      <c r="B116" s="284">
        <v>44453</v>
      </c>
      <c r="C116" s="351"/>
      <c r="D116" s="338" t="s">
        <v>907</v>
      </c>
      <c r="E116" s="352" t="s">
        <v>855</v>
      </c>
      <c r="F116" s="286">
        <v>124</v>
      </c>
      <c r="G116" s="286">
        <v>210</v>
      </c>
      <c r="H116" s="286">
        <v>108</v>
      </c>
      <c r="I116" s="353">
        <v>0.1</v>
      </c>
      <c r="J116" s="299" t="s">
        <v>985</v>
      </c>
      <c r="K116" s="310">
        <f>F116-H116</f>
        <v>16</v>
      </c>
      <c r="L116" s="310">
        <v>100</v>
      </c>
      <c r="M116" s="311">
        <f t="shared" ref="M116:M117" si="107">(K116*N116)-100</f>
        <v>700</v>
      </c>
      <c r="N116" s="311">
        <v>50</v>
      </c>
      <c r="O116" s="301" t="s">
        <v>614</v>
      </c>
      <c r="P116" s="322">
        <v>44453</v>
      </c>
      <c r="Q116" s="306"/>
      <c r="R116" s="307" t="s">
        <v>615</v>
      </c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  <c r="AJ116" s="290"/>
      <c r="AK116" s="290"/>
      <c r="AL116" s="290"/>
    </row>
    <row r="117" spans="1:38" s="291" customFormat="1" ht="12.75" customHeight="1">
      <c r="A117" s="332">
        <v>31</v>
      </c>
      <c r="B117" s="284">
        <v>44453</v>
      </c>
      <c r="C117" s="351"/>
      <c r="D117" s="338" t="s">
        <v>987</v>
      </c>
      <c r="E117" s="352" t="s">
        <v>616</v>
      </c>
      <c r="F117" s="286">
        <v>27</v>
      </c>
      <c r="G117" s="286">
        <v>18</v>
      </c>
      <c r="H117" s="286">
        <v>31</v>
      </c>
      <c r="I117" s="353" t="s">
        <v>988</v>
      </c>
      <c r="J117" s="299" t="s">
        <v>1008</v>
      </c>
      <c r="K117" s="310">
        <f t="shared" ref="K117" si="108">H117-F117</f>
        <v>4</v>
      </c>
      <c r="L117" s="310">
        <v>100</v>
      </c>
      <c r="M117" s="311">
        <f t="shared" si="107"/>
        <v>2200</v>
      </c>
      <c r="N117" s="311">
        <v>575</v>
      </c>
      <c r="O117" s="301" t="s">
        <v>614</v>
      </c>
      <c r="P117" s="322">
        <v>44453</v>
      </c>
      <c r="Q117" s="306"/>
      <c r="R117" s="307" t="s">
        <v>618</v>
      </c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290"/>
      <c r="AL117" s="290"/>
    </row>
    <row r="118" spans="1:38" s="291" customFormat="1" ht="12.75" customHeight="1">
      <c r="A118" s="332">
        <v>32</v>
      </c>
      <c r="B118" s="284">
        <v>44453</v>
      </c>
      <c r="C118" s="351"/>
      <c r="D118" s="338" t="s">
        <v>989</v>
      </c>
      <c r="E118" s="352" t="s">
        <v>616</v>
      </c>
      <c r="F118" s="286">
        <v>155</v>
      </c>
      <c r="G118" s="286">
        <v>60</v>
      </c>
      <c r="H118" s="286">
        <v>215</v>
      </c>
      <c r="I118" s="353" t="s">
        <v>990</v>
      </c>
      <c r="J118" s="299" t="s">
        <v>825</v>
      </c>
      <c r="K118" s="310">
        <f t="shared" ref="K118" si="109">H118-F118</f>
        <v>60</v>
      </c>
      <c r="L118" s="310">
        <v>100</v>
      </c>
      <c r="M118" s="311">
        <f t="shared" ref="M118:M119" si="110">(K118*N118)-100</f>
        <v>1400</v>
      </c>
      <c r="N118" s="311">
        <v>25</v>
      </c>
      <c r="O118" s="301" t="s">
        <v>614</v>
      </c>
      <c r="P118" s="322">
        <v>44453</v>
      </c>
      <c r="Q118" s="306"/>
      <c r="R118" s="307" t="s">
        <v>615</v>
      </c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  <c r="AJ118" s="290"/>
      <c r="AK118" s="290"/>
      <c r="AL118" s="290"/>
    </row>
    <row r="119" spans="1:38" s="291" customFormat="1" ht="12.75" customHeight="1">
      <c r="A119" s="354">
        <v>33</v>
      </c>
      <c r="B119" s="281">
        <v>44453</v>
      </c>
      <c r="C119" s="355"/>
      <c r="D119" s="339" t="s">
        <v>991</v>
      </c>
      <c r="E119" s="356" t="s">
        <v>855</v>
      </c>
      <c r="F119" s="280">
        <v>1.55</v>
      </c>
      <c r="G119" s="280">
        <v>2.7</v>
      </c>
      <c r="H119" s="280">
        <v>2.7</v>
      </c>
      <c r="I119" s="282">
        <v>0.1</v>
      </c>
      <c r="J119" s="287" t="s">
        <v>1028</v>
      </c>
      <c r="K119" s="308">
        <f>F119-H119</f>
        <v>-1.1500000000000001</v>
      </c>
      <c r="L119" s="308">
        <v>100</v>
      </c>
      <c r="M119" s="283">
        <f t="shared" si="110"/>
        <v>-4700.0000000000009</v>
      </c>
      <c r="N119" s="283">
        <v>4000</v>
      </c>
      <c r="O119" s="288" t="s">
        <v>627</v>
      </c>
      <c r="P119" s="309">
        <v>44455</v>
      </c>
      <c r="Q119" s="306"/>
      <c r="R119" s="307" t="s">
        <v>618</v>
      </c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  <c r="AJ119" s="290"/>
      <c r="AK119" s="290"/>
      <c r="AL119" s="290"/>
    </row>
    <row r="120" spans="1:38" s="291" customFormat="1" ht="12.75" customHeight="1">
      <c r="A120" s="354">
        <v>34</v>
      </c>
      <c r="B120" s="281">
        <v>44454</v>
      </c>
      <c r="C120" s="355"/>
      <c r="D120" s="339" t="s">
        <v>989</v>
      </c>
      <c r="E120" s="356" t="s">
        <v>616</v>
      </c>
      <c r="F120" s="280">
        <v>135</v>
      </c>
      <c r="G120" s="280">
        <v>30</v>
      </c>
      <c r="H120" s="280">
        <v>47.5</v>
      </c>
      <c r="I120" s="282">
        <v>300</v>
      </c>
      <c r="J120" s="287" t="s">
        <v>1007</v>
      </c>
      <c r="K120" s="308">
        <f t="shared" ref="K120:K121" si="111">H120-F120</f>
        <v>-87.5</v>
      </c>
      <c r="L120" s="308">
        <v>100</v>
      </c>
      <c r="M120" s="283">
        <f t="shared" ref="M120:M123" si="112">(K120*N120)-100</f>
        <v>-2287.5</v>
      </c>
      <c r="N120" s="283">
        <v>25</v>
      </c>
      <c r="O120" s="288" t="s">
        <v>627</v>
      </c>
      <c r="P120" s="309">
        <v>44454</v>
      </c>
      <c r="Q120" s="306"/>
      <c r="R120" s="307" t="s">
        <v>618</v>
      </c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0"/>
      <c r="AI120" s="290"/>
      <c r="AJ120" s="290"/>
      <c r="AK120" s="290"/>
      <c r="AL120" s="290"/>
    </row>
    <row r="121" spans="1:38" s="291" customFormat="1" ht="12.75" customHeight="1">
      <c r="A121" s="332">
        <v>35</v>
      </c>
      <c r="B121" s="284">
        <v>44454</v>
      </c>
      <c r="C121" s="351"/>
      <c r="D121" s="338" t="s">
        <v>1004</v>
      </c>
      <c r="E121" s="352" t="s">
        <v>616</v>
      </c>
      <c r="F121" s="286">
        <v>84</v>
      </c>
      <c r="G121" s="286">
        <v>60</v>
      </c>
      <c r="H121" s="286">
        <v>95</v>
      </c>
      <c r="I121" s="353">
        <v>120</v>
      </c>
      <c r="J121" s="299" t="s">
        <v>954</v>
      </c>
      <c r="K121" s="310">
        <f t="shared" si="111"/>
        <v>11</v>
      </c>
      <c r="L121" s="310">
        <v>100</v>
      </c>
      <c r="M121" s="311">
        <f t="shared" si="112"/>
        <v>2100</v>
      </c>
      <c r="N121" s="311">
        <v>200</v>
      </c>
      <c r="O121" s="301" t="s">
        <v>614</v>
      </c>
      <c r="P121" s="322">
        <v>44454</v>
      </c>
      <c r="Q121" s="306"/>
      <c r="R121" s="307" t="s">
        <v>618</v>
      </c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  <c r="AJ121" s="290"/>
      <c r="AK121" s="290"/>
      <c r="AL121" s="290"/>
    </row>
    <row r="122" spans="1:38" s="291" customFormat="1" ht="12.75" customHeight="1">
      <c r="A122" s="354">
        <v>36</v>
      </c>
      <c r="B122" s="281">
        <v>44454</v>
      </c>
      <c r="C122" s="355"/>
      <c r="D122" s="339" t="s">
        <v>1005</v>
      </c>
      <c r="E122" s="356" t="s">
        <v>855</v>
      </c>
      <c r="F122" s="280">
        <v>99.5</v>
      </c>
      <c r="G122" s="280">
        <v>170</v>
      </c>
      <c r="H122" s="280">
        <v>170</v>
      </c>
      <c r="I122" s="282">
        <v>0.1</v>
      </c>
      <c r="J122" s="287" t="s">
        <v>1026</v>
      </c>
      <c r="K122" s="308">
        <f>F122-H122</f>
        <v>-70.5</v>
      </c>
      <c r="L122" s="308">
        <v>100</v>
      </c>
      <c r="M122" s="283">
        <f t="shared" si="112"/>
        <v>-3625</v>
      </c>
      <c r="N122" s="283">
        <v>50</v>
      </c>
      <c r="O122" s="288" t="s">
        <v>627</v>
      </c>
      <c r="P122" s="309">
        <v>44455</v>
      </c>
      <c r="Q122" s="306"/>
      <c r="R122" s="307" t="s">
        <v>615</v>
      </c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0"/>
      <c r="AI122" s="290"/>
      <c r="AJ122" s="290"/>
      <c r="AK122" s="290"/>
      <c r="AL122" s="290"/>
    </row>
    <row r="123" spans="1:38" s="291" customFormat="1" ht="12.75" customHeight="1">
      <c r="A123" s="332">
        <v>37</v>
      </c>
      <c r="B123" s="284">
        <v>44454</v>
      </c>
      <c r="C123" s="351"/>
      <c r="D123" s="338" t="s">
        <v>1006</v>
      </c>
      <c r="E123" s="352" t="s">
        <v>616</v>
      </c>
      <c r="F123" s="286">
        <v>45.5</v>
      </c>
      <c r="G123" s="286">
        <v>30</v>
      </c>
      <c r="H123" s="286">
        <v>54.5</v>
      </c>
      <c r="I123" s="353" t="s">
        <v>932</v>
      </c>
      <c r="J123" s="299" t="s">
        <v>975</v>
      </c>
      <c r="K123" s="310">
        <f t="shared" ref="K123" si="113">H123-F123</f>
        <v>9</v>
      </c>
      <c r="L123" s="310">
        <v>100</v>
      </c>
      <c r="M123" s="311">
        <f t="shared" si="112"/>
        <v>2600</v>
      </c>
      <c r="N123" s="311">
        <v>300</v>
      </c>
      <c r="O123" s="301" t="s">
        <v>614</v>
      </c>
      <c r="P123" s="312">
        <v>44455</v>
      </c>
      <c r="Q123" s="306"/>
      <c r="R123" s="307" t="s">
        <v>618</v>
      </c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0"/>
      <c r="AI123" s="290"/>
      <c r="AJ123" s="290"/>
      <c r="AK123" s="290"/>
      <c r="AL123" s="290"/>
    </row>
    <row r="124" spans="1:38" s="291" customFormat="1" ht="12.75" customHeight="1">
      <c r="A124" s="332">
        <v>38</v>
      </c>
      <c r="B124" s="284">
        <v>44455</v>
      </c>
      <c r="C124" s="351"/>
      <c r="D124" s="338" t="s">
        <v>1018</v>
      </c>
      <c r="E124" s="352" t="s">
        <v>616</v>
      </c>
      <c r="F124" s="286">
        <v>25</v>
      </c>
      <c r="G124" s="286">
        <v>16</v>
      </c>
      <c r="H124" s="286">
        <v>31</v>
      </c>
      <c r="I124" s="353" t="s">
        <v>1019</v>
      </c>
      <c r="J124" s="299" t="s">
        <v>981</v>
      </c>
      <c r="K124" s="310">
        <f t="shared" ref="K124" si="114">H124-F124</f>
        <v>6</v>
      </c>
      <c r="L124" s="310">
        <v>100</v>
      </c>
      <c r="M124" s="311">
        <f t="shared" ref="M124" si="115">(K124*N124)-100</f>
        <v>3200</v>
      </c>
      <c r="N124" s="311">
        <v>550</v>
      </c>
      <c r="O124" s="301" t="s">
        <v>614</v>
      </c>
      <c r="P124" s="312">
        <v>44455</v>
      </c>
      <c r="Q124" s="306"/>
      <c r="R124" s="307" t="s">
        <v>618</v>
      </c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  <c r="AJ124" s="290"/>
      <c r="AK124" s="290"/>
      <c r="AL124" s="290"/>
    </row>
    <row r="125" spans="1:38" s="291" customFormat="1" ht="12.75" customHeight="1">
      <c r="A125" s="354">
        <v>39</v>
      </c>
      <c r="B125" s="421">
        <v>44455</v>
      </c>
      <c r="C125" s="465"/>
      <c r="D125" s="339" t="s">
        <v>1020</v>
      </c>
      <c r="E125" s="356" t="s">
        <v>616</v>
      </c>
      <c r="F125" s="280">
        <v>35</v>
      </c>
      <c r="G125" s="280"/>
      <c r="H125" s="280">
        <v>0</v>
      </c>
      <c r="I125" s="282">
        <v>80</v>
      </c>
      <c r="J125" s="287" t="s">
        <v>1027</v>
      </c>
      <c r="K125" s="308">
        <f t="shared" ref="K125" si="116">H125-F125</f>
        <v>-35</v>
      </c>
      <c r="L125" s="308">
        <v>100</v>
      </c>
      <c r="M125" s="283">
        <f t="shared" ref="M125" si="117">(K125*N125)-100</f>
        <v>-1850</v>
      </c>
      <c r="N125" s="283">
        <v>50</v>
      </c>
      <c r="O125" s="288" t="s">
        <v>627</v>
      </c>
      <c r="P125" s="309">
        <v>44455</v>
      </c>
      <c r="Q125" s="306"/>
      <c r="R125" s="307" t="s">
        <v>618</v>
      </c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0"/>
      <c r="AI125" s="290"/>
      <c r="AJ125" s="290"/>
      <c r="AK125" s="290"/>
      <c r="AL125" s="290"/>
    </row>
    <row r="126" spans="1:38" s="291" customFormat="1" ht="12.75" customHeight="1">
      <c r="A126" s="488">
        <v>40</v>
      </c>
      <c r="B126" s="490">
        <v>44455</v>
      </c>
      <c r="C126" s="460"/>
      <c r="D126" s="400" t="s">
        <v>1021</v>
      </c>
      <c r="E126" s="389" t="s">
        <v>616</v>
      </c>
      <c r="F126" s="389">
        <v>385</v>
      </c>
      <c r="G126" s="389">
        <v>199</v>
      </c>
      <c r="H126" s="389">
        <v>460</v>
      </c>
      <c r="I126" s="461" t="s">
        <v>1023</v>
      </c>
      <c r="J126" s="492" t="s">
        <v>1024</v>
      </c>
      <c r="K126" s="462">
        <f>H126-F126</f>
        <v>75</v>
      </c>
      <c r="L126" s="462">
        <v>100</v>
      </c>
      <c r="M126" s="494">
        <f>(80*25)-200</f>
        <v>1800</v>
      </c>
      <c r="N126" s="496">
        <v>25</v>
      </c>
      <c r="O126" s="484" t="s">
        <v>614</v>
      </c>
      <c r="P126" s="486">
        <v>44455</v>
      </c>
      <c r="Q126" s="306"/>
      <c r="R126" s="307" t="s">
        <v>615</v>
      </c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0"/>
      <c r="AI126" s="290"/>
      <c r="AJ126" s="290"/>
      <c r="AK126" s="290"/>
      <c r="AL126" s="290"/>
    </row>
    <row r="127" spans="1:38" s="291" customFormat="1" ht="12.75" customHeight="1">
      <c r="A127" s="489"/>
      <c r="B127" s="491"/>
      <c r="C127" s="460"/>
      <c r="D127" s="400" t="s">
        <v>1022</v>
      </c>
      <c r="E127" s="389" t="s">
        <v>855</v>
      </c>
      <c r="F127" s="389">
        <v>50</v>
      </c>
      <c r="G127" s="389"/>
      <c r="H127" s="389">
        <v>45</v>
      </c>
      <c r="I127" s="461"/>
      <c r="J127" s="493"/>
      <c r="K127" s="463">
        <f>F127-H127</f>
        <v>5</v>
      </c>
      <c r="L127" s="464">
        <v>100</v>
      </c>
      <c r="M127" s="495"/>
      <c r="N127" s="493"/>
      <c r="O127" s="485"/>
      <c r="P127" s="487"/>
      <c r="Q127" s="306"/>
      <c r="R127" s="307" t="s">
        <v>615</v>
      </c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0"/>
      <c r="AI127" s="290"/>
      <c r="AJ127" s="290"/>
      <c r="AK127" s="290"/>
      <c r="AL127" s="290"/>
    </row>
    <row r="128" spans="1:38" s="291" customFormat="1" ht="12.75" customHeight="1">
      <c r="A128" s="354">
        <v>41</v>
      </c>
      <c r="B128" s="421">
        <v>44455</v>
      </c>
      <c r="C128" s="355"/>
      <c r="D128" s="339" t="s">
        <v>1006</v>
      </c>
      <c r="E128" s="356" t="s">
        <v>616</v>
      </c>
      <c r="F128" s="280">
        <v>45.5</v>
      </c>
      <c r="G128" s="280">
        <v>30</v>
      </c>
      <c r="H128" s="280">
        <v>30</v>
      </c>
      <c r="I128" s="282" t="s">
        <v>932</v>
      </c>
      <c r="J128" s="287" t="s">
        <v>1061</v>
      </c>
      <c r="K128" s="308">
        <f t="shared" ref="K128" si="118">H128-F128</f>
        <v>-15.5</v>
      </c>
      <c r="L128" s="308">
        <v>100</v>
      </c>
      <c r="M128" s="283">
        <f t="shared" ref="M128" si="119">(K128*N128)-100</f>
        <v>-4750</v>
      </c>
      <c r="N128" s="283">
        <v>300</v>
      </c>
      <c r="O128" s="288" t="s">
        <v>627</v>
      </c>
      <c r="P128" s="309">
        <v>44456</v>
      </c>
      <c r="Q128" s="306"/>
      <c r="R128" s="307" t="s">
        <v>618</v>
      </c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0"/>
      <c r="AI128" s="290"/>
      <c r="AJ128" s="290"/>
      <c r="AK128" s="290"/>
      <c r="AL128" s="290"/>
    </row>
    <row r="129" spans="1:38" s="291" customFormat="1" ht="12.75" customHeight="1">
      <c r="A129" s="332">
        <v>42</v>
      </c>
      <c r="B129" s="467">
        <v>44455</v>
      </c>
      <c r="C129" s="351"/>
      <c r="D129" s="338" t="s">
        <v>1025</v>
      </c>
      <c r="E129" s="352" t="s">
        <v>616</v>
      </c>
      <c r="F129" s="286">
        <v>420</v>
      </c>
      <c r="G129" s="286">
        <v>290</v>
      </c>
      <c r="H129" s="286">
        <v>600</v>
      </c>
      <c r="I129" s="353">
        <v>600</v>
      </c>
      <c r="J129" s="299" t="s">
        <v>1053</v>
      </c>
      <c r="K129" s="310">
        <f t="shared" ref="K129:K130" si="120">H129-F129</f>
        <v>180</v>
      </c>
      <c r="L129" s="310">
        <v>100</v>
      </c>
      <c r="M129" s="311">
        <f t="shared" ref="M129:M130" si="121">(K129*N129)-100</f>
        <v>4400</v>
      </c>
      <c r="N129" s="311">
        <v>25</v>
      </c>
      <c r="O129" s="301" t="s">
        <v>614</v>
      </c>
      <c r="P129" s="467">
        <v>44456</v>
      </c>
      <c r="Q129" s="306"/>
      <c r="R129" s="307" t="s">
        <v>615</v>
      </c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  <c r="AJ129" s="290"/>
      <c r="AK129" s="290"/>
      <c r="AL129" s="290"/>
    </row>
    <row r="130" spans="1:38" s="291" customFormat="1" ht="12.75" customHeight="1">
      <c r="A130" s="332">
        <v>43</v>
      </c>
      <c r="B130" s="467">
        <v>44456</v>
      </c>
      <c r="C130" s="351"/>
      <c r="D130" s="338" t="s">
        <v>1025</v>
      </c>
      <c r="E130" s="352" t="s">
        <v>616</v>
      </c>
      <c r="F130" s="286">
        <v>440</v>
      </c>
      <c r="G130" s="286">
        <v>290</v>
      </c>
      <c r="H130" s="286">
        <v>500</v>
      </c>
      <c r="I130" s="353">
        <v>650</v>
      </c>
      <c r="J130" s="299" t="s">
        <v>825</v>
      </c>
      <c r="K130" s="310">
        <f t="shared" si="120"/>
        <v>60</v>
      </c>
      <c r="L130" s="310">
        <v>100</v>
      </c>
      <c r="M130" s="311">
        <f t="shared" si="121"/>
        <v>1400</v>
      </c>
      <c r="N130" s="311">
        <v>25</v>
      </c>
      <c r="O130" s="301" t="s">
        <v>614</v>
      </c>
      <c r="P130" s="467">
        <v>44456</v>
      </c>
      <c r="Q130" s="306"/>
      <c r="R130" s="307" t="s">
        <v>615</v>
      </c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  <c r="AJ130" s="290"/>
      <c r="AK130" s="290"/>
      <c r="AL130" s="290"/>
    </row>
    <row r="131" spans="1:38" s="291" customFormat="1" ht="12.75" customHeight="1">
      <c r="A131" s="332">
        <v>44</v>
      </c>
      <c r="B131" s="467">
        <v>44456</v>
      </c>
      <c r="C131" s="351"/>
      <c r="D131" s="338" t="s">
        <v>1004</v>
      </c>
      <c r="E131" s="352" t="s">
        <v>616</v>
      </c>
      <c r="F131" s="286">
        <v>76</v>
      </c>
      <c r="G131" s="286">
        <v>50</v>
      </c>
      <c r="H131" s="286">
        <v>86</v>
      </c>
      <c r="I131" s="353">
        <v>120</v>
      </c>
      <c r="J131" s="299" t="s">
        <v>1000</v>
      </c>
      <c r="K131" s="310">
        <f t="shared" ref="K131:K132" si="122">H131-F131</f>
        <v>10</v>
      </c>
      <c r="L131" s="310">
        <v>100</v>
      </c>
      <c r="M131" s="311">
        <f t="shared" ref="M131:M132" si="123">(K131*N131)-100</f>
        <v>1900</v>
      </c>
      <c r="N131" s="311">
        <v>200</v>
      </c>
      <c r="O131" s="301" t="s">
        <v>614</v>
      </c>
      <c r="P131" s="467">
        <v>44456</v>
      </c>
      <c r="Q131" s="306"/>
      <c r="R131" s="307" t="s">
        <v>618</v>
      </c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  <c r="AJ131" s="290"/>
      <c r="AK131" s="290"/>
      <c r="AL131" s="290"/>
    </row>
    <row r="132" spans="1:38" s="291" customFormat="1" ht="12.75" customHeight="1">
      <c r="A132" s="332">
        <v>45</v>
      </c>
      <c r="B132" s="467">
        <v>44456</v>
      </c>
      <c r="C132" s="351"/>
      <c r="D132" s="338" t="s">
        <v>1025</v>
      </c>
      <c r="E132" s="352" t="s">
        <v>616</v>
      </c>
      <c r="F132" s="286">
        <v>290</v>
      </c>
      <c r="G132" s="286">
        <v>180</v>
      </c>
      <c r="H132" s="286">
        <v>350</v>
      </c>
      <c r="I132" s="353" t="s">
        <v>1060</v>
      </c>
      <c r="J132" s="299" t="s">
        <v>825</v>
      </c>
      <c r="K132" s="310">
        <f t="shared" si="122"/>
        <v>60</v>
      </c>
      <c r="L132" s="310">
        <v>100</v>
      </c>
      <c r="M132" s="311">
        <f t="shared" si="123"/>
        <v>1400</v>
      </c>
      <c r="N132" s="311">
        <v>25</v>
      </c>
      <c r="O132" s="301" t="s">
        <v>614</v>
      </c>
      <c r="P132" s="467">
        <v>44456</v>
      </c>
      <c r="Q132" s="306"/>
      <c r="R132" s="307" t="s">
        <v>615</v>
      </c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0"/>
      <c r="AI132" s="290"/>
      <c r="AJ132" s="290"/>
      <c r="AK132" s="290"/>
      <c r="AL132" s="290"/>
    </row>
    <row r="133" spans="1:38" s="291" customFormat="1" ht="12.75" customHeight="1">
      <c r="A133" s="330">
        <v>46</v>
      </c>
      <c r="B133" s="314">
        <v>44456</v>
      </c>
      <c r="C133" s="345"/>
      <c r="D133" s="334" t="s">
        <v>1062</v>
      </c>
      <c r="E133" s="347" t="s">
        <v>855</v>
      </c>
      <c r="F133" s="333" t="s">
        <v>862</v>
      </c>
      <c r="G133" s="333">
        <v>210</v>
      </c>
      <c r="H133" s="333"/>
      <c r="I133" s="343">
        <v>0.1</v>
      </c>
      <c r="J133" s="341" t="s">
        <v>617</v>
      </c>
      <c r="K133" s="302"/>
      <c r="L133" s="302"/>
      <c r="M133" s="289"/>
      <c r="N133" s="303"/>
      <c r="O133" s="304"/>
      <c r="P133" s="305"/>
      <c r="Q133" s="306"/>
      <c r="R133" s="307" t="s">
        <v>615</v>
      </c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0"/>
      <c r="AI133" s="290"/>
      <c r="AJ133" s="290"/>
      <c r="AK133" s="290"/>
      <c r="AL133" s="290"/>
    </row>
    <row r="134" spans="1:38" s="291" customFormat="1" ht="12.75" customHeight="1">
      <c r="A134" s="330"/>
      <c r="B134" s="314"/>
      <c r="C134" s="345"/>
      <c r="D134" s="334"/>
      <c r="E134" s="347"/>
      <c r="F134" s="333"/>
      <c r="G134" s="333"/>
      <c r="H134" s="333"/>
      <c r="I134" s="343"/>
      <c r="J134" s="341"/>
      <c r="K134" s="302"/>
      <c r="L134" s="302"/>
      <c r="M134" s="289"/>
      <c r="N134" s="303"/>
      <c r="O134" s="304"/>
      <c r="P134" s="305"/>
      <c r="Q134" s="306"/>
      <c r="R134" s="307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0"/>
      <c r="AI134" s="290"/>
      <c r="AJ134" s="290"/>
      <c r="AK134" s="290"/>
      <c r="AL134" s="290"/>
    </row>
    <row r="135" spans="1:38" s="291" customFormat="1" ht="12.75" customHeight="1">
      <c r="A135" s="330"/>
      <c r="B135" s="314"/>
      <c r="C135" s="345"/>
      <c r="D135" s="334"/>
      <c r="E135" s="347"/>
      <c r="F135" s="333"/>
      <c r="G135" s="333"/>
      <c r="H135" s="333"/>
      <c r="I135" s="343"/>
      <c r="J135" s="341"/>
      <c r="K135" s="302"/>
      <c r="L135" s="302"/>
      <c r="M135" s="289"/>
      <c r="N135" s="303"/>
      <c r="O135" s="304"/>
      <c r="P135" s="305"/>
      <c r="Q135" s="306"/>
      <c r="R135" s="307"/>
      <c r="S135" s="290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90"/>
      <c r="AE135" s="290"/>
      <c r="AF135" s="290"/>
      <c r="AG135" s="290"/>
      <c r="AH135" s="290"/>
      <c r="AI135" s="290"/>
      <c r="AJ135" s="290"/>
      <c r="AK135" s="290"/>
      <c r="AL135" s="290"/>
    </row>
    <row r="136" spans="1:38" s="291" customFormat="1" ht="12.75" customHeight="1">
      <c r="A136" s="330"/>
      <c r="B136" s="314"/>
      <c r="C136" s="345"/>
      <c r="D136" s="334"/>
      <c r="E136" s="347"/>
      <c r="F136" s="333"/>
      <c r="G136" s="333"/>
      <c r="H136" s="333"/>
      <c r="I136" s="343"/>
      <c r="J136" s="341"/>
      <c r="K136" s="302"/>
      <c r="L136" s="302"/>
      <c r="M136" s="289"/>
      <c r="N136" s="303"/>
      <c r="O136" s="304"/>
      <c r="P136" s="305"/>
      <c r="Q136" s="306"/>
      <c r="R136" s="307"/>
      <c r="S136" s="290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  <c r="AG136" s="290"/>
      <c r="AH136" s="290"/>
      <c r="AI136" s="290"/>
      <c r="AJ136" s="290"/>
      <c r="AK136" s="290"/>
      <c r="AL136" s="290"/>
    </row>
    <row r="137" spans="1:38" ht="13.9" customHeight="1">
      <c r="A137" s="340"/>
      <c r="B137" s="294"/>
      <c r="C137" s="346"/>
      <c r="D137" s="344"/>
      <c r="E137" s="348"/>
      <c r="F137" s="333"/>
      <c r="G137" s="297"/>
      <c r="H137" s="297"/>
      <c r="I137" s="318"/>
      <c r="J137" s="342"/>
      <c r="K137" s="113"/>
      <c r="L137" s="113"/>
      <c r="M137" s="174"/>
      <c r="N137" s="113"/>
      <c r="O137" s="159"/>
      <c r="P137" s="158"/>
      <c r="Q137" s="172"/>
      <c r="R137" s="185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"/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80"/>
      <c r="B140" s="186"/>
      <c r="C140" s="186"/>
      <c r="D140" s="187"/>
      <c r="E140" s="180"/>
      <c r="F140" s="188"/>
      <c r="G140" s="180"/>
      <c r="H140" s="180"/>
      <c r="I140" s="180"/>
      <c r="J140" s="186"/>
      <c r="K140" s="189"/>
      <c r="L140" s="180"/>
      <c r="M140" s="180"/>
      <c r="N140" s="180"/>
      <c r="O140" s="190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98" t="s">
        <v>639</v>
      </c>
      <c r="B141" s="191"/>
      <c r="C141" s="191"/>
      <c r="D141" s="192"/>
      <c r="E141" s="151"/>
      <c r="F141" s="6"/>
      <c r="G141" s="6"/>
      <c r="H141" s="152"/>
      <c r="I141" s="193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38.25" customHeight="1">
      <c r="A142" s="99" t="s">
        <v>16</v>
      </c>
      <c r="B142" s="100" t="s">
        <v>590</v>
      </c>
      <c r="C142" s="100"/>
      <c r="D142" s="101" t="s">
        <v>602</v>
      </c>
      <c r="E142" s="100" t="s">
        <v>603</v>
      </c>
      <c r="F142" s="100" t="s">
        <v>604</v>
      </c>
      <c r="G142" s="100" t="s">
        <v>605</v>
      </c>
      <c r="H142" s="100" t="s">
        <v>606</v>
      </c>
      <c r="I142" s="100" t="s">
        <v>607</v>
      </c>
      <c r="J142" s="99" t="s">
        <v>608</v>
      </c>
      <c r="K142" s="155" t="s">
        <v>626</v>
      </c>
      <c r="L142" s="156" t="s">
        <v>610</v>
      </c>
      <c r="M142" s="102" t="s">
        <v>611</v>
      </c>
      <c r="N142" s="100" t="s">
        <v>612</v>
      </c>
      <c r="O142" s="101" t="s">
        <v>613</v>
      </c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4.25" customHeight="1">
      <c r="A143" s="108">
        <v>1</v>
      </c>
      <c r="B143" s="109">
        <v>44420</v>
      </c>
      <c r="C143" s="194"/>
      <c r="D143" s="110" t="s">
        <v>516</v>
      </c>
      <c r="E143" s="111" t="s">
        <v>616</v>
      </c>
      <c r="F143" s="108" t="s">
        <v>856</v>
      </c>
      <c r="G143" s="108">
        <v>284</v>
      </c>
      <c r="H143" s="111"/>
      <c r="I143" s="112" t="s">
        <v>857</v>
      </c>
      <c r="J143" s="113" t="s">
        <v>617</v>
      </c>
      <c r="K143" s="113"/>
      <c r="L143" s="114"/>
      <c r="M143" s="115"/>
      <c r="N143" s="113"/>
      <c r="O143" s="158"/>
      <c r="P143" s="103"/>
      <c r="Q143" s="1"/>
      <c r="R143" s="1" t="s">
        <v>615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95"/>
      <c r="B144" s="157"/>
      <c r="C144" s="196"/>
      <c r="D144" s="110"/>
      <c r="E144" s="197"/>
      <c r="F144" s="197"/>
      <c r="G144" s="197"/>
      <c r="H144" s="197"/>
      <c r="I144" s="197"/>
      <c r="J144" s="197"/>
      <c r="K144" s="198"/>
      <c r="L144" s="199"/>
      <c r="M144" s="197"/>
      <c r="N144" s="200"/>
      <c r="O144" s="201"/>
      <c r="P144" s="202"/>
      <c r="R144" s="6"/>
      <c r="S144" s="44"/>
      <c r="T144" s="1"/>
      <c r="U144" s="1"/>
      <c r="V144" s="1"/>
      <c r="W144" s="1"/>
      <c r="X144" s="1"/>
      <c r="Y144" s="1"/>
      <c r="Z144" s="1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</row>
    <row r="145" spans="1:38" ht="12.75" customHeight="1">
      <c r="A145" s="135" t="s">
        <v>619</v>
      </c>
      <c r="B145" s="135"/>
      <c r="C145" s="135"/>
      <c r="D145" s="135"/>
      <c r="E145" s="44"/>
      <c r="F145" s="143" t="s">
        <v>621</v>
      </c>
      <c r="G145" s="59"/>
      <c r="H145" s="59"/>
      <c r="I145" s="59"/>
      <c r="J145" s="6"/>
      <c r="K145" s="167"/>
      <c r="L145" s="168"/>
      <c r="M145" s="6"/>
      <c r="N145" s="125"/>
      <c r="O145" s="203"/>
      <c r="P145" s="1"/>
      <c r="Q145" s="1"/>
      <c r="R145" s="6"/>
      <c r="S145" s="1"/>
      <c r="T145" s="1"/>
      <c r="U145" s="1"/>
      <c r="V145" s="1"/>
      <c r="W145" s="1"/>
      <c r="X145" s="1"/>
      <c r="Y145" s="1"/>
    </row>
    <row r="146" spans="1:38" ht="12.75" customHeight="1">
      <c r="A146" s="142" t="s">
        <v>620</v>
      </c>
      <c r="B146" s="135"/>
      <c r="C146" s="135"/>
      <c r="D146" s="135"/>
      <c r="E146" s="6"/>
      <c r="F146" s="143" t="s">
        <v>623</v>
      </c>
      <c r="G146" s="6"/>
      <c r="H146" s="6" t="s">
        <v>848</v>
      </c>
      <c r="I146" s="6"/>
      <c r="J146" s="1"/>
      <c r="K146" s="6"/>
      <c r="L146" s="6"/>
      <c r="M146" s="6"/>
      <c r="N146" s="1"/>
      <c r="O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38" ht="12.75" customHeight="1">
      <c r="A147" s="142"/>
      <c r="B147" s="135"/>
      <c r="C147" s="135"/>
      <c r="D147" s="135"/>
      <c r="E147" s="6"/>
      <c r="F147" s="143"/>
      <c r="G147" s="6"/>
      <c r="H147" s="6"/>
      <c r="I147" s="6"/>
      <c r="J147" s="1"/>
      <c r="K147" s="6"/>
      <c r="L147" s="6"/>
      <c r="M147" s="6"/>
      <c r="N147" s="1"/>
      <c r="O147" s="1"/>
      <c r="Q147" s="1"/>
      <c r="R147" s="59"/>
      <c r="S147" s="1"/>
      <c r="T147" s="1"/>
      <c r="U147" s="1"/>
      <c r="V147" s="1"/>
      <c r="W147" s="1"/>
      <c r="X147" s="1"/>
      <c r="Y147" s="1"/>
      <c r="Z147" s="1"/>
    </row>
    <row r="148" spans="1:38" ht="12.75" customHeight="1">
      <c r="A148" s="1"/>
      <c r="B148" s="150" t="s">
        <v>640</v>
      </c>
      <c r="C148" s="150"/>
      <c r="D148" s="150"/>
      <c r="E148" s="150"/>
      <c r="F148" s="151"/>
      <c r="G148" s="6"/>
      <c r="H148" s="6"/>
      <c r="I148" s="152"/>
      <c r="J148" s="153"/>
      <c r="K148" s="154"/>
      <c r="L148" s="153"/>
      <c r="M148" s="6"/>
      <c r="N148" s="1"/>
      <c r="O148" s="1"/>
      <c r="Q148" s="1"/>
      <c r="R148" s="59"/>
      <c r="S148" s="1"/>
      <c r="T148" s="1"/>
      <c r="U148" s="1"/>
      <c r="V148" s="1"/>
      <c r="W148" s="1"/>
      <c r="X148" s="1"/>
      <c r="Y148" s="1"/>
      <c r="Z148" s="1"/>
    </row>
    <row r="149" spans="1:38" ht="38.25" customHeight="1">
      <c r="A149" s="99" t="s">
        <v>16</v>
      </c>
      <c r="B149" s="100" t="s">
        <v>590</v>
      </c>
      <c r="C149" s="100"/>
      <c r="D149" s="101" t="s">
        <v>602</v>
      </c>
      <c r="E149" s="100" t="s">
        <v>603</v>
      </c>
      <c r="F149" s="100" t="s">
        <v>604</v>
      </c>
      <c r="G149" s="100" t="s">
        <v>625</v>
      </c>
      <c r="H149" s="100" t="s">
        <v>606</v>
      </c>
      <c r="I149" s="100" t="s">
        <v>607</v>
      </c>
      <c r="J149" s="204" t="s">
        <v>608</v>
      </c>
      <c r="K149" s="155" t="s">
        <v>626</v>
      </c>
      <c r="L149" s="171" t="s">
        <v>634</v>
      </c>
      <c r="M149" s="100" t="s">
        <v>635</v>
      </c>
      <c r="N149" s="156" t="s">
        <v>610</v>
      </c>
      <c r="O149" s="102" t="s">
        <v>611</v>
      </c>
      <c r="P149" s="100" t="s">
        <v>612</v>
      </c>
      <c r="Q149" s="101" t="s">
        <v>613</v>
      </c>
      <c r="R149" s="59"/>
      <c r="S149" s="1"/>
      <c r="T149" s="1"/>
      <c r="U149" s="1"/>
      <c r="V149" s="1"/>
      <c r="W149" s="1"/>
      <c r="X149" s="1"/>
      <c r="Y149" s="1"/>
      <c r="Z149" s="1"/>
    </row>
    <row r="150" spans="1:38" ht="14.25" customHeight="1">
      <c r="A150" s="116"/>
      <c r="B150" s="118"/>
      <c r="C150" s="205"/>
      <c r="D150" s="119"/>
      <c r="E150" s="120"/>
      <c r="F150" s="206"/>
      <c r="G150" s="116"/>
      <c r="H150" s="120"/>
      <c r="I150" s="121"/>
      <c r="J150" s="207"/>
      <c r="K150" s="207"/>
      <c r="L150" s="208"/>
      <c r="M150" s="108"/>
      <c r="N150" s="208"/>
      <c r="O150" s="209"/>
      <c r="P150" s="210"/>
      <c r="Q150" s="211"/>
      <c r="R150" s="165"/>
      <c r="S150" s="129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38" ht="14.25" customHeight="1">
      <c r="A151" s="116"/>
      <c r="B151" s="118"/>
      <c r="C151" s="205"/>
      <c r="D151" s="119"/>
      <c r="E151" s="120"/>
      <c r="F151" s="206"/>
      <c r="G151" s="116"/>
      <c r="H151" s="120"/>
      <c r="I151" s="121"/>
      <c r="J151" s="207"/>
      <c r="K151" s="207"/>
      <c r="L151" s="208"/>
      <c r="M151" s="108"/>
      <c r="N151" s="208"/>
      <c r="O151" s="209"/>
      <c r="P151" s="210"/>
      <c r="Q151" s="211"/>
      <c r="R151" s="165"/>
      <c r="S151" s="129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38" ht="14.25" customHeight="1">
      <c r="A152" s="116"/>
      <c r="B152" s="118"/>
      <c r="C152" s="205"/>
      <c r="D152" s="119"/>
      <c r="E152" s="120"/>
      <c r="F152" s="206"/>
      <c r="G152" s="116"/>
      <c r="H152" s="120"/>
      <c r="I152" s="121"/>
      <c r="J152" s="207"/>
      <c r="K152" s="207"/>
      <c r="L152" s="208"/>
      <c r="M152" s="108"/>
      <c r="N152" s="208"/>
      <c r="O152" s="209"/>
      <c r="P152" s="210"/>
      <c r="Q152" s="211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16"/>
      <c r="B153" s="118"/>
      <c r="C153" s="205"/>
      <c r="D153" s="119"/>
      <c r="E153" s="120"/>
      <c r="F153" s="207"/>
      <c r="G153" s="116"/>
      <c r="H153" s="120"/>
      <c r="I153" s="121"/>
      <c r="J153" s="207"/>
      <c r="K153" s="207"/>
      <c r="L153" s="208"/>
      <c r="M153" s="108"/>
      <c r="N153" s="208"/>
      <c r="O153" s="209"/>
      <c r="P153" s="210"/>
      <c r="Q153" s="211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16"/>
      <c r="B154" s="118"/>
      <c r="C154" s="205"/>
      <c r="D154" s="119"/>
      <c r="E154" s="120"/>
      <c r="F154" s="207"/>
      <c r="G154" s="116"/>
      <c r="H154" s="120"/>
      <c r="I154" s="121"/>
      <c r="J154" s="207"/>
      <c r="K154" s="207"/>
      <c r="L154" s="208"/>
      <c r="M154" s="108"/>
      <c r="N154" s="208"/>
      <c r="O154" s="209"/>
      <c r="P154" s="210"/>
      <c r="Q154" s="21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16"/>
      <c r="B155" s="118"/>
      <c r="C155" s="205"/>
      <c r="D155" s="119"/>
      <c r="E155" s="120"/>
      <c r="F155" s="206"/>
      <c r="G155" s="116"/>
      <c r="H155" s="120"/>
      <c r="I155" s="121"/>
      <c r="J155" s="207"/>
      <c r="K155" s="207"/>
      <c r="L155" s="208"/>
      <c r="M155" s="108"/>
      <c r="N155" s="208"/>
      <c r="O155" s="209"/>
      <c r="P155" s="210"/>
      <c r="Q155" s="21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16"/>
      <c r="B156" s="118"/>
      <c r="C156" s="205"/>
      <c r="D156" s="119"/>
      <c r="E156" s="120"/>
      <c r="F156" s="206"/>
      <c r="G156" s="116"/>
      <c r="H156" s="120"/>
      <c r="I156" s="121"/>
      <c r="J156" s="207"/>
      <c r="K156" s="207"/>
      <c r="L156" s="207"/>
      <c r="M156" s="207"/>
      <c r="N156" s="208"/>
      <c r="O156" s="212"/>
      <c r="P156" s="210"/>
      <c r="Q156" s="211"/>
      <c r="R156" s="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4.25" customHeight="1">
      <c r="A157" s="116"/>
      <c r="B157" s="118"/>
      <c r="C157" s="205"/>
      <c r="D157" s="119"/>
      <c r="E157" s="120"/>
      <c r="F157" s="207"/>
      <c r="G157" s="116"/>
      <c r="H157" s="120"/>
      <c r="I157" s="121"/>
      <c r="J157" s="207"/>
      <c r="K157" s="207"/>
      <c r="L157" s="208"/>
      <c r="M157" s="108"/>
      <c r="N157" s="208"/>
      <c r="O157" s="209"/>
      <c r="P157" s="210"/>
      <c r="Q157" s="211"/>
      <c r="R157" s="165"/>
      <c r="S157" s="129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16"/>
      <c r="B158" s="118"/>
      <c r="C158" s="205"/>
      <c r="D158" s="119"/>
      <c r="E158" s="120"/>
      <c r="F158" s="206"/>
      <c r="G158" s="116"/>
      <c r="H158" s="120"/>
      <c r="I158" s="121"/>
      <c r="J158" s="213"/>
      <c r="K158" s="213"/>
      <c r="L158" s="213"/>
      <c r="M158" s="213"/>
      <c r="N158" s="214"/>
      <c r="O158" s="209"/>
      <c r="P158" s="122"/>
      <c r="Q158" s="211"/>
      <c r="R158" s="165"/>
      <c r="S158" s="129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142"/>
      <c r="B159" s="135"/>
      <c r="C159" s="135"/>
      <c r="D159" s="135"/>
      <c r="E159" s="6"/>
      <c r="F159" s="143"/>
      <c r="G159" s="6"/>
      <c r="H159" s="6"/>
      <c r="I159" s="6"/>
      <c r="J159" s="1"/>
      <c r="K159" s="6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2"/>
      <c r="B160" s="135"/>
      <c r="C160" s="135"/>
      <c r="D160" s="135"/>
      <c r="E160" s="6"/>
      <c r="F160" s="143"/>
      <c r="G160" s="59"/>
      <c r="H160" s="44"/>
      <c r="I160" s="59"/>
      <c r="J160" s="6"/>
      <c r="K160" s="167"/>
      <c r="L160" s="168"/>
      <c r="M160" s="6"/>
      <c r="N160" s="125"/>
      <c r="O160" s="169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59"/>
      <c r="B161" s="124"/>
      <c r="C161" s="124"/>
      <c r="D161" s="44"/>
      <c r="E161" s="59"/>
      <c r="F161" s="59"/>
      <c r="G161" s="59"/>
      <c r="H161" s="44"/>
      <c r="I161" s="59"/>
      <c r="J161" s="6"/>
      <c r="K161" s="167"/>
      <c r="L161" s="168"/>
      <c r="M161" s="6"/>
      <c r="N161" s="125"/>
      <c r="O161" s="169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44"/>
      <c r="B162" s="215" t="s">
        <v>641</v>
      </c>
      <c r="C162" s="215"/>
      <c r="D162" s="215"/>
      <c r="E162" s="215"/>
      <c r="F162" s="6"/>
      <c r="G162" s="6"/>
      <c r="H162" s="153"/>
      <c r="I162" s="6"/>
      <c r="J162" s="153"/>
      <c r="K162" s="154"/>
      <c r="L162" s="6"/>
      <c r="M162" s="6"/>
      <c r="N162" s="1"/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38.25" customHeight="1">
      <c r="A163" s="99" t="s">
        <v>16</v>
      </c>
      <c r="B163" s="100" t="s">
        <v>590</v>
      </c>
      <c r="C163" s="100"/>
      <c r="D163" s="101" t="s">
        <v>602</v>
      </c>
      <c r="E163" s="100" t="s">
        <v>603</v>
      </c>
      <c r="F163" s="100" t="s">
        <v>604</v>
      </c>
      <c r="G163" s="100" t="s">
        <v>642</v>
      </c>
      <c r="H163" s="100" t="s">
        <v>643</v>
      </c>
      <c r="I163" s="100" t="s">
        <v>607</v>
      </c>
      <c r="J163" s="216" t="s">
        <v>608</v>
      </c>
      <c r="K163" s="100" t="s">
        <v>609</v>
      </c>
      <c r="L163" s="100" t="s">
        <v>644</v>
      </c>
      <c r="M163" s="100" t="s">
        <v>612</v>
      </c>
      <c r="N163" s="101" t="s">
        <v>613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1</v>
      </c>
      <c r="B164" s="218">
        <v>41579</v>
      </c>
      <c r="C164" s="218"/>
      <c r="D164" s="219" t="s">
        <v>645</v>
      </c>
      <c r="E164" s="220" t="s">
        <v>646</v>
      </c>
      <c r="F164" s="221">
        <v>82</v>
      </c>
      <c r="G164" s="220" t="s">
        <v>647</v>
      </c>
      <c r="H164" s="220">
        <v>100</v>
      </c>
      <c r="I164" s="222">
        <v>100</v>
      </c>
      <c r="J164" s="223" t="s">
        <v>648</v>
      </c>
      <c r="K164" s="224">
        <f t="shared" ref="K164:K216" si="124">H164-F164</f>
        <v>18</v>
      </c>
      <c r="L164" s="225">
        <f t="shared" ref="L164:L216" si="125">K164/F164</f>
        <v>0.21951219512195122</v>
      </c>
      <c r="M164" s="220" t="s">
        <v>614</v>
      </c>
      <c r="N164" s="226">
        <v>42657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7">
        <v>2</v>
      </c>
      <c r="B165" s="218">
        <v>41794</v>
      </c>
      <c r="C165" s="218"/>
      <c r="D165" s="219" t="s">
        <v>649</v>
      </c>
      <c r="E165" s="220" t="s">
        <v>616</v>
      </c>
      <c r="F165" s="221">
        <v>257</v>
      </c>
      <c r="G165" s="220" t="s">
        <v>647</v>
      </c>
      <c r="H165" s="220">
        <v>300</v>
      </c>
      <c r="I165" s="222">
        <v>300</v>
      </c>
      <c r="J165" s="223" t="s">
        <v>648</v>
      </c>
      <c r="K165" s="224">
        <f t="shared" si="124"/>
        <v>43</v>
      </c>
      <c r="L165" s="225">
        <f t="shared" si="125"/>
        <v>0.16731517509727625</v>
      </c>
      <c r="M165" s="220" t="s">
        <v>614</v>
      </c>
      <c r="N165" s="226">
        <v>41822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3</v>
      </c>
      <c r="B166" s="218">
        <v>41828</v>
      </c>
      <c r="C166" s="218"/>
      <c r="D166" s="219" t="s">
        <v>650</v>
      </c>
      <c r="E166" s="220" t="s">
        <v>616</v>
      </c>
      <c r="F166" s="221">
        <v>393</v>
      </c>
      <c r="G166" s="220" t="s">
        <v>647</v>
      </c>
      <c r="H166" s="220">
        <v>468</v>
      </c>
      <c r="I166" s="222">
        <v>468</v>
      </c>
      <c r="J166" s="223" t="s">
        <v>648</v>
      </c>
      <c r="K166" s="224">
        <f t="shared" si="124"/>
        <v>75</v>
      </c>
      <c r="L166" s="225">
        <f t="shared" si="125"/>
        <v>0.19083969465648856</v>
      </c>
      <c r="M166" s="220" t="s">
        <v>614</v>
      </c>
      <c r="N166" s="226">
        <v>41863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4</v>
      </c>
      <c r="B167" s="218">
        <v>41857</v>
      </c>
      <c r="C167" s="218"/>
      <c r="D167" s="219" t="s">
        <v>651</v>
      </c>
      <c r="E167" s="220" t="s">
        <v>616</v>
      </c>
      <c r="F167" s="221">
        <v>205</v>
      </c>
      <c r="G167" s="220" t="s">
        <v>647</v>
      </c>
      <c r="H167" s="220">
        <v>275</v>
      </c>
      <c r="I167" s="222">
        <v>250</v>
      </c>
      <c r="J167" s="223" t="s">
        <v>648</v>
      </c>
      <c r="K167" s="224">
        <f t="shared" si="124"/>
        <v>70</v>
      </c>
      <c r="L167" s="225">
        <f t="shared" si="125"/>
        <v>0.34146341463414637</v>
      </c>
      <c r="M167" s="220" t="s">
        <v>614</v>
      </c>
      <c r="N167" s="226">
        <v>41962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5</v>
      </c>
      <c r="B168" s="218">
        <v>41886</v>
      </c>
      <c r="C168" s="218"/>
      <c r="D168" s="219" t="s">
        <v>652</v>
      </c>
      <c r="E168" s="220" t="s">
        <v>616</v>
      </c>
      <c r="F168" s="221">
        <v>162</v>
      </c>
      <c r="G168" s="220" t="s">
        <v>647</v>
      </c>
      <c r="H168" s="220">
        <v>190</v>
      </c>
      <c r="I168" s="222">
        <v>190</v>
      </c>
      <c r="J168" s="223" t="s">
        <v>648</v>
      </c>
      <c r="K168" s="224">
        <f t="shared" si="124"/>
        <v>28</v>
      </c>
      <c r="L168" s="225">
        <f t="shared" si="125"/>
        <v>0.1728395061728395</v>
      </c>
      <c r="M168" s="220" t="s">
        <v>614</v>
      </c>
      <c r="N168" s="226">
        <v>42006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6</v>
      </c>
      <c r="B169" s="218">
        <v>41886</v>
      </c>
      <c r="C169" s="218"/>
      <c r="D169" s="219" t="s">
        <v>653</v>
      </c>
      <c r="E169" s="220" t="s">
        <v>616</v>
      </c>
      <c r="F169" s="221">
        <v>75</v>
      </c>
      <c r="G169" s="220" t="s">
        <v>647</v>
      </c>
      <c r="H169" s="220">
        <v>91.5</v>
      </c>
      <c r="I169" s="222" t="s">
        <v>654</v>
      </c>
      <c r="J169" s="223" t="s">
        <v>655</v>
      </c>
      <c r="K169" s="224">
        <f t="shared" si="124"/>
        <v>16.5</v>
      </c>
      <c r="L169" s="225">
        <f t="shared" si="125"/>
        <v>0.22</v>
      </c>
      <c r="M169" s="220" t="s">
        <v>614</v>
      </c>
      <c r="N169" s="226">
        <v>41954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7</v>
      </c>
      <c r="B170" s="218">
        <v>41913</v>
      </c>
      <c r="C170" s="218"/>
      <c r="D170" s="219" t="s">
        <v>656</v>
      </c>
      <c r="E170" s="220" t="s">
        <v>616</v>
      </c>
      <c r="F170" s="221">
        <v>850</v>
      </c>
      <c r="G170" s="220" t="s">
        <v>647</v>
      </c>
      <c r="H170" s="220">
        <v>982.5</v>
      </c>
      <c r="I170" s="222">
        <v>1050</v>
      </c>
      <c r="J170" s="223" t="s">
        <v>657</v>
      </c>
      <c r="K170" s="224">
        <f t="shared" si="124"/>
        <v>132.5</v>
      </c>
      <c r="L170" s="225">
        <f t="shared" si="125"/>
        <v>0.15588235294117647</v>
      </c>
      <c r="M170" s="220" t="s">
        <v>614</v>
      </c>
      <c r="N170" s="226">
        <v>42039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8</v>
      </c>
      <c r="B171" s="218">
        <v>41913</v>
      </c>
      <c r="C171" s="218"/>
      <c r="D171" s="219" t="s">
        <v>658</v>
      </c>
      <c r="E171" s="220" t="s">
        <v>616</v>
      </c>
      <c r="F171" s="221">
        <v>475</v>
      </c>
      <c r="G171" s="220" t="s">
        <v>647</v>
      </c>
      <c r="H171" s="220">
        <v>515</v>
      </c>
      <c r="I171" s="222">
        <v>600</v>
      </c>
      <c r="J171" s="223" t="s">
        <v>659</v>
      </c>
      <c r="K171" s="224">
        <f t="shared" si="124"/>
        <v>40</v>
      </c>
      <c r="L171" s="225">
        <f t="shared" si="125"/>
        <v>8.4210526315789472E-2</v>
      </c>
      <c r="M171" s="220" t="s">
        <v>614</v>
      </c>
      <c r="N171" s="226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9</v>
      </c>
      <c r="B172" s="218">
        <v>41913</v>
      </c>
      <c r="C172" s="218"/>
      <c r="D172" s="219" t="s">
        <v>660</v>
      </c>
      <c r="E172" s="220" t="s">
        <v>616</v>
      </c>
      <c r="F172" s="221">
        <v>86</v>
      </c>
      <c r="G172" s="220" t="s">
        <v>647</v>
      </c>
      <c r="H172" s="220">
        <v>99</v>
      </c>
      <c r="I172" s="222">
        <v>140</v>
      </c>
      <c r="J172" s="223" t="s">
        <v>661</v>
      </c>
      <c r="K172" s="224">
        <f t="shared" si="124"/>
        <v>13</v>
      </c>
      <c r="L172" s="225">
        <f t="shared" si="125"/>
        <v>0.15116279069767441</v>
      </c>
      <c r="M172" s="220" t="s">
        <v>614</v>
      </c>
      <c r="N172" s="226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10</v>
      </c>
      <c r="B173" s="218">
        <v>41926</v>
      </c>
      <c r="C173" s="218"/>
      <c r="D173" s="219" t="s">
        <v>662</v>
      </c>
      <c r="E173" s="220" t="s">
        <v>616</v>
      </c>
      <c r="F173" s="221">
        <v>496.6</v>
      </c>
      <c r="G173" s="220" t="s">
        <v>647</v>
      </c>
      <c r="H173" s="220">
        <v>621</v>
      </c>
      <c r="I173" s="222">
        <v>580</v>
      </c>
      <c r="J173" s="223" t="s">
        <v>648</v>
      </c>
      <c r="K173" s="224">
        <f t="shared" si="124"/>
        <v>124.39999999999998</v>
      </c>
      <c r="L173" s="225">
        <f t="shared" si="125"/>
        <v>0.25050342327829234</v>
      </c>
      <c r="M173" s="220" t="s">
        <v>614</v>
      </c>
      <c r="N173" s="226">
        <v>42605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11</v>
      </c>
      <c r="B174" s="218">
        <v>41926</v>
      </c>
      <c r="C174" s="218"/>
      <c r="D174" s="219" t="s">
        <v>663</v>
      </c>
      <c r="E174" s="220" t="s">
        <v>616</v>
      </c>
      <c r="F174" s="221">
        <v>2481.9</v>
      </c>
      <c r="G174" s="220" t="s">
        <v>647</v>
      </c>
      <c r="H174" s="220">
        <v>2840</v>
      </c>
      <c r="I174" s="222">
        <v>2870</v>
      </c>
      <c r="J174" s="223" t="s">
        <v>664</v>
      </c>
      <c r="K174" s="224">
        <f t="shared" si="124"/>
        <v>358.09999999999991</v>
      </c>
      <c r="L174" s="225">
        <f t="shared" si="125"/>
        <v>0.14428462065353154</v>
      </c>
      <c r="M174" s="220" t="s">
        <v>614</v>
      </c>
      <c r="N174" s="226">
        <v>42017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12</v>
      </c>
      <c r="B175" s="218">
        <v>41928</v>
      </c>
      <c r="C175" s="218"/>
      <c r="D175" s="219" t="s">
        <v>665</v>
      </c>
      <c r="E175" s="220" t="s">
        <v>616</v>
      </c>
      <c r="F175" s="221">
        <v>84.5</v>
      </c>
      <c r="G175" s="220" t="s">
        <v>647</v>
      </c>
      <c r="H175" s="220">
        <v>93</v>
      </c>
      <c r="I175" s="222">
        <v>110</v>
      </c>
      <c r="J175" s="223" t="s">
        <v>666</v>
      </c>
      <c r="K175" s="224">
        <f t="shared" si="124"/>
        <v>8.5</v>
      </c>
      <c r="L175" s="225">
        <f t="shared" si="125"/>
        <v>0.10059171597633136</v>
      </c>
      <c r="M175" s="220" t="s">
        <v>614</v>
      </c>
      <c r="N175" s="226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13</v>
      </c>
      <c r="B176" s="218">
        <v>41928</v>
      </c>
      <c r="C176" s="218"/>
      <c r="D176" s="219" t="s">
        <v>667</v>
      </c>
      <c r="E176" s="220" t="s">
        <v>616</v>
      </c>
      <c r="F176" s="221">
        <v>401</v>
      </c>
      <c r="G176" s="220" t="s">
        <v>647</v>
      </c>
      <c r="H176" s="220">
        <v>428</v>
      </c>
      <c r="I176" s="222">
        <v>450</v>
      </c>
      <c r="J176" s="223" t="s">
        <v>668</v>
      </c>
      <c r="K176" s="224">
        <f t="shared" si="124"/>
        <v>27</v>
      </c>
      <c r="L176" s="225">
        <f t="shared" si="125"/>
        <v>6.7331670822942641E-2</v>
      </c>
      <c r="M176" s="220" t="s">
        <v>614</v>
      </c>
      <c r="N176" s="226">
        <v>42020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14</v>
      </c>
      <c r="B177" s="218">
        <v>41928</v>
      </c>
      <c r="C177" s="218"/>
      <c r="D177" s="219" t="s">
        <v>669</v>
      </c>
      <c r="E177" s="220" t="s">
        <v>616</v>
      </c>
      <c r="F177" s="221">
        <v>101</v>
      </c>
      <c r="G177" s="220" t="s">
        <v>647</v>
      </c>
      <c r="H177" s="220">
        <v>112</v>
      </c>
      <c r="I177" s="222">
        <v>120</v>
      </c>
      <c r="J177" s="223" t="s">
        <v>670</v>
      </c>
      <c r="K177" s="224">
        <f t="shared" si="124"/>
        <v>11</v>
      </c>
      <c r="L177" s="225">
        <f t="shared" si="125"/>
        <v>0.10891089108910891</v>
      </c>
      <c r="M177" s="220" t="s">
        <v>614</v>
      </c>
      <c r="N177" s="226">
        <v>41939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15</v>
      </c>
      <c r="B178" s="218">
        <v>41954</v>
      </c>
      <c r="C178" s="218"/>
      <c r="D178" s="219" t="s">
        <v>671</v>
      </c>
      <c r="E178" s="220" t="s">
        <v>616</v>
      </c>
      <c r="F178" s="221">
        <v>59</v>
      </c>
      <c r="G178" s="220" t="s">
        <v>647</v>
      </c>
      <c r="H178" s="220">
        <v>76</v>
      </c>
      <c r="I178" s="222">
        <v>76</v>
      </c>
      <c r="J178" s="223" t="s">
        <v>648</v>
      </c>
      <c r="K178" s="224">
        <f t="shared" si="124"/>
        <v>17</v>
      </c>
      <c r="L178" s="225">
        <f t="shared" si="125"/>
        <v>0.28813559322033899</v>
      </c>
      <c r="M178" s="220" t="s">
        <v>614</v>
      </c>
      <c r="N178" s="226">
        <v>43032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16</v>
      </c>
      <c r="B179" s="218">
        <v>41954</v>
      </c>
      <c r="C179" s="218"/>
      <c r="D179" s="219" t="s">
        <v>660</v>
      </c>
      <c r="E179" s="220" t="s">
        <v>616</v>
      </c>
      <c r="F179" s="221">
        <v>99</v>
      </c>
      <c r="G179" s="220" t="s">
        <v>647</v>
      </c>
      <c r="H179" s="220">
        <v>120</v>
      </c>
      <c r="I179" s="222">
        <v>120</v>
      </c>
      <c r="J179" s="223" t="s">
        <v>628</v>
      </c>
      <c r="K179" s="224">
        <f t="shared" si="124"/>
        <v>21</v>
      </c>
      <c r="L179" s="225">
        <f t="shared" si="125"/>
        <v>0.21212121212121213</v>
      </c>
      <c r="M179" s="220" t="s">
        <v>614</v>
      </c>
      <c r="N179" s="226">
        <v>41960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17</v>
      </c>
      <c r="B180" s="218">
        <v>41956</v>
      </c>
      <c r="C180" s="218"/>
      <c r="D180" s="219" t="s">
        <v>672</v>
      </c>
      <c r="E180" s="220" t="s">
        <v>616</v>
      </c>
      <c r="F180" s="221">
        <v>22</v>
      </c>
      <c r="G180" s="220" t="s">
        <v>647</v>
      </c>
      <c r="H180" s="220">
        <v>33.549999999999997</v>
      </c>
      <c r="I180" s="222">
        <v>32</v>
      </c>
      <c r="J180" s="223" t="s">
        <v>673</v>
      </c>
      <c r="K180" s="224">
        <f t="shared" si="124"/>
        <v>11.549999999999997</v>
      </c>
      <c r="L180" s="225">
        <f t="shared" si="125"/>
        <v>0.52499999999999991</v>
      </c>
      <c r="M180" s="220" t="s">
        <v>614</v>
      </c>
      <c r="N180" s="226">
        <v>42188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18</v>
      </c>
      <c r="B181" s="218">
        <v>41976</v>
      </c>
      <c r="C181" s="218"/>
      <c r="D181" s="219" t="s">
        <v>674</v>
      </c>
      <c r="E181" s="220" t="s">
        <v>616</v>
      </c>
      <c r="F181" s="221">
        <v>440</v>
      </c>
      <c r="G181" s="220" t="s">
        <v>647</v>
      </c>
      <c r="H181" s="220">
        <v>520</v>
      </c>
      <c r="I181" s="222">
        <v>520</v>
      </c>
      <c r="J181" s="223" t="s">
        <v>675</v>
      </c>
      <c r="K181" s="224">
        <f t="shared" si="124"/>
        <v>80</v>
      </c>
      <c r="L181" s="225">
        <f t="shared" si="125"/>
        <v>0.18181818181818182</v>
      </c>
      <c r="M181" s="220" t="s">
        <v>614</v>
      </c>
      <c r="N181" s="226">
        <v>42208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7">
        <v>19</v>
      </c>
      <c r="B182" s="218">
        <v>41976</v>
      </c>
      <c r="C182" s="218"/>
      <c r="D182" s="219" t="s">
        <v>676</v>
      </c>
      <c r="E182" s="220" t="s">
        <v>616</v>
      </c>
      <c r="F182" s="221">
        <v>360</v>
      </c>
      <c r="G182" s="220" t="s">
        <v>647</v>
      </c>
      <c r="H182" s="220">
        <v>427</v>
      </c>
      <c r="I182" s="222">
        <v>425</v>
      </c>
      <c r="J182" s="223" t="s">
        <v>677</v>
      </c>
      <c r="K182" s="224">
        <f t="shared" si="124"/>
        <v>67</v>
      </c>
      <c r="L182" s="225">
        <f t="shared" si="125"/>
        <v>0.18611111111111112</v>
      </c>
      <c r="M182" s="220" t="s">
        <v>614</v>
      </c>
      <c r="N182" s="226">
        <v>42058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20</v>
      </c>
      <c r="B183" s="218">
        <v>42012</v>
      </c>
      <c r="C183" s="218"/>
      <c r="D183" s="219" t="s">
        <v>678</v>
      </c>
      <c r="E183" s="220" t="s">
        <v>616</v>
      </c>
      <c r="F183" s="221">
        <v>360</v>
      </c>
      <c r="G183" s="220" t="s">
        <v>647</v>
      </c>
      <c r="H183" s="220">
        <v>455</v>
      </c>
      <c r="I183" s="222">
        <v>420</v>
      </c>
      <c r="J183" s="223" t="s">
        <v>679</v>
      </c>
      <c r="K183" s="224">
        <f t="shared" si="124"/>
        <v>95</v>
      </c>
      <c r="L183" s="225">
        <f t="shared" si="125"/>
        <v>0.2638888888888889</v>
      </c>
      <c r="M183" s="220" t="s">
        <v>614</v>
      </c>
      <c r="N183" s="226">
        <v>42024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21</v>
      </c>
      <c r="B184" s="218">
        <v>42012</v>
      </c>
      <c r="C184" s="218"/>
      <c r="D184" s="219" t="s">
        <v>680</v>
      </c>
      <c r="E184" s="220" t="s">
        <v>616</v>
      </c>
      <c r="F184" s="221">
        <v>130</v>
      </c>
      <c r="G184" s="220"/>
      <c r="H184" s="220">
        <v>175.5</v>
      </c>
      <c r="I184" s="222">
        <v>165</v>
      </c>
      <c r="J184" s="223" t="s">
        <v>681</v>
      </c>
      <c r="K184" s="224">
        <f t="shared" si="124"/>
        <v>45.5</v>
      </c>
      <c r="L184" s="225">
        <f t="shared" si="125"/>
        <v>0.35</v>
      </c>
      <c r="M184" s="220" t="s">
        <v>614</v>
      </c>
      <c r="N184" s="226">
        <v>43088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22</v>
      </c>
      <c r="B185" s="218">
        <v>42040</v>
      </c>
      <c r="C185" s="218"/>
      <c r="D185" s="219" t="s">
        <v>392</v>
      </c>
      <c r="E185" s="220" t="s">
        <v>646</v>
      </c>
      <c r="F185" s="221">
        <v>98</v>
      </c>
      <c r="G185" s="220"/>
      <c r="H185" s="220">
        <v>120</v>
      </c>
      <c r="I185" s="222">
        <v>120</v>
      </c>
      <c r="J185" s="223" t="s">
        <v>648</v>
      </c>
      <c r="K185" s="224">
        <f t="shared" si="124"/>
        <v>22</v>
      </c>
      <c r="L185" s="225">
        <f t="shared" si="125"/>
        <v>0.22448979591836735</v>
      </c>
      <c r="M185" s="220" t="s">
        <v>614</v>
      </c>
      <c r="N185" s="226">
        <v>42753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23</v>
      </c>
      <c r="B186" s="218">
        <v>42040</v>
      </c>
      <c r="C186" s="218"/>
      <c r="D186" s="219" t="s">
        <v>682</v>
      </c>
      <c r="E186" s="220" t="s">
        <v>646</v>
      </c>
      <c r="F186" s="221">
        <v>196</v>
      </c>
      <c r="G186" s="220"/>
      <c r="H186" s="220">
        <v>262</v>
      </c>
      <c r="I186" s="222">
        <v>255</v>
      </c>
      <c r="J186" s="223" t="s">
        <v>648</v>
      </c>
      <c r="K186" s="224">
        <f t="shared" si="124"/>
        <v>66</v>
      </c>
      <c r="L186" s="225">
        <f t="shared" si="125"/>
        <v>0.33673469387755101</v>
      </c>
      <c r="M186" s="220" t="s">
        <v>614</v>
      </c>
      <c r="N186" s="226">
        <v>42599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7">
        <v>24</v>
      </c>
      <c r="B187" s="228">
        <v>42067</v>
      </c>
      <c r="C187" s="228"/>
      <c r="D187" s="229" t="s">
        <v>391</v>
      </c>
      <c r="E187" s="230" t="s">
        <v>646</v>
      </c>
      <c r="F187" s="231">
        <v>235</v>
      </c>
      <c r="G187" s="231"/>
      <c r="H187" s="232">
        <v>77</v>
      </c>
      <c r="I187" s="232" t="s">
        <v>683</v>
      </c>
      <c r="J187" s="233" t="s">
        <v>684</v>
      </c>
      <c r="K187" s="234">
        <f t="shared" si="124"/>
        <v>-158</v>
      </c>
      <c r="L187" s="235">
        <f t="shared" si="125"/>
        <v>-0.67234042553191486</v>
      </c>
      <c r="M187" s="231" t="s">
        <v>627</v>
      </c>
      <c r="N187" s="228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25</v>
      </c>
      <c r="B188" s="218">
        <v>42067</v>
      </c>
      <c r="C188" s="218"/>
      <c r="D188" s="219" t="s">
        <v>685</v>
      </c>
      <c r="E188" s="220" t="s">
        <v>646</v>
      </c>
      <c r="F188" s="221">
        <v>185</v>
      </c>
      <c r="G188" s="220"/>
      <c r="H188" s="220">
        <v>224</v>
      </c>
      <c r="I188" s="222" t="s">
        <v>686</v>
      </c>
      <c r="J188" s="223" t="s">
        <v>648</v>
      </c>
      <c r="K188" s="224">
        <f t="shared" si="124"/>
        <v>39</v>
      </c>
      <c r="L188" s="225">
        <f t="shared" si="125"/>
        <v>0.21081081081081082</v>
      </c>
      <c r="M188" s="220" t="s">
        <v>614</v>
      </c>
      <c r="N188" s="226">
        <v>42647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7">
        <v>26</v>
      </c>
      <c r="B189" s="228">
        <v>42090</v>
      </c>
      <c r="C189" s="228"/>
      <c r="D189" s="236" t="s">
        <v>687</v>
      </c>
      <c r="E189" s="231" t="s">
        <v>646</v>
      </c>
      <c r="F189" s="231">
        <v>49.5</v>
      </c>
      <c r="G189" s="232"/>
      <c r="H189" s="232">
        <v>15.85</v>
      </c>
      <c r="I189" s="232">
        <v>67</v>
      </c>
      <c r="J189" s="233" t="s">
        <v>688</v>
      </c>
      <c r="K189" s="232">
        <f t="shared" si="124"/>
        <v>-33.65</v>
      </c>
      <c r="L189" s="237">
        <f t="shared" si="125"/>
        <v>-0.67979797979797973</v>
      </c>
      <c r="M189" s="231" t="s">
        <v>627</v>
      </c>
      <c r="N189" s="238">
        <v>43627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27</v>
      </c>
      <c r="B190" s="218">
        <v>42093</v>
      </c>
      <c r="C190" s="218"/>
      <c r="D190" s="219" t="s">
        <v>689</v>
      </c>
      <c r="E190" s="220" t="s">
        <v>646</v>
      </c>
      <c r="F190" s="221">
        <v>183.5</v>
      </c>
      <c r="G190" s="220"/>
      <c r="H190" s="220">
        <v>219</v>
      </c>
      <c r="I190" s="222">
        <v>218</v>
      </c>
      <c r="J190" s="223" t="s">
        <v>690</v>
      </c>
      <c r="K190" s="224">
        <f t="shared" si="124"/>
        <v>35.5</v>
      </c>
      <c r="L190" s="225">
        <f t="shared" si="125"/>
        <v>0.19346049046321526</v>
      </c>
      <c r="M190" s="220" t="s">
        <v>614</v>
      </c>
      <c r="N190" s="226">
        <v>42103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28</v>
      </c>
      <c r="B191" s="218">
        <v>42114</v>
      </c>
      <c r="C191" s="218"/>
      <c r="D191" s="219" t="s">
        <v>691</v>
      </c>
      <c r="E191" s="220" t="s">
        <v>646</v>
      </c>
      <c r="F191" s="221">
        <f>(227+237)/2</f>
        <v>232</v>
      </c>
      <c r="G191" s="220"/>
      <c r="H191" s="220">
        <v>298</v>
      </c>
      <c r="I191" s="222">
        <v>298</v>
      </c>
      <c r="J191" s="223" t="s">
        <v>648</v>
      </c>
      <c r="K191" s="224">
        <f t="shared" si="124"/>
        <v>66</v>
      </c>
      <c r="L191" s="225">
        <f t="shared" si="125"/>
        <v>0.28448275862068967</v>
      </c>
      <c r="M191" s="220" t="s">
        <v>614</v>
      </c>
      <c r="N191" s="226">
        <v>42823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29</v>
      </c>
      <c r="B192" s="218">
        <v>42128</v>
      </c>
      <c r="C192" s="218"/>
      <c r="D192" s="219" t="s">
        <v>692</v>
      </c>
      <c r="E192" s="220" t="s">
        <v>616</v>
      </c>
      <c r="F192" s="221">
        <v>385</v>
      </c>
      <c r="G192" s="220"/>
      <c r="H192" s="220">
        <f>212.5+331</f>
        <v>543.5</v>
      </c>
      <c r="I192" s="222">
        <v>510</v>
      </c>
      <c r="J192" s="223" t="s">
        <v>693</v>
      </c>
      <c r="K192" s="224">
        <f t="shared" si="124"/>
        <v>158.5</v>
      </c>
      <c r="L192" s="225">
        <f t="shared" si="125"/>
        <v>0.41168831168831171</v>
      </c>
      <c r="M192" s="220" t="s">
        <v>614</v>
      </c>
      <c r="N192" s="226">
        <v>42235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30</v>
      </c>
      <c r="B193" s="218">
        <v>42128</v>
      </c>
      <c r="C193" s="218"/>
      <c r="D193" s="219" t="s">
        <v>694</v>
      </c>
      <c r="E193" s="220" t="s">
        <v>616</v>
      </c>
      <c r="F193" s="221">
        <v>115.5</v>
      </c>
      <c r="G193" s="220"/>
      <c r="H193" s="220">
        <v>146</v>
      </c>
      <c r="I193" s="222">
        <v>142</v>
      </c>
      <c r="J193" s="223" t="s">
        <v>695</v>
      </c>
      <c r="K193" s="224">
        <f t="shared" si="124"/>
        <v>30.5</v>
      </c>
      <c r="L193" s="225">
        <f t="shared" si="125"/>
        <v>0.26406926406926406</v>
      </c>
      <c r="M193" s="220" t="s">
        <v>614</v>
      </c>
      <c r="N193" s="226">
        <v>42202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7">
        <v>31</v>
      </c>
      <c r="B194" s="218">
        <v>42151</v>
      </c>
      <c r="C194" s="218"/>
      <c r="D194" s="219" t="s">
        <v>696</v>
      </c>
      <c r="E194" s="220" t="s">
        <v>616</v>
      </c>
      <c r="F194" s="221">
        <v>237.5</v>
      </c>
      <c r="G194" s="220"/>
      <c r="H194" s="220">
        <v>279.5</v>
      </c>
      <c r="I194" s="222">
        <v>278</v>
      </c>
      <c r="J194" s="223" t="s">
        <v>648</v>
      </c>
      <c r="K194" s="224">
        <f t="shared" si="124"/>
        <v>42</v>
      </c>
      <c r="L194" s="225">
        <f t="shared" si="125"/>
        <v>0.17684210526315788</v>
      </c>
      <c r="M194" s="220" t="s">
        <v>614</v>
      </c>
      <c r="N194" s="226">
        <v>42222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7">
        <v>32</v>
      </c>
      <c r="B195" s="218">
        <v>42174</v>
      </c>
      <c r="C195" s="218"/>
      <c r="D195" s="219" t="s">
        <v>667</v>
      </c>
      <c r="E195" s="220" t="s">
        <v>646</v>
      </c>
      <c r="F195" s="221">
        <v>340</v>
      </c>
      <c r="G195" s="220"/>
      <c r="H195" s="220">
        <v>448</v>
      </c>
      <c r="I195" s="222">
        <v>448</v>
      </c>
      <c r="J195" s="223" t="s">
        <v>648</v>
      </c>
      <c r="K195" s="224">
        <f t="shared" si="124"/>
        <v>108</v>
      </c>
      <c r="L195" s="225">
        <f t="shared" si="125"/>
        <v>0.31764705882352939</v>
      </c>
      <c r="M195" s="220" t="s">
        <v>614</v>
      </c>
      <c r="N195" s="226">
        <v>43018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7">
        <v>33</v>
      </c>
      <c r="B196" s="218">
        <v>42191</v>
      </c>
      <c r="C196" s="218"/>
      <c r="D196" s="219" t="s">
        <v>697</v>
      </c>
      <c r="E196" s="220" t="s">
        <v>646</v>
      </c>
      <c r="F196" s="221">
        <v>390</v>
      </c>
      <c r="G196" s="220"/>
      <c r="H196" s="220">
        <v>460</v>
      </c>
      <c r="I196" s="222">
        <v>460</v>
      </c>
      <c r="J196" s="223" t="s">
        <v>648</v>
      </c>
      <c r="K196" s="224">
        <f t="shared" si="124"/>
        <v>70</v>
      </c>
      <c r="L196" s="225">
        <f t="shared" si="125"/>
        <v>0.17948717948717949</v>
      </c>
      <c r="M196" s="220" t="s">
        <v>614</v>
      </c>
      <c r="N196" s="226">
        <v>42478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7">
        <v>34</v>
      </c>
      <c r="B197" s="228">
        <v>42195</v>
      </c>
      <c r="C197" s="228"/>
      <c r="D197" s="229" t="s">
        <v>698</v>
      </c>
      <c r="E197" s="230" t="s">
        <v>646</v>
      </c>
      <c r="F197" s="231">
        <v>122.5</v>
      </c>
      <c r="G197" s="231"/>
      <c r="H197" s="232">
        <v>61</v>
      </c>
      <c r="I197" s="232">
        <v>172</v>
      </c>
      <c r="J197" s="233" t="s">
        <v>699</v>
      </c>
      <c r="K197" s="234">
        <f t="shared" si="124"/>
        <v>-61.5</v>
      </c>
      <c r="L197" s="235">
        <f t="shared" si="125"/>
        <v>-0.50204081632653064</v>
      </c>
      <c r="M197" s="231" t="s">
        <v>627</v>
      </c>
      <c r="N197" s="228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7">
        <v>35</v>
      </c>
      <c r="B198" s="218">
        <v>42219</v>
      </c>
      <c r="C198" s="218"/>
      <c r="D198" s="219" t="s">
        <v>700</v>
      </c>
      <c r="E198" s="220" t="s">
        <v>646</v>
      </c>
      <c r="F198" s="221">
        <v>297.5</v>
      </c>
      <c r="G198" s="220"/>
      <c r="H198" s="220">
        <v>350</v>
      </c>
      <c r="I198" s="222">
        <v>360</v>
      </c>
      <c r="J198" s="223" t="s">
        <v>701</v>
      </c>
      <c r="K198" s="224">
        <f t="shared" si="124"/>
        <v>52.5</v>
      </c>
      <c r="L198" s="225">
        <f t="shared" si="125"/>
        <v>0.17647058823529413</v>
      </c>
      <c r="M198" s="220" t="s">
        <v>614</v>
      </c>
      <c r="N198" s="226">
        <v>42232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36</v>
      </c>
      <c r="B199" s="218">
        <v>42219</v>
      </c>
      <c r="C199" s="218"/>
      <c r="D199" s="219" t="s">
        <v>702</v>
      </c>
      <c r="E199" s="220" t="s">
        <v>646</v>
      </c>
      <c r="F199" s="221">
        <v>115.5</v>
      </c>
      <c r="G199" s="220"/>
      <c r="H199" s="220">
        <v>149</v>
      </c>
      <c r="I199" s="222">
        <v>140</v>
      </c>
      <c r="J199" s="223" t="s">
        <v>703</v>
      </c>
      <c r="K199" s="224">
        <f t="shared" si="124"/>
        <v>33.5</v>
      </c>
      <c r="L199" s="225">
        <f t="shared" si="125"/>
        <v>0.29004329004329005</v>
      </c>
      <c r="M199" s="220" t="s">
        <v>614</v>
      </c>
      <c r="N199" s="226">
        <v>42740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37</v>
      </c>
      <c r="B200" s="218">
        <v>42251</v>
      </c>
      <c r="C200" s="218"/>
      <c r="D200" s="219" t="s">
        <v>696</v>
      </c>
      <c r="E200" s="220" t="s">
        <v>646</v>
      </c>
      <c r="F200" s="221">
        <v>226</v>
      </c>
      <c r="G200" s="220"/>
      <c r="H200" s="220">
        <v>292</v>
      </c>
      <c r="I200" s="222">
        <v>292</v>
      </c>
      <c r="J200" s="223" t="s">
        <v>704</v>
      </c>
      <c r="K200" s="224">
        <f t="shared" si="124"/>
        <v>66</v>
      </c>
      <c r="L200" s="225">
        <f t="shared" si="125"/>
        <v>0.29203539823008851</v>
      </c>
      <c r="M200" s="220" t="s">
        <v>614</v>
      </c>
      <c r="N200" s="226">
        <v>42286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38</v>
      </c>
      <c r="B201" s="218">
        <v>42254</v>
      </c>
      <c r="C201" s="218"/>
      <c r="D201" s="219" t="s">
        <v>691</v>
      </c>
      <c r="E201" s="220" t="s">
        <v>646</v>
      </c>
      <c r="F201" s="221">
        <v>232.5</v>
      </c>
      <c r="G201" s="220"/>
      <c r="H201" s="220">
        <v>312.5</v>
      </c>
      <c r="I201" s="222">
        <v>310</v>
      </c>
      <c r="J201" s="223" t="s">
        <v>648</v>
      </c>
      <c r="K201" s="224">
        <f t="shared" si="124"/>
        <v>80</v>
      </c>
      <c r="L201" s="225">
        <f t="shared" si="125"/>
        <v>0.34408602150537637</v>
      </c>
      <c r="M201" s="220" t="s">
        <v>614</v>
      </c>
      <c r="N201" s="226">
        <v>42823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39</v>
      </c>
      <c r="B202" s="218">
        <v>42268</v>
      </c>
      <c r="C202" s="218"/>
      <c r="D202" s="219" t="s">
        <v>705</v>
      </c>
      <c r="E202" s="220" t="s">
        <v>646</v>
      </c>
      <c r="F202" s="221">
        <v>196.5</v>
      </c>
      <c r="G202" s="220"/>
      <c r="H202" s="220">
        <v>238</v>
      </c>
      <c r="I202" s="222">
        <v>238</v>
      </c>
      <c r="J202" s="223" t="s">
        <v>704</v>
      </c>
      <c r="K202" s="224">
        <f t="shared" si="124"/>
        <v>41.5</v>
      </c>
      <c r="L202" s="225">
        <f t="shared" si="125"/>
        <v>0.21119592875318066</v>
      </c>
      <c r="M202" s="220" t="s">
        <v>614</v>
      </c>
      <c r="N202" s="226">
        <v>42291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40</v>
      </c>
      <c r="B203" s="218">
        <v>42271</v>
      </c>
      <c r="C203" s="218"/>
      <c r="D203" s="219" t="s">
        <v>645</v>
      </c>
      <c r="E203" s="220" t="s">
        <v>646</v>
      </c>
      <c r="F203" s="221">
        <v>65</v>
      </c>
      <c r="G203" s="220"/>
      <c r="H203" s="220">
        <v>82</v>
      </c>
      <c r="I203" s="222">
        <v>82</v>
      </c>
      <c r="J203" s="223" t="s">
        <v>704</v>
      </c>
      <c r="K203" s="224">
        <f t="shared" si="124"/>
        <v>17</v>
      </c>
      <c r="L203" s="225">
        <f t="shared" si="125"/>
        <v>0.26153846153846155</v>
      </c>
      <c r="M203" s="220" t="s">
        <v>614</v>
      </c>
      <c r="N203" s="226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41</v>
      </c>
      <c r="B204" s="218">
        <v>42291</v>
      </c>
      <c r="C204" s="218"/>
      <c r="D204" s="219" t="s">
        <v>706</v>
      </c>
      <c r="E204" s="220" t="s">
        <v>646</v>
      </c>
      <c r="F204" s="221">
        <v>144</v>
      </c>
      <c r="G204" s="220"/>
      <c r="H204" s="220">
        <v>182.5</v>
      </c>
      <c r="I204" s="222">
        <v>181</v>
      </c>
      <c r="J204" s="223" t="s">
        <v>704</v>
      </c>
      <c r="K204" s="224">
        <f t="shared" si="124"/>
        <v>38.5</v>
      </c>
      <c r="L204" s="225">
        <f t="shared" si="125"/>
        <v>0.2673611111111111</v>
      </c>
      <c r="M204" s="220" t="s">
        <v>614</v>
      </c>
      <c r="N204" s="226">
        <v>42817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42</v>
      </c>
      <c r="B205" s="218">
        <v>42291</v>
      </c>
      <c r="C205" s="218"/>
      <c r="D205" s="219" t="s">
        <v>707</v>
      </c>
      <c r="E205" s="220" t="s">
        <v>646</v>
      </c>
      <c r="F205" s="221">
        <v>264</v>
      </c>
      <c r="G205" s="220"/>
      <c r="H205" s="220">
        <v>311</v>
      </c>
      <c r="I205" s="222">
        <v>311</v>
      </c>
      <c r="J205" s="223" t="s">
        <v>704</v>
      </c>
      <c r="K205" s="224">
        <f t="shared" si="124"/>
        <v>47</v>
      </c>
      <c r="L205" s="225">
        <f t="shared" si="125"/>
        <v>0.17803030303030304</v>
      </c>
      <c r="M205" s="220" t="s">
        <v>614</v>
      </c>
      <c r="N205" s="226">
        <v>42604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43</v>
      </c>
      <c r="B206" s="218">
        <v>42318</v>
      </c>
      <c r="C206" s="218"/>
      <c r="D206" s="219" t="s">
        <v>708</v>
      </c>
      <c r="E206" s="220" t="s">
        <v>616</v>
      </c>
      <c r="F206" s="221">
        <v>549.5</v>
      </c>
      <c r="G206" s="220"/>
      <c r="H206" s="220">
        <v>630</v>
      </c>
      <c r="I206" s="222">
        <v>630</v>
      </c>
      <c r="J206" s="223" t="s">
        <v>704</v>
      </c>
      <c r="K206" s="224">
        <f t="shared" si="124"/>
        <v>80.5</v>
      </c>
      <c r="L206" s="225">
        <f t="shared" si="125"/>
        <v>0.1464968152866242</v>
      </c>
      <c r="M206" s="220" t="s">
        <v>614</v>
      </c>
      <c r="N206" s="226">
        <v>42419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44</v>
      </c>
      <c r="B207" s="218">
        <v>42342</v>
      </c>
      <c r="C207" s="218"/>
      <c r="D207" s="219" t="s">
        <v>709</v>
      </c>
      <c r="E207" s="220" t="s">
        <v>646</v>
      </c>
      <c r="F207" s="221">
        <v>1027.5</v>
      </c>
      <c r="G207" s="220"/>
      <c r="H207" s="220">
        <v>1315</v>
      </c>
      <c r="I207" s="222">
        <v>1250</v>
      </c>
      <c r="J207" s="223" t="s">
        <v>704</v>
      </c>
      <c r="K207" s="224">
        <f t="shared" si="124"/>
        <v>287.5</v>
      </c>
      <c r="L207" s="225">
        <f t="shared" si="125"/>
        <v>0.27980535279805352</v>
      </c>
      <c r="M207" s="220" t="s">
        <v>614</v>
      </c>
      <c r="N207" s="226">
        <v>43244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7">
        <v>45</v>
      </c>
      <c r="B208" s="218">
        <v>42367</v>
      </c>
      <c r="C208" s="218"/>
      <c r="D208" s="219" t="s">
        <v>710</v>
      </c>
      <c r="E208" s="220" t="s">
        <v>646</v>
      </c>
      <c r="F208" s="221">
        <v>465</v>
      </c>
      <c r="G208" s="220"/>
      <c r="H208" s="220">
        <v>540</v>
      </c>
      <c r="I208" s="222">
        <v>540</v>
      </c>
      <c r="J208" s="223" t="s">
        <v>704</v>
      </c>
      <c r="K208" s="224">
        <f t="shared" si="124"/>
        <v>75</v>
      </c>
      <c r="L208" s="225">
        <f t="shared" si="125"/>
        <v>0.16129032258064516</v>
      </c>
      <c r="M208" s="220" t="s">
        <v>614</v>
      </c>
      <c r="N208" s="226">
        <v>42530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7">
        <v>46</v>
      </c>
      <c r="B209" s="218">
        <v>42380</v>
      </c>
      <c r="C209" s="218"/>
      <c r="D209" s="219" t="s">
        <v>392</v>
      </c>
      <c r="E209" s="220" t="s">
        <v>616</v>
      </c>
      <c r="F209" s="221">
        <v>81</v>
      </c>
      <c r="G209" s="220"/>
      <c r="H209" s="220">
        <v>110</v>
      </c>
      <c r="I209" s="222">
        <v>110</v>
      </c>
      <c r="J209" s="223" t="s">
        <v>704</v>
      </c>
      <c r="K209" s="224">
        <f t="shared" si="124"/>
        <v>29</v>
      </c>
      <c r="L209" s="225">
        <f t="shared" si="125"/>
        <v>0.35802469135802467</v>
      </c>
      <c r="M209" s="220" t="s">
        <v>614</v>
      </c>
      <c r="N209" s="226">
        <v>42745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7">
        <v>47</v>
      </c>
      <c r="B210" s="218">
        <v>42382</v>
      </c>
      <c r="C210" s="218"/>
      <c r="D210" s="219" t="s">
        <v>711</v>
      </c>
      <c r="E210" s="220" t="s">
        <v>616</v>
      </c>
      <c r="F210" s="221">
        <v>417.5</v>
      </c>
      <c r="G210" s="220"/>
      <c r="H210" s="220">
        <v>547</v>
      </c>
      <c r="I210" s="222">
        <v>535</v>
      </c>
      <c r="J210" s="223" t="s">
        <v>704</v>
      </c>
      <c r="K210" s="224">
        <f t="shared" si="124"/>
        <v>129.5</v>
      </c>
      <c r="L210" s="225">
        <f t="shared" si="125"/>
        <v>0.31017964071856285</v>
      </c>
      <c r="M210" s="220" t="s">
        <v>614</v>
      </c>
      <c r="N210" s="226">
        <v>42578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48</v>
      </c>
      <c r="B211" s="218">
        <v>42408</v>
      </c>
      <c r="C211" s="218"/>
      <c r="D211" s="219" t="s">
        <v>712</v>
      </c>
      <c r="E211" s="220" t="s">
        <v>646</v>
      </c>
      <c r="F211" s="221">
        <v>650</v>
      </c>
      <c r="G211" s="220"/>
      <c r="H211" s="220">
        <v>800</v>
      </c>
      <c r="I211" s="222">
        <v>800</v>
      </c>
      <c r="J211" s="223" t="s">
        <v>704</v>
      </c>
      <c r="K211" s="224">
        <f t="shared" si="124"/>
        <v>150</v>
      </c>
      <c r="L211" s="225">
        <f t="shared" si="125"/>
        <v>0.23076923076923078</v>
      </c>
      <c r="M211" s="220" t="s">
        <v>614</v>
      </c>
      <c r="N211" s="226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49</v>
      </c>
      <c r="B212" s="218">
        <v>42433</v>
      </c>
      <c r="C212" s="218"/>
      <c r="D212" s="219" t="s">
        <v>212</v>
      </c>
      <c r="E212" s="220" t="s">
        <v>646</v>
      </c>
      <c r="F212" s="221">
        <v>437.5</v>
      </c>
      <c r="G212" s="220"/>
      <c r="H212" s="220">
        <v>504.5</v>
      </c>
      <c r="I212" s="222">
        <v>522</v>
      </c>
      <c r="J212" s="223" t="s">
        <v>713</v>
      </c>
      <c r="K212" s="224">
        <f t="shared" si="124"/>
        <v>67</v>
      </c>
      <c r="L212" s="225">
        <f t="shared" si="125"/>
        <v>0.15314285714285714</v>
      </c>
      <c r="M212" s="220" t="s">
        <v>614</v>
      </c>
      <c r="N212" s="226">
        <v>42480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50</v>
      </c>
      <c r="B213" s="218">
        <v>42438</v>
      </c>
      <c r="C213" s="218"/>
      <c r="D213" s="219" t="s">
        <v>714</v>
      </c>
      <c r="E213" s="220" t="s">
        <v>646</v>
      </c>
      <c r="F213" s="221">
        <v>189.5</v>
      </c>
      <c r="G213" s="220"/>
      <c r="H213" s="220">
        <v>218</v>
      </c>
      <c r="I213" s="222">
        <v>218</v>
      </c>
      <c r="J213" s="223" t="s">
        <v>704</v>
      </c>
      <c r="K213" s="224">
        <f t="shared" si="124"/>
        <v>28.5</v>
      </c>
      <c r="L213" s="225">
        <f t="shared" si="125"/>
        <v>0.15039577836411611</v>
      </c>
      <c r="M213" s="220" t="s">
        <v>614</v>
      </c>
      <c r="N213" s="226">
        <v>43034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7">
        <v>51</v>
      </c>
      <c r="B214" s="228">
        <v>42471</v>
      </c>
      <c r="C214" s="228"/>
      <c r="D214" s="236" t="s">
        <v>715</v>
      </c>
      <c r="E214" s="231" t="s">
        <v>646</v>
      </c>
      <c r="F214" s="231">
        <v>36.5</v>
      </c>
      <c r="G214" s="232"/>
      <c r="H214" s="232">
        <v>15.85</v>
      </c>
      <c r="I214" s="232">
        <v>60</v>
      </c>
      <c r="J214" s="233" t="s">
        <v>716</v>
      </c>
      <c r="K214" s="234">
        <f t="shared" si="124"/>
        <v>-20.65</v>
      </c>
      <c r="L214" s="235">
        <f t="shared" si="125"/>
        <v>-0.5657534246575342</v>
      </c>
      <c r="M214" s="231" t="s">
        <v>627</v>
      </c>
      <c r="N214" s="239">
        <v>43627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52</v>
      </c>
      <c r="B215" s="218">
        <v>42472</v>
      </c>
      <c r="C215" s="218"/>
      <c r="D215" s="219" t="s">
        <v>717</v>
      </c>
      <c r="E215" s="220" t="s">
        <v>646</v>
      </c>
      <c r="F215" s="221">
        <v>93</v>
      </c>
      <c r="G215" s="220"/>
      <c r="H215" s="220">
        <v>149</v>
      </c>
      <c r="I215" s="222">
        <v>140</v>
      </c>
      <c r="J215" s="223" t="s">
        <v>718</v>
      </c>
      <c r="K215" s="224">
        <f t="shared" si="124"/>
        <v>56</v>
      </c>
      <c r="L215" s="225">
        <f t="shared" si="125"/>
        <v>0.60215053763440862</v>
      </c>
      <c r="M215" s="220" t="s">
        <v>614</v>
      </c>
      <c r="N215" s="226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53</v>
      </c>
      <c r="B216" s="218">
        <v>42472</v>
      </c>
      <c r="C216" s="218"/>
      <c r="D216" s="219" t="s">
        <v>719</v>
      </c>
      <c r="E216" s="220" t="s">
        <v>646</v>
      </c>
      <c r="F216" s="221">
        <v>130</v>
      </c>
      <c r="G216" s="220"/>
      <c r="H216" s="220">
        <v>150</v>
      </c>
      <c r="I216" s="222" t="s">
        <v>720</v>
      </c>
      <c r="J216" s="223" t="s">
        <v>704</v>
      </c>
      <c r="K216" s="224">
        <f t="shared" si="124"/>
        <v>20</v>
      </c>
      <c r="L216" s="225">
        <f t="shared" si="125"/>
        <v>0.15384615384615385</v>
      </c>
      <c r="M216" s="220" t="s">
        <v>614</v>
      </c>
      <c r="N216" s="226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54</v>
      </c>
      <c r="B217" s="218">
        <v>42473</v>
      </c>
      <c r="C217" s="218"/>
      <c r="D217" s="219" t="s">
        <v>721</v>
      </c>
      <c r="E217" s="220" t="s">
        <v>646</v>
      </c>
      <c r="F217" s="221">
        <v>196</v>
      </c>
      <c r="G217" s="220"/>
      <c r="H217" s="220">
        <v>299</v>
      </c>
      <c r="I217" s="222">
        <v>299</v>
      </c>
      <c r="J217" s="223" t="s">
        <v>704</v>
      </c>
      <c r="K217" s="224">
        <v>103</v>
      </c>
      <c r="L217" s="225">
        <v>0.52551020408163296</v>
      </c>
      <c r="M217" s="220" t="s">
        <v>614</v>
      </c>
      <c r="N217" s="226">
        <v>42620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7">
        <v>55</v>
      </c>
      <c r="B218" s="218">
        <v>42473</v>
      </c>
      <c r="C218" s="218"/>
      <c r="D218" s="219" t="s">
        <v>722</v>
      </c>
      <c r="E218" s="220" t="s">
        <v>646</v>
      </c>
      <c r="F218" s="221">
        <v>88</v>
      </c>
      <c r="G218" s="220"/>
      <c r="H218" s="220">
        <v>103</v>
      </c>
      <c r="I218" s="222">
        <v>103</v>
      </c>
      <c r="J218" s="223" t="s">
        <v>704</v>
      </c>
      <c r="K218" s="224">
        <v>15</v>
      </c>
      <c r="L218" s="225">
        <v>0.170454545454545</v>
      </c>
      <c r="M218" s="220" t="s">
        <v>614</v>
      </c>
      <c r="N218" s="226">
        <v>42530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56</v>
      </c>
      <c r="B219" s="218">
        <v>42492</v>
      </c>
      <c r="C219" s="218"/>
      <c r="D219" s="219" t="s">
        <v>723</v>
      </c>
      <c r="E219" s="220" t="s">
        <v>646</v>
      </c>
      <c r="F219" s="221">
        <v>127.5</v>
      </c>
      <c r="G219" s="220"/>
      <c r="H219" s="220">
        <v>148</v>
      </c>
      <c r="I219" s="222" t="s">
        <v>724</v>
      </c>
      <c r="J219" s="223" t="s">
        <v>704</v>
      </c>
      <c r="K219" s="224">
        <f t="shared" ref="K219:K223" si="126">H219-F219</f>
        <v>20.5</v>
      </c>
      <c r="L219" s="225">
        <f t="shared" ref="L219:L223" si="127">K219/F219</f>
        <v>0.16078431372549021</v>
      </c>
      <c r="M219" s="220" t="s">
        <v>614</v>
      </c>
      <c r="N219" s="226">
        <v>42564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57</v>
      </c>
      <c r="B220" s="218">
        <v>42493</v>
      </c>
      <c r="C220" s="218"/>
      <c r="D220" s="219" t="s">
        <v>725</v>
      </c>
      <c r="E220" s="220" t="s">
        <v>646</v>
      </c>
      <c r="F220" s="221">
        <v>675</v>
      </c>
      <c r="G220" s="220"/>
      <c r="H220" s="220">
        <v>815</v>
      </c>
      <c r="I220" s="222" t="s">
        <v>726</v>
      </c>
      <c r="J220" s="223" t="s">
        <v>704</v>
      </c>
      <c r="K220" s="224">
        <f t="shared" si="126"/>
        <v>140</v>
      </c>
      <c r="L220" s="225">
        <f t="shared" si="127"/>
        <v>0.2074074074074074</v>
      </c>
      <c r="M220" s="220" t="s">
        <v>614</v>
      </c>
      <c r="N220" s="226">
        <v>43154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7">
        <v>58</v>
      </c>
      <c r="B221" s="228">
        <v>42522</v>
      </c>
      <c r="C221" s="228"/>
      <c r="D221" s="229" t="s">
        <v>727</v>
      </c>
      <c r="E221" s="230" t="s">
        <v>646</v>
      </c>
      <c r="F221" s="231">
        <v>500</v>
      </c>
      <c r="G221" s="231"/>
      <c r="H221" s="232">
        <v>232.5</v>
      </c>
      <c r="I221" s="232" t="s">
        <v>728</v>
      </c>
      <c r="J221" s="233" t="s">
        <v>729</v>
      </c>
      <c r="K221" s="234">
        <f t="shared" si="126"/>
        <v>-267.5</v>
      </c>
      <c r="L221" s="235">
        <f t="shared" si="127"/>
        <v>-0.53500000000000003</v>
      </c>
      <c r="M221" s="231" t="s">
        <v>627</v>
      </c>
      <c r="N221" s="228">
        <v>43735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7">
        <v>59</v>
      </c>
      <c r="B222" s="218">
        <v>42527</v>
      </c>
      <c r="C222" s="218"/>
      <c r="D222" s="219" t="s">
        <v>562</v>
      </c>
      <c r="E222" s="220" t="s">
        <v>646</v>
      </c>
      <c r="F222" s="221">
        <v>110</v>
      </c>
      <c r="G222" s="220"/>
      <c r="H222" s="220">
        <v>126.5</v>
      </c>
      <c r="I222" s="222">
        <v>125</v>
      </c>
      <c r="J222" s="223" t="s">
        <v>655</v>
      </c>
      <c r="K222" s="224">
        <f t="shared" si="126"/>
        <v>16.5</v>
      </c>
      <c r="L222" s="225">
        <f t="shared" si="127"/>
        <v>0.15</v>
      </c>
      <c r="M222" s="220" t="s">
        <v>614</v>
      </c>
      <c r="N222" s="226">
        <v>42552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7">
        <v>60</v>
      </c>
      <c r="B223" s="218">
        <v>42538</v>
      </c>
      <c r="C223" s="218"/>
      <c r="D223" s="219" t="s">
        <v>730</v>
      </c>
      <c r="E223" s="220" t="s">
        <v>646</v>
      </c>
      <c r="F223" s="221">
        <v>44</v>
      </c>
      <c r="G223" s="220"/>
      <c r="H223" s="220">
        <v>69.5</v>
      </c>
      <c r="I223" s="222">
        <v>69.5</v>
      </c>
      <c r="J223" s="223" t="s">
        <v>731</v>
      </c>
      <c r="K223" s="224">
        <f t="shared" si="126"/>
        <v>25.5</v>
      </c>
      <c r="L223" s="225">
        <f t="shared" si="127"/>
        <v>0.57954545454545459</v>
      </c>
      <c r="M223" s="220" t="s">
        <v>614</v>
      </c>
      <c r="N223" s="226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7">
        <v>61</v>
      </c>
      <c r="B224" s="218">
        <v>42549</v>
      </c>
      <c r="C224" s="218"/>
      <c r="D224" s="219" t="s">
        <v>732</v>
      </c>
      <c r="E224" s="220" t="s">
        <v>646</v>
      </c>
      <c r="F224" s="221">
        <v>262.5</v>
      </c>
      <c r="G224" s="220"/>
      <c r="H224" s="220">
        <v>340</v>
      </c>
      <c r="I224" s="222">
        <v>333</v>
      </c>
      <c r="J224" s="223" t="s">
        <v>733</v>
      </c>
      <c r="K224" s="224">
        <v>77.5</v>
      </c>
      <c r="L224" s="225">
        <v>0.29523809523809502</v>
      </c>
      <c r="M224" s="220" t="s">
        <v>614</v>
      </c>
      <c r="N224" s="226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62</v>
      </c>
      <c r="B225" s="218">
        <v>42549</v>
      </c>
      <c r="C225" s="218"/>
      <c r="D225" s="219" t="s">
        <v>734</v>
      </c>
      <c r="E225" s="220" t="s">
        <v>646</v>
      </c>
      <c r="F225" s="221">
        <v>840</v>
      </c>
      <c r="G225" s="220"/>
      <c r="H225" s="220">
        <v>1230</v>
      </c>
      <c r="I225" s="222">
        <v>1230</v>
      </c>
      <c r="J225" s="223" t="s">
        <v>704</v>
      </c>
      <c r="K225" s="224">
        <v>390</v>
      </c>
      <c r="L225" s="225">
        <v>0.46428571428571402</v>
      </c>
      <c r="M225" s="220" t="s">
        <v>614</v>
      </c>
      <c r="N225" s="226">
        <v>42649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63</v>
      </c>
      <c r="B226" s="241">
        <v>42556</v>
      </c>
      <c r="C226" s="241"/>
      <c r="D226" s="242" t="s">
        <v>735</v>
      </c>
      <c r="E226" s="243" t="s">
        <v>646</v>
      </c>
      <c r="F226" s="243">
        <v>395</v>
      </c>
      <c r="G226" s="244"/>
      <c r="H226" s="244">
        <f>(468.5+342.5)/2</f>
        <v>405.5</v>
      </c>
      <c r="I226" s="244">
        <v>510</v>
      </c>
      <c r="J226" s="245" t="s">
        <v>736</v>
      </c>
      <c r="K226" s="246">
        <f t="shared" ref="K226:K232" si="128">H226-F226</f>
        <v>10.5</v>
      </c>
      <c r="L226" s="247">
        <f t="shared" ref="L226:L232" si="129">K226/F226</f>
        <v>2.6582278481012658E-2</v>
      </c>
      <c r="M226" s="243" t="s">
        <v>737</v>
      </c>
      <c r="N226" s="241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7">
        <v>64</v>
      </c>
      <c r="B227" s="228">
        <v>42584</v>
      </c>
      <c r="C227" s="228"/>
      <c r="D227" s="229" t="s">
        <v>738</v>
      </c>
      <c r="E227" s="230" t="s">
        <v>616</v>
      </c>
      <c r="F227" s="231">
        <f>169.5-12.8</f>
        <v>156.69999999999999</v>
      </c>
      <c r="G227" s="231"/>
      <c r="H227" s="232">
        <v>77</v>
      </c>
      <c r="I227" s="232" t="s">
        <v>739</v>
      </c>
      <c r="J227" s="233" t="s">
        <v>740</v>
      </c>
      <c r="K227" s="234">
        <f t="shared" si="128"/>
        <v>-79.699999999999989</v>
      </c>
      <c r="L227" s="235">
        <f t="shared" si="129"/>
        <v>-0.50861518825781749</v>
      </c>
      <c r="M227" s="231" t="s">
        <v>627</v>
      </c>
      <c r="N227" s="228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7">
        <v>65</v>
      </c>
      <c r="B228" s="228">
        <v>42586</v>
      </c>
      <c r="C228" s="228"/>
      <c r="D228" s="229" t="s">
        <v>741</v>
      </c>
      <c r="E228" s="230" t="s">
        <v>646</v>
      </c>
      <c r="F228" s="231">
        <v>400</v>
      </c>
      <c r="G228" s="231"/>
      <c r="H228" s="232">
        <v>305</v>
      </c>
      <c r="I228" s="232">
        <v>475</v>
      </c>
      <c r="J228" s="233" t="s">
        <v>742</v>
      </c>
      <c r="K228" s="234">
        <f t="shared" si="128"/>
        <v>-95</v>
      </c>
      <c r="L228" s="235">
        <f t="shared" si="129"/>
        <v>-0.23749999999999999</v>
      </c>
      <c r="M228" s="231" t="s">
        <v>627</v>
      </c>
      <c r="N228" s="228">
        <v>43606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7">
        <v>66</v>
      </c>
      <c r="B229" s="218">
        <v>42593</v>
      </c>
      <c r="C229" s="218"/>
      <c r="D229" s="219" t="s">
        <v>743</v>
      </c>
      <c r="E229" s="220" t="s">
        <v>646</v>
      </c>
      <c r="F229" s="221">
        <v>86.5</v>
      </c>
      <c r="G229" s="220"/>
      <c r="H229" s="220">
        <v>130</v>
      </c>
      <c r="I229" s="222">
        <v>130</v>
      </c>
      <c r="J229" s="223" t="s">
        <v>744</v>
      </c>
      <c r="K229" s="224">
        <f t="shared" si="128"/>
        <v>43.5</v>
      </c>
      <c r="L229" s="225">
        <f t="shared" si="129"/>
        <v>0.50289017341040465</v>
      </c>
      <c r="M229" s="220" t="s">
        <v>614</v>
      </c>
      <c r="N229" s="226">
        <v>43091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7">
        <v>67</v>
      </c>
      <c r="B230" s="228">
        <v>42600</v>
      </c>
      <c r="C230" s="228"/>
      <c r="D230" s="229" t="s">
        <v>111</v>
      </c>
      <c r="E230" s="230" t="s">
        <v>646</v>
      </c>
      <c r="F230" s="231">
        <v>133.5</v>
      </c>
      <c r="G230" s="231"/>
      <c r="H230" s="232">
        <v>126.5</v>
      </c>
      <c r="I230" s="232">
        <v>178</v>
      </c>
      <c r="J230" s="233" t="s">
        <v>745</v>
      </c>
      <c r="K230" s="234">
        <f t="shared" si="128"/>
        <v>-7</v>
      </c>
      <c r="L230" s="235">
        <f t="shared" si="129"/>
        <v>-5.2434456928838954E-2</v>
      </c>
      <c r="M230" s="231" t="s">
        <v>627</v>
      </c>
      <c r="N230" s="228">
        <v>42615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7">
        <v>68</v>
      </c>
      <c r="B231" s="218">
        <v>42613</v>
      </c>
      <c r="C231" s="218"/>
      <c r="D231" s="219" t="s">
        <v>746</v>
      </c>
      <c r="E231" s="220" t="s">
        <v>646</v>
      </c>
      <c r="F231" s="221">
        <v>560</v>
      </c>
      <c r="G231" s="220"/>
      <c r="H231" s="220">
        <v>725</v>
      </c>
      <c r="I231" s="222">
        <v>725</v>
      </c>
      <c r="J231" s="223" t="s">
        <v>648</v>
      </c>
      <c r="K231" s="224">
        <f t="shared" si="128"/>
        <v>165</v>
      </c>
      <c r="L231" s="225">
        <f t="shared" si="129"/>
        <v>0.29464285714285715</v>
      </c>
      <c r="M231" s="220" t="s">
        <v>614</v>
      </c>
      <c r="N231" s="226">
        <v>42456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7">
        <v>69</v>
      </c>
      <c r="B232" s="218">
        <v>42614</v>
      </c>
      <c r="C232" s="218"/>
      <c r="D232" s="219" t="s">
        <v>747</v>
      </c>
      <c r="E232" s="220" t="s">
        <v>646</v>
      </c>
      <c r="F232" s="221">
        <v>160.5</v>
      </c>
      <c r="G232" s="220"/>
      <c r="H232" s="220">
        <v>210</v>
      </c>
      <c r="I232" s="222">
        <v>210</v>
      </c>
      <c r="J232" s="223" t="s">
        <v>648</v>
      </c>
      <c r="K232" s="224">
        <f t="shared" si="128"/>
        <v>49.5</v>
      </c>
      <c r="L232" s="225">
        <f t="shared" si="129"/>
        <v>0.30841121495327101</v>
      </c>
      <c r="M232" s="220" t="s">
        <v>614</v>
      </c>
      <c r="N232" s="226">
        <v>42871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7">
        <v>70</v>
      </c>
      <c r="B233" s="218">
        <v>42646</v>
      </c>
      <c r="C233" s="218"/>
      <c r="D233" s="219" t="s">
        <v>407</v>
      </c>
      <c r="E233" s="220" t="s">
        <v>646</v>
      </c>
      <c r="F233" s="221">
        <v>430</v>
      </c>
      <c r="G233" s="220"/>
      <c r="H233" s="220">
        <v>596</v>
      </c>
      <c r="I233" s="222">
        <v>575</v>
      </c>
      <c r="J233" s="223" t="s">
        <v>748</v>
      </c>
      <c r="K233" s="224">
        <v>166</v>
      </c>
      <c r="L233" s="225">
        <v>0.38604651162790699</v>
      </c>
      <c r="M233" s="220" t="s">
        <v>614</v>
      </c>
      <c r="N233" s="226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7">
        <v>71</v>
      </c>
      <c r="B234" s="218">
        <v>42657</v>
      </c>
      <c r="C234" s="218"/>
      <c r="D234" s="219" t="s">
        <v>749</v>
      </c>
      <c r="E234" s="220" t="s">
        <v>646</v>
      </c>
      <c r="F234" s="221">
        <v>280</v>
      </c>
      <c r="G234" s="220"/>
      <c r="H234" s="220">
        <v>345</v>
      </c>
      <c r="I234" s="222">
        <v>345</v>
      </c>
      <c r="J234" s="223" t="s">
        <v>648</v>
      </c>
      <c r="K234" s="224">
        <f t="shared" ref="K234:K239" si="130">H234-F234</f>
        <v>65</v>
      </c>
      <c r="L234" s="225">
        <f t="shared" ref="L234:L235" si="131">K234/F234</f>
        <v>0.23214285714285715</v>
      </c>
      <c r="M234" s="220" t="s">
        <v>614</v>
      </c>
      <c r="N234" s="226">
        <v>42814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7">
        <v>72</v>
      </c>
      <c r="B235" s="218">
        <v>42657</v>
      </c>
      <c r="C235" s="218"/>
      <c r="D235" s="219" t="s">
        <v>750</v>
      </c>
      <c r="E235" s="220" t="s">
        <v>646</v>
      </c>
      <c r="F235" s="221">
        <v>245</v>
      </c>
      <c r="G235" s="220"/>
      <c r="H235" s="220">
        <v>325.5</v>
      </c>
      <c r="I235" s="222">
        <v>330</v>
      </c>
      <c r="J235" s="223" t="s">
        <v>751</v>
      </c>
      <c r="K235" s="224">
        <f t="shared" si="130"/>
        <v>80.5</v>
      </c>
      <c r="L235" s="225">
        <f t="shared" si="131"/>
        <v>0.32857142857142857</v>
      </c>
      <c r="M235" s="220" t="s">
        <v>614</v>
      </c>
      <c r="N235" s="226">
        <v>42769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7">
        <v>73</v>
      </c>
      <c r="B236" s="218">
        <v>42660</v>
      </c>
      <c r="C236" s="218"/>
      <c r="D236" s="219" t="s">
        <v>352</v>
      </c>
      <c r="E236" s="220" t="s">
        <v>646</v>
      </c>
      <c r="F236" s="221">
        <v>125</v>
      </c>
      <c r="G236" s="220"/>
      <c r="H236" s="220">
        <v>160</v>
      </c>
      <c r="I236" s="222">
        <v>160</v>
      </c>
      <c r="J236" s="223" t="s">
        <v>704</v>
      </c>
      <c r="K236" s="224">
        <f t="shared" si="130"/>
        <v>35</v>
      </c>
      <c r="L236" s="225">
        <v>0.28000000000000003</v>
      </c>
      <c r="M236" s="220" t="s">
        <v>614</v>
      </c>
      <c r="N236" s="226">
        <v>42803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7">
        <v>74</v>
      </c>
      <c r="B237" s="218">
        <v>42660</v>
      </c>
      <c r="C237" s="218"/>
      <c r="D237" s="219" t="s">
        <v>484</v>
      </c>
      <c r="E237" s="220" t="s">
        <v>646</v>
      </c>
      <c r="F237" s="221">
        <v>114</v>
      </c>
      <c r="G237" s="220"/>
      <c r="H237" s="220">
        <v>145</v>
      </c>
      <c r="I237" s="222">
        <v>145</v>
      </c>
      <c r="J237" s="223" t="s">
        <v>704</v>
      </c>
      <c r="K237" s="224">
        <f t="shared" si="130"/>
        <v>31</v>
      </c>
      <c r="L237" s="225">
        <f t="shared" ref="L237:L239" si="132">K237/F237</f>
        <v>0.27192982456140352</v>
      </c>
      <c r="M237" s="220" t="s">
        <v>614</v>
      </c>
      <c r="N237" s="226">
        <v>42859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7">
        <v>75</v>
      </c>
      <c r="B238" s="218">
        <v>42660</v>
      </c>
      <c r="C238" s="218"/>
      <c r="D238" s="219" t="s">
        <v>752</v>
      </c>
      <c r="E238" s="220" t="s">
        <v>646</v>
      </c>
      <c r="F238" s="221">
        <v>212</v>
      </c>
      <c r="G238" s="220"/>
      <c r="H238" s="220">
        <v>280</v>
      </c>
      <c r="I238" s="222">
        <v>276</v>
      </c>
      <c r="J238" s="223" t="s">
        <v>753</v>
      </c>
      <c r="K238" s="224">
        <f t="shared" si="130"/>
        <v>68</v>
      </c>
      <c r="L238" s="225">
        <f t="shared" si="132"/>
        <v>0.32075471698113206</v>
      </c>
      <c r="M238" s="220" t="s">
        <v>614</v>
      </c>
      <c r="N238" s="226">
        <v>42858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7">
        <v>76</v>
      </c>
      <c r="B239" s="218">
        <v>42678</v>
      </c>
      <c r="C239" s="218"/>
      <c r="D239" s="219" t="s">
        <v>472</v>
      </c>
      <c r="E239" s="220" t="s">
        <v>646</v>
      </c>
      <c r="F239" s="221">
        <v>155</v>
      </c>
      <c r="G239" s="220"/>
      <c r="H239" s="220">
        <v>210</v>
      </c>
      <c r="I239" s="222">
        <v>210</v>
      </c>
      <c r="J239" s="223" t="s">
        <v>754</v>
      </c>
      <c r="K239" s="224">
        <f t="shared" si="130"/>
        <v>55</v>
      </c>
      <c r="L239" s="225">
        <f t="shared" si="132"/>
        <v>0.35483870967741937</v>
      </c>
      <c r="M239" s="220" t="s">
        <v>614</v>
      </c>
      <c r="N239" s="226">
        <v>42944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7">
        <v>77</v>
      </c>
      <c r="B240" s="228">
        <v>42710</v>
      </c>
      <c r="C240" s="228"/>
      <c r="D240" s="229" t="s">
        <v>755</v>
      </c>
      <c r="E240" s="230" t="s">
        <v>646</v>
      </c>
      <c r="F240" s="231">
        <v>150.5</v>
      </c>
      <c r="G240" s="231"/>
      <c r="H240" s="232">
        <v>72.5</v>
      </c>
      <c r="I240" s="232">
        <v>174</v>
      </c>
      <c r="J240" s="233" t="s">
        <v>756</v>
      </c>
      <c r="K240" s="234">
        <v>-78</v>
      </c>
      <c r="L240" s="235">
        <v>-0.51827242524916906</v>
      </c>
      <c r="M240" s="231" t="s">
        <v>627</v>
      </c>
      <c r="N240" s="228">
        <v>43333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7">
        <v>78</v>
      </c>
      <c r="B241" s="218">
        <v>42712</v>
      </c>
      <c r="C241" s="218"/>
      <c r="D241" s="219" t="s">
        <v>757</v>
      </c>
      <c r="E241" s="220" t="s">
        <v>646</v>
      </c>
      <c r="F241" s="221">
        <v>380</v>
      </c>
      <c r="G241" s="220"/>
      <c r="H241" s="220">
        <v>478</v>
      </c>
      <c r="I241" s="222">
        <v>468</v>
      </c>
      <c r="J241" s="223" t="s">
        <v>704</v>
      </c>
      <c r="K241" s="224">
        <f t="shared" ref="K241:K243" si="133">H241-F241</f>
        <v>98</v>
      </c>
      <c r="L241" s="225">
        <f t="shared" ref="L241:L243" si="134">K241/F241</f>
        <v>0.25789473684210529</v>
      </c>
      <c r="M241" s="220" t="s">
        <v>614</v>
      </c>
      <c r="N241" s="226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7">
        <v>79</v>
      </c>
      <c r="B242" s="218">
        <v>42734</v>
      </c>
      <c r="C242" s="218"/>
      <c r="D242" s="219" t="s">
        <v>110</v>
      </c>
      <c r="E242" s="220" t="s">
        <v>646</v>
      </c>
      <c r="F242" s="221">
        <v>305</v>
      </c>
      <c r="G242" s="220"/>
      <c r="H242" s="220">
        <v>375</v>
      </c>
      <c r="I242" s="222">
        <v>375</v>
      </c>
      <c r="J242" s="223" t="s">
        <v>704</v>
      </c>
      <c r="K242" s="224">
        <f t="shared" si="133"/>
        <v>70</v>
      </c>
      <c r="L242" s="225">
        <f t="shared" si="134"/>
        <v>0.22950819672131148</v>
      </c>
      <c r="M242" s="220" t="s">
        <v>614</v>
      </c>
      <c r="N242" s="226">
        <v>42768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7">
        <v>80</v>
      </c>
      <c r="B243" s="218">
        <v>42739</v>
      </c>
      <c r="C243" s="218"/>
      <c r="D243" s="219" t="s">
        <v>96</v>
      </c>
      <c r="E243" s="220" t="s">
        <v>646</v>
      </c>
      <c r="F243" s="221">
        <v>99.5</v>
      </c>
      <c r="G243" s="220"/>
      <c r="H243" s="220">
        <v>158</v>
      </c>
      <c r="I243" s="222">
        <v>158</v>
      </c>
      <c r="J243" s="223" t="s">
        <v>704</v>
      </c>
      <c r="K243" s="224">
        <f t="shared" si="133"/>
        <v>58.5</v>
      </c>
      <c r="L243" s="225">
        <f t="shared" si="134"/>
        <v>0.5879396984924623</v>
      </c>
      <c r="M243" s="220" t="s">
        <v>614</v>
      </c>
      <c r="N243" s="226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7">
        <v>81</v>
      </c>
      <c r="B244" s="218">
        <v>42739</v>
      </c>
      <c r="C244" s="218"/>
      <c r="D244" s="219" t="s">
        <v>96</v>
      </c>
      <c r="E244" s="220" t="s">
        <v>646</v>
      </c>
      <c r="F244" s="221">
        <v>99.5</v>
      </c>
      <c r="G244" s="220"/>
      <c r="H244" s="220">
        <v>158</v>
      </c>
      <c r="I244" s="222">
        <v>158</v>
      </c>
      <c r="J244" s="223" t="s">
        <v>704</v>
      </c>
      <c r="K244" s="224">
        <v>58.5</v>
      </c>
      <c r="L244" s="225">
        <v>0.58793969849246197</v>
      </c>
      <c r="M244" s="220" t="s">
        <v>614</v>
      </c>
      <c r="N244" s="226">
        <v>42898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7">
        <v>82</v>
      </c>
      <c r="B245" s="218">
        <v>42786</v>
      </c>
      <c r="C245" s="218"/>
      <c r="D245" s="219" t="s">
        <v>187</v>
      </c>
      <c r="E245" s="220" t="s">
        <v>646</v>
      </c>
      <c r="F245" s="221">
        <v>140.5</v>
      </c>
      <c r="G245" s="220"/>
      <c r="H245" s="220">
        <v>220</v>
      </c>
      <c r="I245" s="222">
        <v>220</v>
      </c>
      <c r="J245" s="223" t="s">
        <v>704</v>
      </c>
      <c r="K245" s="224">
        <f>H245-F245</f>
        <v>79.5</v>
      </c>
      <c r="L245" s="225">
        <f>K245/F245</f>
        <v>0.5658362989323843</v>
      </c>
      <c r="M245" s="220" t="s">
        <v>614</v>
      </c>
      <c r="N245" s="226">
        <v>42864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7">
        <v>83</v>
      </c>
      <c r="B246" s="218">
        <v>42786</v>
      </c>
      <c r="C246" s="218"/>
      <c r="D246" s="219" t="s">
        <v>758</v>
      </c>
      <c r="E246" s="220" t="s">
        <v>646</v>
      </c>
      <c r="F246" s="221">
        <v>202.5</v>
      </c>
      <c r="G246" s="220"/>
      <c r="H246" s="220">
        <v>234</v>
      </c>
      <c r="I246" s="222">
        <v>234</v>
      </c>
      <c r="J246" s="223" t="s">
        <v>704</v>
      </c>
      <c r="K246" s="224">
        <v>31.5</v>
      </c>
      <c r="L246" s="225">
        <v>0.155555555555556</v>
      </c>
      <c r="M246" s="220" t="s">
        <v>614</v>
      </c>
      <c r="N246" s="226">
        <v>42836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7">
        <v>84</v>
      </c>
      <c r="B247" s="218">
        <v>42818</v>
      </c>
      <c r="C247" s="218"/>
      <c r="D247" s="219" t="s">
        <v>759</v>
      </c>
      <c r="E247" s="220" t="s">
        <v>646</v>
      </c>
      <c r="F247" s="221">
        <v>300.5</v>
      </c>
      <c r="G247" s="220"/>
      <c r="H247" s="220">
        <v>417.5</v>
      </c>
      <c r="I247" s="222">
        <v>420</v>
      </c>
      <c r="J247" s="223" t="s">
        <v>760</v>
      </c>
      <c r="K247" s="224">
        <f>H247-F247</f>
        <v>117</v>
      </c>
      <c r="L247" s="225">
        <f>K247/F247</f>
        <v>0.38935108153078202</v>
      </c>
      <c r="M247" s="220" t="s">
        <v>614</v>
      </c>
      <c r="N247" s="226">
        <v>43070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7">
        <v>85</v>
      </c>
      <c r="B248" s="218">
        <v>42818</v>
      </c>
      <c r="C248" s="218"/>
      <c r="D248" s="219" t="s">
        <v>734</v>
      </c>
      <c r="E248" s="220" t="s">
        <v>646</v>
      </c>
      <c r="F248" s="221">
        <v>850</v>
      </c>
      <c r="G248" s="220"/>
      <c r="H248" s="220">
        <v>1042.5</v>
      </c>
      <c r="I248" s="222">
        <v>1023</v>
      </c>
      <c r="J248" s="223" t="s">
        <v>761</v>
      </c>
      <c r="K248" s="224">
        <v>192.5</v>
      </c>
      <c r="L248" s="225">
        <v>0.22647058823529401</v>
      </c>
      <c r="M248" s="220" t="s">
        <v>614</v>
      </c>
      <c r="N248" s="226">
        <v>42830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7">
        <v>86</v>
      </c>
      <c r="B249" s="218">
        <v>42830</v>
      </c>
      <c r="C249" s="218"/>
      <c r="D249" s="219" t="s">
        <v>503</v>
      </c>
      <c r="E249" s="220" t="s">
        <v>646</v>
      </c>
      <c r="F249" s="221">
        <v>785</v>
      </c>
      <c r="G249" s="220"/>
      <c r="H249" s="220">
        <v>930</v>
      </c>
      <c r="I249" s="222">
        <v>920</v>
      </c>
      <c r="J249" s="223" t="s">
        <v>762</v>
      </c>
      <c r="K249" s="224">
        <f>H249-F249</f>
        <v>145</v>
      </c>
      <c r="L249" s="225">
        <f>K249/F249</f>
        <v>0.18471337579617833</v>
      </c>
      <c r="M249" s="220" t="s">
        <v>614</v>
      </c>
      <c r="N249" s="226">
        <v>42976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7">
        <v>87</v>
      </c>
      <c r="B250" s="228">
        <v>42831</v>
      </c>
      <c r="C250" s="228"/>
      <c r="D250" s="229" t="s">
        <v>763</v>
      </c>
      <c r="E250" s="230" t="s">
        <v>646</v>
      </c>
      <c r="F250" s="231">
        <v>40</v>
      </c>
      <c r="G250" s="231"/>
      <c r="H250" s="232">
        <v>13.1</v>
      </c>
      <c r="I250" s="232">
        <v>60</v>
      </c>
      <c r="J250" s="233" t="s">
        <v>764</v>
      </c>
      <c r="K250" s="234">
        <v>-26.9</v>
      </c>
      <c r="L250" s="235">
        <v>-0.67249999999999999</v>
      </c>
      <c r="M250" s="231" t="s">
        <v>627</v>
      </c>
      <c r="N250" s="228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7">
        <v>88</v>
      </c>
      <c r="B251" s="218">
        <v>42837</v>
      </c>
      <c r="C251" s="218"/>
      <c r="D251" s="219" t="s">
        <v>95</v>
      </c>
      <c r="E251" s="220" t="s">
        <v>646</v>
      </c>
      <c r="F251" s="221">
        <v>289.5</v>
      </c>
      <c r="G251" s="220"/>
      <c r="H251" s="220">
        <v>354</v>
      </c>
      <c r="I251" s="222">
        <v>360</v>
      </c>
      <c r="J251" s="223" t="s">
        <v>765</v>
      </c>
      <c r="K251" s="224">
        <f t="shared" ref="K251:K259" si="135">H251-F251</f>
        <v>64.5</v>
      </c>
      <c r="L251" s="225">
        <f t="shared" ref="L251:L259" si="136">K251/F251</f>
        <v>0.22279792746113988</v>
      </c>
      <c r="M251" s="220" t="s">
        <v>614</v>
      </c>
      <c r="N251" s="226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7">
        <v>89</v>
      </c>
      <c r="B252" s="218">
        <v>42845</v>
      </c>
      <c r="C252" s="218"/>
      <c r="D252" s="219" t="s">
        <v>439</v>
      </c>
      <c r="E252" s="220" t="s">
        <v>646</v>
      </c>
      <c r="F252" s="221">
        <v>700</v>
      </c>
      <c r="G252" s="220"/>
      <c r="H252" s="220">
        <v>840</v>
      </c>
      <c r="I252" s="222">
        <v>840</v>
      </c>
      <c r="J252" s="223" t="s">
        <v>766</v>
      </c>
      <c r="K252" s="224">
        <f t="shared" si="135"/>
        <v>140</v>
      </c>
      <c r="L252" s="225">
        <f t="shared" si="136"/>
        <v>0.2</v>
      </c>
      <c r="M252" s="220" t="s">
        <v>614</v>
      </c>
      <c r="N252" s="226">
        <v>42893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7">
        <v>90</v>
      </c>
      <c r="B253" s="218">
        <v>42887</v>
      </c>
      <c r="C253" s="218"/>
      <c r="D253" s="219" t="s">
        <v>767</v>
      </c>
      <c r="E253" s="220" t="s">
        <v>646</v>
      </c>
      <c r="F253" s="221">
        <v>130</v>
      </c>
      <c r="G253" s="220"/>
      <c r="H253" s="220">
        <v>144.25</v>
      </c>
      <c r="I253" s="222">
        <v>170</v>
      </c>
      <c r="J253" s="223" t="s">
        <v>768</v>
      </c>
      <c r="K253" s="224">
        <f t="shared" si="135"/>
        <v>14.25</v>
      </c>
      <c r="L253" s="225">
        <f t="shared" si="136"/>
        <v>0.10961538461538461</v>
      </c>
      <c r="M253" s="220" t="s">
        <v>614</v>
      </c>
      <c r="N253" s="226">
        <v>43675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7">
        <v>91</v>
      </c>
      <c r="B254" s="218">
        <v>42901</v>
      </c>
      <c r="C254" s="218"/>
      <c r="D254" s="219" t="s">
        <v>769</v>
      </c>
      <c r="E254" s="220" t="s">
        <v>646</v>
      </c>
      <c r="F254" s="221">
        <v>214.5</v>
      </c>
      <c r="G254" s="220"/>
      <c r="H254" s="220">
        <v>262</v>
      </c>
      <c r="I254" s="222">
        <v>262</v>
      </c>
      <c r="J254" s="223" t="s">
        <v>770</v>
      </c>
      <c r="K254" s="224">
        <f t="shared" si="135"/>
        <v>47.5</v>
      </c>
      <c r="L254" s="225">
        <f t="shared" si="136"/>
        <v>0.22144522144522144</v>
      </c>
      <c r="M254" s="220" t="s">
        <v>614</v>
      </c>
      <c r="N254" s="226">
        <v>42977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92</v>
      </c>
      <c r="B255" s="249">
        <v>42933</v>
      </c>
      <c r="C255" s="249"/>
      <c r="D255" s="250" t="s">
        <v>771</v>
      </c>
      <c r="E255" s="251" t="s">
        <v>646</v>
      </c>
      <c r="F255" s="252">
        <v>370</v>
      </c>
      <c r="G255" s="251"/>
      <c r="H255" s="251">
        <v>447.5</v>
      </c>
      <c r="I255" s="253">
        <v>450</v>
      </c>
      <c r="J255" s="254" t="s">
        <v>704</v>
      </c>
      <c r="K255" s="224">
        <f t="shared" si="135"/>
        <v>77.5</v>
      </c>
      <c r="L255" s="255">
        <f t="shared" si="136"/>
        <v>0.20945945945945946</v>
      </c>
      <c r="M255" s="251" t="s">
        <v>614</v>
      </c>
      <c r="N255" s="256">
        <v>43035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93</v>
      </c>
      <c r="B256" s="249">
        <v>42943</v>
      </c>
      <c r="C256" s="249"/>
      <c r="D256" s="250" t="s">
        <v>185</v>
      </c>
      <c r="E256" s="251" t="s">
        <v>646</v>
      </c>
      <c r="F256" s="252">
        <v>657.5</v>
      </c>
      <c r="G256" s="251"/>
      <c r="H256" s="251">
        <v>825</v>
      </c>
      <c r="I256" s="253">
        <v>820</v>
      </c>
      <c r="J256" s="254" t="s">
        <v>704</v>
      </c>
      <c r="K256" s="224">
        <f t="shared" si="135"/>
        <v>167.5</v>
      </c>
      <c r="L256" s="255">
        <f t="shared" si="136"/>
        <v>0.25475285171102663</v>
      </c>
      <c r="M256" s="251" t="s">
        <v>614</v>
      </c>
      <c r="N256" s="256">
        <v>43090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7">
        <v>94</v>
      </c>
      <c r="B257" s="218">
        <v>42964</v>
      </c>
      <c r="C257" s="218"/>
      <c r="D257" s="219" t="s">
        <v>370</v>
      </c>
      <c r="E257" s="220" t="s">
        <v>646</v>
      </c>
      <c r="F257" s="221">
        <v>605</v>
      </c>
      <c r="G257" s="220"/>
      <c r="H257" s="220">
        <v>750</v>
      </c>
      <c r="I257" s="222">
        <v>750</v>
      </c>
      <c r="J257" s="223" t="s">
        <v>762</v>
      </c>
      <c r="K257" s="224">
        <f t="shared" si="135"/>
        <v>145</v>
      </c>
      <c r="L257" s="225">
        <f t="shared" si="136"/>
        <v>0.23966942148760331</v>
      </c>
      <c r="M257" s="220" t="s">
        <v>614</v>
      </c>
      <c r="N257" s="226">
        <v>43027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7">
        <v>95</v>
      </c>
      <c r="B258" s="228">
        <v>42979</v>
      </c>
      <c r="C258" s="228"/>
      <c r="D258" s="236" t="s">
        <v>772</v>
      </c>
      <c r="E258" s="231" t="s">
        <v>646</v>
      </c>
      <c r="F258" s="231">
        <v>255</v>
      </c>
      <c r="G258" s="232"/>
      <c r="H258" s="232">
        <v>217.25</v>
      </c>
      <c r="I258" s="232">
        <v>320</v>
      </c>
      <c r="J258" s="233" t="s">
        <v>773</v>
      </c>
      <c r="K258" s="234">
        <f t="shared" si="135"/>
        <v>-37.75</v>
      </c>
      <c r="L258" s="237">
        <f t="shared" si="136"/>
        <v>-0.14803921568627451</v>
      </c>
      <c r="M258" s="231" t="s">
        <v>627</v>
      </c>
      <c r="N258" s="228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7">
        <v>96</v>
      </c>
      <c r="B259" s="218">
        <v>42997</v>
      </c>
      <c r="C259" s="218"/>
      <c r="D259" s="219" t="s">
        <v>774</v>
      </c>
      <c r="E259" s="220" t="s">
        <v>646</v>
      </c>
      <c r="F259" s="221">
        <v>215</v>
      </c>
      <c r="G259" s="220"/>
      <c r="H259" s="220">
        <v>258</v>
      </c>
      <c r="I259" s="222">
        <v>258</v>
      </c>
      <c r="J259" s="223" t="s">
        <v>704</v>
      </c>
      <c r="K259" s="224">
        <f t="shared" si="135"/>
        <v>43</v>
      </c>
      <c r="L259" s="225">
        <f t="shared" si="136"/>
        <v>0.2</v>
      </c>
      <c r="M259" s="220" t="s">
        <v>614</v>
      </c>
      <c r="N259" s="226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7">
        <v>97</v>
      </c>
      <c r="B260" s="218">
        <v>42997</v>
      </c>
      <c r="C260" s="218"/>
      <c r="D260" s="219" t="s">
        <v>774</v>
      </c>
      <c r="E260" s="220" t="s">
        <v>646</v>
      </c>
      <c r="F260" s="221">
        <v>215</v>
      </c>
      <c r="G260" s="220"/>
      <c r="H260" s="220">
        <v>258</v>
      </c>
      <c r="I260" s="222">
        <v>258</v>
      </c>
      <c r="J260" s="254" t="s">
        <v>704</v>
      </c>
      <c r="K260" s="224">
        <v>43</v>
      </c>
      <c r="L260" s="225">
        <v>0.2</v>
      </c>
      <c r="M260" s="220" t="s">
        <v>614</v>
      </c>
      <c r="N260" s="226">
        <v>43040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98</v>
      </c>
      <c r="B261" s="249">
        <v>42998</v>
      </c>
      <c r="C261" s="249"/>
      <c r="D261" s="250" t="s">
        <v>775</v>
      </c>
      <c r="E261" s="251" t="s">
        <v>646</v>
      </c>
      <c r="F261" s="221">
        <v>75</v>
      </c>
      <c r="G261" s="251"/>
      <c r="H261" s="251">
        <v>90</v>
      </c>
      <c r="I261" s="253">
        <v>90</v>
      </c>
      <c r="J261" s="223" t="s">
        <v>776</v>
      </c>
      <c r="K261" s="224">
        <f t="shared" ref="K261:K266" si="137">H261-F261</f>
        <v>15</v>
      </c>
      <c r="L261" s="225">
        <f t="shared" ref="L261:L266" si="138">K261/F261</f>
        <v>0.2</v>
      </c>
      <c r="M261" s="220" t="s">
        <v>614</v>
      </c>
      <c r="N261" s="226">
        <v>43019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99</v>
      </c>
      <c r="B262" s="249">
        <v>43011</v>
      </c>
      <c r="C262" s="249"/>
      <c r="D262" s="250" t="s">
        <v>629</v>
      </c>
      <c r="E262" s="251" t="s">
        <v>646</v>
      </c>
      <c r="F262" s="252">
        <v>315</v>
      </c>
      <c r="G262" s="251"/>
      <c r="H262" s="251">
        <v>392</v>
      </c>
      <c r="I262" s="253">
        <v>384</v>
      </c>
      <c r="J262" s="254" t="s">
        <v>777</v>
      </c>
      <c r="K262" s="224">
        <f t="shared" si="137"/>
        <v>77</v>
      </c>
      <c r="L262" s="255">
        <f t="shared" si="138"/>
        <v>0.24444444444444444</v>
      </c>
      <c r="M262" s="251" t="s">
        <v>614</v>
      </c>
      <c r="N262" s="256">
        <v>43017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8">
        <v>100</v>
      </c>
      <c r="B263" s="249">
        <v>43013</v>
      </c>
      <c r="C263" s="249"/>
      <c r="D263" s="250" t="s">
        <v>477</v>
      </c>
      <c r="E263" s="251" t="s">
        <v>646</v>
      </c>
      <c r="F263" s="252">
        <v>145</v>
      </c>
      <c r="G263" s="251"/>
      <c r="H263" s="251">
        <v>179</v>
      </c>
      <c r="I263" s="253">
        <v>180</v>
      </c>
      <c r="J263" s="254" t="s">
        <v>778</v>
      </c>
      <c r="K263" s="224">
        <f t="shared" si="137"/>
        <v>34</v>
      </c>
      <c r="L263" s="255">
        <f t="shared" si="138"/>
        <v>0.23448275862068965</v>
      </c>
      <c r="M263" s="251" t="s">
        <v>614</v>
      </c>
      <c r="N263" s="256">
        <v>43025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8">
        <v>101</v>
      </c>
      <c r="B264" s="249">
        <v>43014</v>
      </c>
      <c r="C264" s="249"/>
      <c r="D264" s="250" t="s">
        <v>342</v>
      </c>
      <c r="E264" s="251" t="s">
        <v>646</v>
      </c>
      <c r="F264" s="252">
        <v>256</v>
      </c>
      <c r="G264" s="251"/>
      <c r="H264" s="251">
        <v>323</v>
      </c>
      <c r="I264" s="253">
        <v>320</v>
      </c>
      <c r="J264" s="254" t="s">
        <v>704</v>
      </c>
      <c r="K264" s="224">
        <f t="shared" si="137"/>
        <v>67</v>
      </c>
      <c r="L264" s="255">
        <f t="shared" si="138"/>
        <v>0.26171875</v>
      </c>
      <c r="M264" s="251" t="s">
        <v>614</v>
      </c>
      <c r="N264" s="256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102</v>
      </c>
      <c r="B265" s="249">
        <v>43017</v>
      </c>
      <c r="C265" s="249"/>
      <c r="D265" s="250" t="s">
        <v>360</v>
      </c>
      <c r="E265" s="251" t="s">
        <v>646</v>
      </c>
      <c r="F265" s="252">
        <v>137.5</v>
      </c>
      <c r="G265" s="251"/>
      <c r="H265" s="251">
        <v>184</v>
      </c>
      <c r="I265" s="253">
        <v>183</v>
      </c>
      <c r="J265" s="254" t="s">
        <v>779</v>
      </c>
      <c r="K265" s="224">
        <f t="shared" si="137"/>
        <v>46.5</v>
      </c>
      <c r="L265" s="255">
        <f t="shared" si="138"/>
        <v>0.33818181818181819</v>
      </c>
      <c r="M265" s="251" t="s">
        <v>614</v>
      </c>
      <c r="N265" s="256">
        <v>43108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8">
        <v>103</v>
      </c>
      <c r="B266" s="249">
        <v>43018</v>
      </c>
      <c r="C266" s="249"/>
      <c r="D266" s="250" t="s">
        <v>780</v>
      </c>
      <c r="E266" s="251" t="s">
        <v>646</v>
      </c>
      <c r="F266" s="252">
        <v>125.5</v>
      </c>
      <c r="G266" s="251"/>
      <c r="H266" s="251">
        <v>158</v>
      </c>
      <c r="I266" s="253">
        <v>155</v>
      </c>
      <c r="J266" s="254" t="s">
        <v>781</v>
      </c>
      <c r="K266" s="224">
        <f t="shared" si="137"/>
        <v>32.5</v>
      </c>
      <c r="L266" s="255">
        <f t="shared" si="138"/>
        <v>0.25896414342629481</v>
      </c>
      <c r="M266" s="251" t="s">
        <v>614</v>
      </c>
      <c r="N266" s="256">
        <v>43067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8">
        <v>104</v>
      </c>
      <c r="B267" s="249">
        <v>43018</v>
      </c>
      <c r="C267" s="249"/>
      <c r="D267" s="250" t="s">
        <v>782</v>
      </c>
      <c r="E267" s="251" t="s">
        <v>646</v>
      </c>
      <c r="F267" s="252">
        <v>895</v>
      </c>
      <c r="G267" s="251"/>
      <c r="H267" s="251">
        <v>1122.5</v>
      </c>
      <c r="I267" s="253">
        <v>1078</v>
      </c>
      <c r="J267" s="254" t="s">
        <v>783</v>
      </c>
      <c r="K267" s="224">
        <v>227.5</v>
      </c>
      <c r="L267" s="255">
        <v>0.25418994413407803</v>
      </c>
      <c r="M267" s="251" t="s">
        <v>614</v>
      </c>
      <c r="N267" s="256">
        <v>43117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105</v>
      </c>
      <c r="B268" s="249">
        <v>43020</v>
      </c>
      <c r="C268" s="249"/>
      <c r="D268" s="250" t="s">
        <v>351</v>
      </c>
      <c r="E268" s="251" t="s">
        <v>646</v>
      </c>
      <c r="F268" s="252">
        <v>525</v>
      </c>
      <c r="G268" s="251"/>
      <c r="H268" s="251">
        <v>629</v>
      </c>
      <c r="I268" s="253">
        <v>629</v>
      </c>
      <c r="J268" s="254" t="s">
        <v>704</v>
      </c>
      <c r="K268" s="224">
        <v>104</v>
      </c>
      <c r="L268" s="255">
        <v>0.19809523809523799</v>
      </c>
      <c r="M268" s="251" t="s">
        <v>614</v>
      </c>
      <c r="N268" s="256">
        <v>43119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106</v>
      </c>
      <c r="B269" s="249">
        <v>43046</v>
      </c>
      <c r="C269" s="249"/>
      <c r="D269" s="250" t="s">
        <v>397</v>
      </c>
      <c r="E269" s="251" t="s">
        <v>646</v>
      </c>
      <c r="F269" s="252">
        <v>740</v>
      </c>
      <c r="G269" s="251"/>
      <c r="H269" s="251">
        <v>892.5</v>
      </c>
      <c r="I269" s="253">
        <v>900</v>
      </c>
      <c r="J269" s="254" t="s">
        <v>784</v>
      </c>
      <c r="K269" s="224">
        <f t="shared" ref="K269:K271" si="139">H269-F269</f>
        <v>152.5</v>
      </c>
      <c r="L269" s="255">
        <f t="shared" ref="L269:L271" si="140">K269/F269</f>
        <v>0.20608108108108109</v>
      </c>
      <c r="M269" s="251" t="s">
        <v>614</v>
      </c>
      <c r="N269" s="256">
        <v>43052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7">
        <v>107</v>
      </c>
      <c r="B270" s="218">
        <v>43073</v>
      </c>
      <c r="C270" s="218"/>
      <c r="D270" s="219" t="s">
        <v>785</v>
      </c>
      <c r="E270" s="220" t="s">
        <v>646</v>
      </c>
      <c r="F270" s="221">
        <v>118.5</v>
      </c>
      <c r="G270" s="220"/>
      <c r="H270" s="220">
        <v>143.5</v>
      </c>
      <c r="I270" s="222">
        <v>145</v>
      </c>
      <c r="J270" s="223" t="s">
        <v>636</v>
      </c>
      <c r="K270" s="224">
        <f t="shared" si="139"/>
        <v>25</v>
      </c>
      <c r="L270" s="225">
        <f t="shared" si="140"/>
        <v>0.2109704641350211</v>
      </c>
      <c r="M270" s="220" t="s">
        <v>614</v>
      </c>
      <c r="N270" s="226">
        <v>43097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7">
        <v>108</v>
      </c>
      <c r="B271" s="228">
        <v>43090</v>
      </c>
      <c r="C271" s="228"/>
      <c r="D271" s="229" t="s">
        <v>445</v>
      </c>
      <c r="E271" s="230" t="s">
        <v>646</v>
      </c>
      <c r="F271" s="231">
        <v>715</v>
      </c>
      <c r="G271" s="231"/>
      <c r="H271" s="232">
        <v>500</v>
      </c>
      <c r="I271" s="232">
        <v>872</v>
      </c>
      <c r="J271" s="233" t="s">
        <v>786</v>
      </c>
      <c r="K271" s="234">
        <f t="shared" si="139"/>
        <v>-215</v>
      </c>
      <c r="L271" s="235">
        <f t="shared" si="140"/>
        <v>-0.30069930069930068</v>
      </c>
      <c r="M271" s="231" t="s">
        <v>627</v>
      </c>
      <c r="N271" s="228">
        <v>43670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7">
        <v>109</v>
      </c>
      <c r="B272" s="218">
        <v>43098</v>
      </c>
      <c r="C272" s="218"/>
      <c r="D272" s="219" t="s">
        <v>629</v>
      </c>
      <c r="E272" s="220" t="s">
        <v>646</v>
      </c>
      <c r="F272" s="221">
        <v>435</v>
      </c>
      <c r="G272" s="220"/>
      <c r="H272" s="220">
        <v>542.5</v>
      </c>
      <c r="I272" s="222">
        <v>539</v>
      </c>
      <c r="J272" s="223" t="s">
        <v>704</v>
      </c>
      <c r="K272" s="224">
        <v>107.5</v>
      </c>
      <c r="L272" s="225">
        <v>0.247126436781609</v>
      </c>
      <c r="M272" s="220" t="s">
        <v>614</v>
      </c>
      <c r="N272" s="226">
        <v>43206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7">
        <v>110</v>
      </c>
      <c r="B273" s="218">
        <v>43098</v>
      </c>
      <c r="C273" s="218"/>
      <c r="D273" s="219" t="s">
        <v>584</v>
      </c>
      <c r="E273" s="220" t="s">
        <v>646</v>
      </c>
      <c r="F273" s="221">
        <v>885</v>
      </c>
      <c r="G273" s="220"/>
      <c r="H273" s="220">
        <v>1090</v>
      </c>
      <c r="I273" s="222">
        <v>1084</v>
      </c>
      <c r="J273" s="223" t="s">
        <v>704</v>
      </c>
      <c r="K273" s="224">
        <v>205</v>
      </c>
      <c r="L273" s="225">
        <v>0.23163841807909599</v>
      </c>
      <c r="M273" s="220" t="s">
        <v>614</v>
      </c>
      <c r="N273" s="226">
        <v>43213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57">
        <v>111</v>
      </c>
      <c r="B274" s="258">
        <v>43192</v>
      </c>
      <c r="C274" s="258"/>
      <c r="D274" s="236" t="s">
        <v>787</v>
      </c>
      <c r="E274" s="231" t="s">
        <v>646</v>
      </c>
      <c r="F274" s="259">
        <v>478.5</v>
      </c>
      <c r="G274" s="231"/>
      <c r="H274" s="231">
        <v>442</v>
      </c>
      <c r="I274" s="232">
        <v>613</v>
      </c>
      <c r="J274" s="233" t="s">
        <v>788</v>
      </c>
      <c r="K274" s="234">
        <f t="shared" ref="K274:K277" si="141">H274-F274</f>
        <v>-36.5</v>
      </c>
      <c r="L274" s="235">
        <f t="shared" ref="L274:L277" si="142">K274/F274</f>
        <v>-7.6280041797283177E-2</v>
      </c>
      <c r="M274" s="231" t="s">
        <v>627</v>
      </c>
      <c r="N274" s="228">
        <v>43762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7">
        <v>112</v>
      </c>
      <c r="B275" s="228">
        <v>43194</v>
      </c>
      <c r="C275" s="228"/>
      <c r="D275" s="229" t="s">
        <v>789</v>
      </c>
      <c r="E275" s="230" t="s">
        <v>646</v>
      </c>
      <c r="F275" s="231">
        <f>141.5-7.3</f>
        <v>134.19999999999999</v>
      </c>
      <c r="G275" s="231"/>
      <c r="H275" s="232">
        <v>77</v>
      </c>
      <c r="I275" s="232">
        <v>180</v>
      </c>
      <c r="J275" s="233" t="s">
        <v>790</v>
      </c>
      <c r="K275" s="234">
        <f t="shared" si="141"/>
        <v>-57.199999999999989</v>
      </c>
      <c r="L275" s="235">
        <f t="shared" si="142"/>
        <v>-0.42622950819672129</v>
      </c>
      <c r="M275" s="231" t="s">
        <v>627</v>
      </c>
      <c r="N275" s="228">
        <v>43522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7">
        <v>113</v>
      </c>
      <c r="B276" s="228">
        <v>43209</v>
      </c>
      <c r="C276" s="228"/>
      <c r="D276" s="229" t="s">
        <v>791</v>
      </c>
      <c r="E276" s="230" t="s">
        <v>646</v>
      </c>
      <c r="F276" s="231">
        <v>430</v>
      </c>
      <c r="G276" s="231"/>
      <c r="H276" s="232">
        <v>220</v>
      </c>
      <c r="I276" s="232">
        <v>537</v>
      </c>
      <c r="J276" s="233" t="s">
        <v>792</v>
      </c>
      <c r="K276" s="234">
        <f t="shared" si="141"/>
        <v>-210</v>
      </c>
      <c r="L276" s="235">
        <f t="shared" si="142"/>
        <v>-0.48837209302325579</v>
      </c>
      <c r="M276" s="231" t="s">
        <v>627</v>
      </c>
      <c r="N276" s="228">
        <v>43252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8">
        <v>114</v>
      </c>
      <c r="B277" s="249">
        <v>43220</v>
      </c>
      <c r="C277" s="249"/>
      <c r="D277" s="250" t="s">
        <v>398</v>
      </c>
      <c r="E277" s="251" t="s">
        <v>646</v>
      </c>
      <c r="F277" s="251">
        <v>153.5</v>
      </c>
      <c r="G277" s="251"/>
      <c r="H277" s="251">
        <v>196</v>
      </c>
      <c r="I277" s="253">
        <v>196</v>
      </c>
      <c r="J277" s="223" t="s">
        <v>793</v>
      </c>
      <c r="K277" s="224">
        <f t="shared" si="141"/>
        <v>42.5</v>
      </c>
      <c r="L277" s="225">
        <f t="shared" si="142"/>
        <v>0.27687296416938112</v>
      </c>
      <c r="M277" s="220" t="s">
        <v>614</v>
      </c>
      <c r="N277" s="226">
        <v>43605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7">
        <v>115</v>
      </c>
      <c r="B278" s="228">
        <v>43306</v>
      </c>
      <c r="C278" s="228"/>
      <c r="D278" s="229" t="s">
        <v>763</v>
      </c>
      <c r="E278" s="230" t="s">
        <v>646</v>
      </c>
      <c r="F278" s="231">
        <v>27.5</v>
      </c>
      <c r="G278" s="231"/>
      <c r="H278" s="232">
        <v>13.1</v>
      </c>
      <c r="I278" s="232">
        <v>60</v>
      </c>
      <c r="J278" s="233" t="s">
        <v>794</v>
      </c>
      <c r="K278" s="234">
        <v>-14.4</v>
      </c>
      <c r="L278" s="235">
        <v>-0.52363636363636401</v>
      </c>
      <c r="M278" s="231" t="s">
        <v>627</v>
      </c>
      <c r="N278" s="228">
        <v>43138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7">
        <v>116</v>
      </c>
      <c r="B279" s="258">
        <v>43318</v>
      </c>
      <c r="C279" s="258"/>
      <c r="D279" s="236" t="s">
        <v>795</v>
      </c>
      <c r="E279" s="231" t="s">
        <v>646</v>
      </c>
      <c r="F279" s="231">
        <v>148.5</v>
      </c>
      <c r="G279" s="231"/>
      <c r="H279" s="231">
        <v>102</v>
      </c>
      <c r="I279" s="232">
        <v>182</v>
      </c>
      <c r="J279" s="233" t="s">
        <v>796</v>
      </c>
      <c r="K279" s="234">
        <f>H279-F279</f>
        <v>-46.5</v>
      </c>
      <c r="L279" s="235">
        <f>K279/F279</f>
        <v>-0.31313131313131315</v>
      </c>
      <c r="M279" s="231" t="s">
        <v>627</v>
      </c>
      <c r="N279" s="228">
        <v>43661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7">
        <v>117</v>
      </c>
      <c r="B280" s="218">
        <v>43335</v>
      </c>
      <c r="C280" s="218"/>
      <c r="D280" s="219" t="s">
        <v>797</v>
      </c>
      <c r="E280" s="220" t="s">
        <v>646</v>
      </c>
      <c r="F280" s="251">
        <v>285</v>
      </c>
      <c r="G280" s="220"/>
      <c r="H280" s="220">
        <v>355</v>
      </c>
      <c r="I280" s="222">
        <v>364</v>
      </c>
      <c r="J280" s="223" t="s">
        <v>798</v>
      </c>
      <c r="K280" s="224">
        <v>70</v>
      </c>
      <c r="L280" s="225">
        <v>0.24561403508771901</v>
      </c>
      <c r="M280" s="220" t="s">
        <v>614</v>
      </c>
      <c r="N280" s="226">
        <v>43455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7">
        <v>118</v>
      </c>
      <c r="B281" s="218">
        <v>43341</v>
      </c>
      <c r="C281" s="218"/>
      <c r="D281" s="219" t="s">
        <v>386</v>
      </c>
      <c r="E281" s="220" t="s">
        <v>646</v>
      </c>
      <c r="F281" s="251">
        <v>525</v>
      </c>
      <c r="G281" s="220"/>
      <c r="H281" s="220">
        <v>585</v>
      </c>
      <c r="I281" s="222">
        <v>635</v>
      </c>
      <c r="J281" s="223" t="s">
        <v>799</v>
      </c>
      <c r="K281" s="224">
        <f t="shared" ref="K281:K298" si="143">H281-F281</f>
        <v>60</v>
      </c>
      <c r="L281" s="225">
        <f t="shared" ref="L281:L298" si="144">K281/F281</f>
        <v>0.11428571428571428</v>
      </c>
      <c r="M281" s="220" t="s">
        <v>614</v>
      </c>
      <c r="N281" s="226">
        <v>43662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7">
        <v>119</v>
      </c>
      <c r="B282" s="218">
        <v>43395</v>
      </c>
      <c r="C282" s="218"/>
      <c r="D282" s="219" t="s">
        <v>370</v>
      </c>
      <c r="E282" s="220" t="s">
        <v>646</v>
      </c>
      <c r="F282" s="251">
        <v>475</v>
      </c>
      <c r="G282" s="220"/>
      <c r="H282" s="220">
        <v>574</v>
      </c>
      <c r="I282" s="222">
        <v>570</v>
      </c>
      <c r="J282" s="223" t="s">
        <v>704</v>
      </c>
      <c r="K282" s="224">
        <f t="shared" si="143"/>
        <v>99</v>
      </c>
      <c r="L282" s="225">
        <f t="shared" si="144"/>
        <v>0.20842105263157895</v>
      </c>
      <c r="M282" s="220" t="s">
        <v>614</v>
      </c>
      <c r="N282" s="226">
        <v>43403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8">
        <v>120</v>
      </c>
      <c r="B283" s="249">
        <v>43397</v>
      </c>
      <c r="C283" s="249"/>
      <c r="D283" s="250" t="s">
        <v>393</v>
      </c>
      <c r="E283" s="251" t="s">
        <v>646</v>
      </c>
      <c r="F283" s="251">
        <v>707.5</v>
      </c>
      <c r="G283" s="251"/>
      <c r="H283" s="251">
        <v>872</v>
      </c>
      <c r="I283" s="253">
        <v>872</v>
      </c>
      <c r="J283" s="254" t="s">
        <v>704</v>
      </c>
      <c r="K283" s="224">
        <f t="shared" si="143"/>
        <v>164.5</v>
      </c>
      <c r="L283" s="255">
        <f t="shared" si="144"/>
        <v>0.23250883392226149</v>
      </c>
      <c r="M283" s="251" t="s">
        <v>614</v>
      </c>
      <c r="N283" s="256">
        <v>43482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8">
        <v>121</v>
      </c>
      <c r="B284" s="249">
        <v>43398</v>
      </c>
      <c r="C284" s="249"/>
      <c r="D284" s="250" t="s">
        <v>800</v>
      </c>
      <c r="E284" s="251" t="s">
        <v>646</v>
      </c>
      <c r="F284" s="251">
        <v>162</v>
      </c>
      <c r="G284" s="251"/>
      <c r="H284" s="251">
        <v>204</v>
      </c>
      <c r="I284" s="253">
        <v>209</v>
      </c>
      <c r="J284" s="254" t="s">
        <v>801</v>
      </c>
      <c r="K284" s="224">
        <f t="shared" si="143"/>
        <v>42</v>
      </c>
      <c r="L284" s="255">
        <f t="shared" si="144"/>
        <v>0.25925925925925924</v>
      </c>
      <c r="M284" s="251" t="s">
        <v>614</v>
      </c>
      <c r="N284" s="256">
        <v>43539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122</v>
      </c>
      <c r="B285" s="249">
        <v>43399</v>
      </c>
      <c r="C285" s="249"/>
      <c r="D285" s="250" t="s">
        <v>496</v>
      </c>
      <c r="E285" s="251" t="s">
        <v>646</v>
      </c>
      <c r="F285" s="251">
        <v>240</v>
      </c>
      <c r="G285" s="251"/>
      <c r="H285" s="251">
        <v>297</v>
      </c>
      <c r="I285" s="253">
        <v>297</v>
      </c>
      <c r="J285" s="254" t="s">
        <v>704</v>
      </c>
      <c r="K285" s="260">
        <f t="shared" si="143"/>
        <v>57</v>
      </c>
      <c r="L285" s="255">
        <f t="shared" si="144"/>
        <v>0.23749999999999999</v>
      </c>
      <c r="M285" s="251" t="s">
        <v>614</v>
      </c>
      <c r="N285" s="256">
        <v>43417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7">
        <v>123</v>
      </c>
      <c r="B286" s="218">
        <v>43439</v>
      </c>
      <c r="C286" s="218"/>
      <c r="D286" s="219" t="s">
        <v>802</v>
      </c>
      <c r="E286" s="220" t="s">
        <v>646</v>
      </c>
      <c r="F286" s="220">
        <v>202.5</v>
      </c>
      <c r="G286" s="220"/>
      <c r="H286" s="220">
        <v>255</v>
      </c>
      <c r="I286" s="222">
        <v>252</v>
      </c>
      <c r="J286" s="223" t="s">
        <v>704</v>
      </c>
      <c r="K286" s="224">
        <f t="shared" si="143"/>
        <v>52.5</v>
      </c>
      <c r="L286" s="225">
        <f t="shared" si="144"/>
        <v>0.25925925925925924</v>
      </c>
      <c r="M286" s="220" t="s">
        <v>614</v>
      </c>
      <c r="N286" s="226">
        <v>43542</v>
      </c>
      <c r="O286" s="1"/>
      <c r="P286" s="1"/>
      <c r="Q286" s="1"/>
      <c r="R286" s="6" t="s">
        <v>803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8">
        <v>124</v>
      </c>
      <c r="B287" s="249">
        <v>43465</v>
      </c>
      <c r="C287" s="218"/>
      <c r="D287" s="250" t="s">
        <v>426</v>
      </c>
      <c r="E287" s="251" t="s">
        <v>646</v>
      </c>
      <c r="F287" s="251">
        <v>710</v>
      </c>
      <c r="G287" s="251"/>
      <c r="H287" s="251">
        <v>866</v>
      </c>
      <c r="I287" s="253">
        <v>866</v>
      </c>
      <c r="J287" s="254" t="s">
        <v>704</v>
      </c>
      <c r="K287" s="224">
        <f t="shared" si="143"/>
        <v>156</v>
      </c>
      <c r="L287" s="225">
        <f t="shared" si="144"/>
        <v>0.21971830985915494</v>
      </c>
      <c r="M287" s="220" t="s">
        <v>614</v>
      </c>
      <c r="N287" s="226">
        <v>43553</v>
      </c>
      <c r="O287" s="1"/>
      <c r="P287" s="1"/>
      <c r="Q287" s="1"/>
      <c r="R287" s="6" t="s">
        <v>803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125</v>
      </c>
      <c r="B288" s="249">
        <v>43522</v>
      </c>
      <c r="C288" s="249"/>
      <c r="D288" s="250" t="s">
        <v>154</v>
      </c>
      <c r="E288" s="251" t="s">
        <v>646</v>
      </c>
      <c r="F288" s="251">
        <v>337.25</v>
      </c>
      <c r="G288" s="251"/>
      <c r="H288" s="251">
        <v>398.5</v>
      </c>
      <c r="I288" s="253">
        <v>411</v>
      </c>
      <c r="J288" s="223" t="s">
        <v>804</v>
      </c>
      <c r="K288" s="224">
        <f t="shared" si="143"/>
        <v>61.25</v>
      </c>
      <c r="L288" s="225">
        <f t="shared" si="144"/>
        <v>0.1816160118606375</v>
      </c>
      <c r="M288" s="220" t="s">
        <v>614</v>
      </c>
      <c r="N288" s="226">
        <v>43760</v>
      </c>
      <c r="O288" s="1"/>
      <c r="P288" s="1"/>
      <c r="Q288" s="1"/>
      <c r="R288" s="6" t="s">
        <v>803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61">
        <v>126</v>
      </c>
      <c r="B289" s="262">
        <v>43559</v>
      </c>
      <c r="C289" s="262"/>
      <c r="D289" s="263" t="s">
        <v>805</v>
      </c>
      <c r="E289" s="264" t="s">
        <v>646</v>
      </c>
      <c r="F289" s="264">
        <v>130</v>
      </c>
      <c r="G289" s="264"/>
      <c r="H289" s="264">
        <v>65</v>
      </c>
      <c r="I289" s="265">
        <v>158</v>
      </c>
      <c r="J289" s="233" t="s">
        <v>806</v>
      </c>
      <c r="K289" s="234">
        <f t="shared" si="143"/>
        <v>-65</v>
      </c>
      <c r="L289" s="235">
        <f t="shared" si="144"/>
        <v>-0.5</v>
      </c>
      <c r="M289" s="231" t="s">
        <v>627</v>
      </c>
      <c r="N289" s="228">
        <v>43726</v>
      </c>
      <c r="O289" s="1"/>
      <c r="P289" s="1"/>
      <c r="Q289" s="1"/>
      <c r="R289" s="6" t="s">
        <v>807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8">
        <v>127</v>
      </c>
      <c r="B290" s="249">
        <v>43017</v>
      </c>
      <c r="C290" s="249"/>
      <c r="D290" s="250" t="s">
        <v>187</v>
      </c>
      <c r="E290" s="251" t="s">
        <v>646</v>
      </c>
      <c r="F290" s="251">
        <v>141.5</v>
      </c>
      <c r="G290" s="251"/>
      <c r="H290" s="251">
        <v>183.5</v>
      </c>
      <c r="I290" s="253">
        <v>210</v>
      </c>
      <c r="J290" s="223" t="s">
        <v>801</v>
      </c>
      <c r="K290" s="224">
        <f t="shared" si="143"/>
        <v>42</v>
      </c>
      <c r="L290" s="225">
        <f t="shared" si="144"/>
        <v>0.29681978798586572</v>
      </c>
      <c r="M290" s="220" t="s">
        <v>614</v>
      </c>
      <c r="N290" s="226">
        <v>43042</v>
      </c>
      <c r="O290" s="1"/>
      <c r="P290" s="1"/>
      <c r="Q290" s="1"/>
      <c r="R290" s="6" t="s">
        <v>807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61">
        <v>128</v>
      </c>
      <c r="B291" s="262">
        <v>43074</v>
      </c>
      <c r="C291" s="262"/>
      <c r="D291" s="263" t="s">
        <v>808</v>
      </c>
      <c r="E291" s="264" t="s">
        <v>646</v>
      </c>
      <c r="F291" s="259">
        <v>172</v>
      </c>
      <c r="G291" s="264"/>
      <c r="H291" s="264">
        <v>155.25</v>
      </c>
      <c r="I291" s="265">
        <v>230</v>
      </c>
      <c r="J291" s="233" t="s">
        <v>809</v>
      </c>
      <c r="K291" s="234">
        <f t="shared" si="143"/>
        <v>-16.75</v>
      </c>
      <c r="L291" s="235">
        <f t="shared" si="144"/>
        <v>-9.7383720930232565E-2</v>
      </c>
      <c r="M291" s="231" t="s">
        <v>627</v>
      </c>
      <c r="N291" s="228">
        <v>43787</v>
      </c>
      <c r="O291" s="1"/>
      <c r="P291" s="1"/>
      <c r="Q291" s="1"/>
      <c r="R291" s="6" t="s">
        <v>807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8">
        <v>129</v>
      </c>
      <c r="B292" s="249">
        <v>43398</v>
      </c>
      <c r="C292" s="249"/>
      <c r="D292" s="250" t="s">
        <v>109</v>
      </c>
      <c r="E292" s="251" t="s">
        <v>646</v>
      </c>
      <c r="F292" s="251">
        <v>698.5</v>
      </c>
      <c r="G292" s="251"/>
      <c r="H292" s="251">
        <v>890</v>
      </c>
      <c r="I292" s="253">
        <v>890</v>
      </c>
      <c r="J292" s="223" t="s">
        <v>810</v>
      </c>
      <c r="K292" s="224">
        <f t="shared" si="143"/>
        <v>191.5</v>
      </c>
      <c r="L292" s="225">
        <f t="shared" si="144"/>
        <v>0.27415891195418757</v>
      </c>
      <c r="M292" s="220" t="s">
        <v>614</v>
      </c>
      <c r="N292" s="226">
        <v>44328</v>
      </c>
      <c r="O292" s="1"/>
      <c r="P292" s="1"/>
      <c r="Q292" s="1"/>
      <c r="R292" s="6" t="s">
        <v>803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8">
        <v>130</v>
      </c>
      <c r="B293" s="249">
        <v>42877</v>
      </c>
      <c r="C293" s="249"/>
      <c r="D293" s="250" t="s">
        <v>385</v>
      </c>
      <c r="E293" s="251" t="s">
        <v>646</v>
      </c>
      <c r="F293" s="251">
        <v>127.6</v>
      </c>
      <c r="G293" s="251"/>
      <c r="H293" s="251">
        <v>138</v>
      </c>
      <c r="I293" s="253">
        <v>190</v>
      </c>
      <c r="J293" s="223" t="s">
        <v>811</v>
      </c>
      <c r="K293" s="224">
        <f t="shared" si="143"/>
        <v>10.400000000000006</v>
      </c>
      <c r="L293" s="225">
        <f t="shared" si="144"/>
        <v>8.1504702194357417E-2</v>
      </c>
      <c r="M293" s="220" t="s">
        <v>614</v>
      </c>
      <c r="N293" s="226">
        <v>43774</v>
      </c>
      <c r="O293" s="1"/>
      <c r="P293" s="1"/>
      <c r="Q293" s="1"/>
      <c r="R293" s="6" t="s">
        <v>807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8">
        <v>131</v>
      </c>
      <c r="B294" s="249">
        <v>43158</v>
      </c>
      <c r="C294" s="249"/>
      <c r="D294" s="250" t="s">
        <v>812</v>
      </c>
      <c r="E294" s="251" t="s">
        <v>646</v>
      </c>
      <c r="F294" s="251">
        <v>317</v>
      </c>
      <c r="G294" s="251"/>
      <c r="H294" s="251">
        <v>382.5</v>
      </c>
      <c r="I294" s="253">
        <v>398</v>
      </c>
      <c r="J294" s="223" t="s">
        <v>813</v>
      </c>
      <c r="K294" s="224">
        <f t="shared" si="143"/>
        <v>65.5</v>
      </c>
      <c r="L294" s="225">
        <f t="shared" si="144"/>
        <v>0.20662460567823343</v>
      </c>
      <c r="M294" s="220" t="s">
        <v>614</v>
      </c>
      <c r="N294" s="226">
        <v>44238</v>
      </c>
      <c r="O294" s="1"/>
      <c r="P294" s="1"/>
      <c r="Q294" s="1"/>
      <c r="R294" s="6" t="s">
        <v>807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61">
        <v>132</v>
      </c>
      <c r="B295" s="262">
        <v>43164</v>
      </c>
      <c r="C295" s="262"/>
      <c r="D295" s="263" t="s">
        <v>146</v>
      </c>
      <c r="E295" s="264" t="s">
        <v>646</v>
      </c>
      <c r="F295" s="259">
        <f>510-14.4</f>
        <v>495.6</v>
      </c>
      <c r="G295" s="264"/>
      <c r="H295" s="264">
        <v>350</v>
      </c>
      <c r="I295" s="265">
        <v>672</v>
      </c>
      <c r="J295" s="233" t="s">
        <v>814</v>
      </c>
      <c r="K295" s="234">
        <f t="shared" si="143"/>
        <v>-145.60000000000002</v>
      </c>
      <c r="L295" s="235">
        <f t="shared" si="144"/>
        <v>-0.29378531073446329</v>
      </c>
      <c r="M295" s="231" t="s">
        <v>627</v>
      </c>
      <c r="N295" s="228">
        <v>43887</v>
      </c>
      <c r="O295" s="1"/>
      <c r="P295" s="1"/>
      <c r="Q295" s="1"/>
      <c r="R295" s="6" t="s">
        <v>803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61">
        <v>133</v>
      </c>
      <c r="B296" s="262">
        <v>43237</v>
      </c>
      <c r="C296" s="262"/>
      <c r="D296" s="263" t="s">
        <v>488</v>
      </c>
      <c r="E296" s="264" t="s">
        <v>646</v>
      </c>
      <c r="F296" s="259">
        <v>230.3</v>
      </c>
      <c r="G296" s="264"/>
      <c r="H296" s="264">
        <v>102.5</v>
      </c>
      <c r="I296" s="265">
        <v>348</v>
      </c>
      <c r="J296" s="233" t="s">
        <v>815</v>
      </c>
      <c r="K296" s="234">
        <f t="shared" si="143"/>
        <v>-127.80000000000001</v>
      </c>
      <c r="L296" s="235">
        <f t="shared" si="144"/>
        <v>-0.55492835432045162</v>
      </c>
      <c r="M296" s="231" t="s">
        <v>627</v>
      </c>
      <c r="N296" s="228">
        <v>43896</v>
      </c>
      <c r="O296" s="1"/>
      <c r="P296" s="1"/>
      <c r="Q296" s="1"/>
      <c r="R296" s="6" t="s">
        <v>803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8">
        <v>134</v>
      </c>
      <c r="B297" s="249">
        <v>43258</v>
      </c>
      <c r="C297" s="249"/>
      <c r="D297" s="250" t="s">
        <v>450</v>
      </c>
      <c r="E297" s="251" t="s">
        <v>646</v>
      </c>
      <c r="F297" s="251">
        <f>342.5-5.1</f>
        <v>337.4</v>
      </c>
      <c r="G297" s="251"/>
      <c r="H297" s="251">
        <v>412.5</v>
      </c>
      <c r="I297" s="253">
        <v>439</v>
      </c>
      <c r="J297" s="223" t="s">
        <v>816</v>
      </c>
      <c r="K297" s="224">
        <f t="shared" si="143"/>
        <v>75.100000000000023</v>
      </c>
      <c r="L297" s="225">
        <f t="shared" si="144"/>
        <v>0.22258446947243635</v>
      </c>
      <c r="M297" s="220" t="s">
        <v>614</v>
      </c>
      <c r="N297" s="226">
        <v>44230</v>
      </c>
      <c r="O297" s="1"/>
      <c r="P297" s="1"/>
      <c r="Q297" s="1"/>
      <c r="R297" s="6" t="s">
        <v>807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2">
        <v>135</v>
      </c>
      <c r="B298" s="241">
        <v>43285</v>
      </c>
      <c r="C298" s="241"/>
      <c r="D298" s="242" t="s">
        <v>56</v>
      </c>
      <c r="E298" s="243" t="s">
        <v>646</v>
      </c>
      <c r="F298" s="243">
        <f>127.5-5.53</f>
        <v>121.97</v>
      </c>
      <c r="G298" s="244"/>
      <c r="H298" s="244">
        <v>122.5</v>
      </c>
      <c r="I298" s="244">
        <v>170</v>
      </c>
      <c r="J298" s="245" t="s">
        <v>928</v>
      </c>
      <c r="K298" s="246">
        <f t="shared" si="143"/>
        <v>0.53000000000000114</v>
      </c>
      <c r="L298" s="247">
        <f t="shared" si="144"/>
        <v>4.3453308190538747E-3</v>
      </c>
      <c r="M298" s="243" t="s">
        <v>737</v>
      </c>
      <c r="N298" s="241">
        <v>44431</v>
      </c>
      <c r="O298" s="1"/>
      <c r="P298" s="1"/>
      <c r="Q298" s="1"/>
      <c r="R298" s="6" t="s">
        <v>803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61">
        <v>136</v>
      </c>
      <c r="B299" s="262">
        <v>43294</v>
      </c>
      <c r="C299" s="262"/>
      <c r="D299" s="263" t="s">
        <v>372</v>
      </c>
      <c r="E299" s="264" t="s">
        <v>646</v>
      </c>
      <c r="F299" s="259">
        <v>46.5</v>
      </c>
      <c r="G299" s="264"/>
      <c r="H299" s="264">
        <v>17</v>
      </c>
      <c r="I299" s="265">
        <v>59</v>
      </c>
      <c r="J299" s="233" t="s">
        <v>817</v>
      </c>
      <c r="K299" s="234">
        <f t="shared" ref="K299:K307" si="145">H299-F299</f>
        <v>-29.5</v>
      </c>
      <c r="L299" s="235">
        <f t="shared" ref="L299:L307" si="146">K299/F299</f>
        <v>-0.63440860215053763</v>
      </c>
      <c r="M299" s="231" t="s">
        <v>627</v>
      </c>
      <c r="N299" s="228">
        <v>43887</v>
      </c>
      <c r="O299" s="1"/>
      <c r="P299" s="1"/>
      <c r="Q299" s="1"/>
      <c r="R299" s="6" t="s">
        <v>803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8">
        <v>137</v>
      </c>
      <c r="B300" s="249">
        <v>43396</v>
      </c>
      <c r="C300" s="249"/>
      <c r="D300" s="250" t="s">
        <v>428</v>
      </c>
      <c r="E300" s="251" t="s">
        <v>646</v>
      </c>
      <c r="F300" s="251">
        <v>156.5</v>
      </c>
      <c r="G300" s="251"/>
      <c r="H300" s="251">
        <v>207.5</v>
      </c>
      <c r="I300" s="253">
        <v>191</v>
      </c>
      <c r="J300" s="223" t="s">
        <v>704</v>
      </c>
      <c r="K300" s="224">
        <f t="shared" si="145"/>
        <v>51</v>
      </c>
      <c r="L300" s="225">
        <f t="shared" si="146"/>
        <v>0.32587859424920129</v>
      </c>
      <c r="M300" s="220" t="s">
        <v>614</v>
      </c>
      <c r="N300" s="226">
        <v>44369</v>
      </c>
      <c r="O300" s="1"/>
      <c r="P300" s="1"/>
      <c r="Q300" s="1"/>
      <c r="R300" s="6" t="s">
        <v>803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8">
        <v>138</v>
      </c>
      <c r="B301" s="249">
        <v>43439</v>
      </c>
      <c r="C301" s="249"/>
      <c r="D301" s="250" t="s">
        <v>332</v>
      </c>
      <c r="E301" s="251" t="s">
        <v>646</v>
      </c>
      <c r="F301" s="251">
        <v>259.5</v>
      </c>
      <c r="G301" s="251"/>
      <c r="H301" s="251">
        <v>320</v>
      </c>
      <c r="I301" s="253">
        <v>320</v>
      </c>
      <c r="J301" s="223" t="s">
        <v>704</v>
      </c>
      <c r="K301" s="224">
        <f t="shared" si="145"/>
        <v>60.5</v>
      </c>
      <c r="L301" s="225">
        <f t="shared" si="146"/>
        <v>0.23314065510597304</v>
      </c>
      <c r="M301" s="220" t="s">
        <v>614</v>
      </c>
      <c r="N301" s="226">
        <v>44323</v>
      </c>
      <c r="O301" s="1"/>
      <c r="P301" s="1"/>
      <c r="Q301" s="1"/>
      <c r="R301" s="6" t="s">
        <v>803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61">
        <v>139</v>
      </c>
      <c r="B302" s="262">
        <v>43439</v>
      </c>
      <c r="C302" s="262"/>
      <c r="D302" s="263" t="s">
        <v>818</v>
      </c>
      <c r="E302" s="264" t="s">
        <v>646</v>
      </c>
      <c r="F302" s="264">
        <v>715</v>
      </c>
      <c r="G302" s="264"/>
      <c r="H302" s="264">
        <v>445</v>
      </c>
      <c r="I302" s="265">
        <v>840</v>
      </c>
      <c r="J302" s="233" t="s">
        <v>819</v>
      </c>
      <c r="K302" s="234">
        <f t="shared" si="145"/>
        <v>-270</v>
      </c>
      <c r="L302" s="235">
        <f t="shared" si="146"/>
        <v>-0.3776223776223776</v>
      </c>
      <c r="M302" s="231" t="s">
        <v>627</v>
      </c>
      <c r="N302" s="228">
        <v>43800</v>
      </c>
      <c r="O302" s="1"/>
      <c r="P302" s="1"/>
      <c r="Q302" s="1"/>
      <c r="R302" s="6" t="s">
        <v>803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8">
        <v>140</v>
      </c>
      <c r="B303" s="249">
        <v>43469</v>
      </c>
      <c r="C303" s="249"/>
      <c r="D303" s="250" t="s">
        <v>159</v>
      </c>
      <c r="E303" s="251" t="s">
        <v>646</v>
      </c>
      <c r="F303" s="251">
        <v>875</v>
      </c>
      <c r="G303" s="251"/>
      <c r="H303" s="251">
        <v>1165</v>
      </c>
      <c r="I303" s="253">
        <v>1185</v>
      </c>
      <c r="J303" s="223" t="s">
        <v>820</v>
      </c>
      <c r="K303" s="224">
        <f t="shared" si="145"/>
        <v>290</v>
      </c>
      <c r="L303" s="225">
        <f t="shared" si="146"/>
        <v>0.33142857142857141</v>
      </c>
      <c r="M303" s="220" t="s">
        <v>614</v>
      </c>
      <c r="N303" s="226">
        <v>43847</v>
      </c>
      <c r="O303" s="1"/>
      <c r="P303" s="1"/>
      <c r="Q303" s="1"/>
      <c r="R303" s="6" t="s">
        <v>803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48">
        <v>141</v>
      </c>
      <c r="B304" s="249">
        <v>43559</v>
      </c>
      <c r="C304" s="249"/>
      <c r="D304" s="250" t="s">
        <v>348</v>
      </c>
      <c r="E304" s="251" t="s">
        <v>646</v>
      </c>
      <c r="F304" s="251">
        <f>387-14.63</f>
        <v>372.37</v>
      </c>
      <c r="G304" s="251"/>
      <c r="H304" s="251">
        <v>490</v>
      </c>
      <c r="I304" s="253">
        <v>490</v>
      </c>
      <c r="J304" s="223" t="s">
        <v>704</v>
      </c>
      <c r="K304" s="224">
        <f t="shared" si="145"/>
        <v>117.63</v>
      </c>
      <c r="L304" s="225">
        <f t="shared" si="146"/>
        <v>0.31589548030185027</v>
      </c>
      <c r="M304" s="220" t="s">
        <v>614</v>
      </c>
      <c r="N304" s="226">
        <v>43850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61">
        <v>142</v>
      </c>
      <c r="B305" s="262">
        <v>43578</v>
      </c>
      <c r="C305" s="262"/>
      <c r="D305" s="263" t="s">
        <v>821</v>
      </c>
      <c r="E305" s="264" t="s">
        <v>616</v>
      </c>
      <c r="F305" s="264">
        <v>220</v>
      </c>
      <c r="G305" s="264"/>
      <c r="H305" s="264">
        <v>127.5</v>
      </c>
      <c r="I305" s="265">
        <v>284</v>
      </c>
      <c r="J305" s="233" t="s">
        <v>822</v>
      </c>
      <c r="K305" s="234">
        <f t="shared" si="145"/>
        <v>-92.5</v>
      </c>
      <c r="L305" s="235">
        <f t="shared" si="146"/>
        <v>-0.42045454545454547</v>
      </c>
      <c r="M305" s="231" t="s">
        <v>627</v>
      </c>
      <c r="N305" s="228">
        <v>43896</v>
      </c>
      <c r="O305" s="1"/>
      <c r="P305" s="1"/>
      <c r="Q305" s="1"/>
      <c r="R305" s="6" t="s">
        <v>803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8">
        <v>143</v>
      </c>
      <c r="B306" s="249">
        <v>43622</v>
      </c>
      <c r="C306" s="249"/>
      <c r="D306" s="250" t="s">
        <v>497</v>
      </c>
      <c r="E306" s="251" t="s">
        <v>616</v>
      </c>
      <c r="F306" s="251">
        <v>332.8</v>
      </c>
      <c r="G306" s="251"/>
      <c r="H306" s="251">
        <v>405</v>
      </c>
      <c r="I306" s="253">
        <v>419</v>
      </c>
      <c r="J306" s="223" t="s">
        <v>823</v>
      </c>
      <c r="K306" s="224">
        <f t="shared" si="145"/>
        <v>72.199999999999989</v>
      </c>
      <c r="L306" s="225">
        <f t="shared" si="146"/>
        <v>0.21694711538461534</v>
      </c>
      <c r="M306" s="220" t="s">
        <v>614</v>
      </c>
      <c r="N306" s="226">
        <v>43860</v>
      </c>
      <c r="O306" s="1"/>
      <c r="P306" s="1"/>
      <c r="Q306" s="1"/>
      <c r="R306" s="6" t="s">
        <v>807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42">
        <v>144</v>
      </c>
      <c r="B307" s="241">
        <v>43641</v>
      </c>
      <c r="C307" s="241"/>
      <c r="D307" s="242" t="s">
        <v>152</v>
      </c>
      <c r="E307" s="243" t="s">
        <v>646</v>
      </c>
      <c r="F307" s="243">
        <v>386</v>
      </c>
      <c r="G307" s="244"/>
      <c r="H307" s="244">
        <v>395</v>
      </c>
      <c r="I307" s="244">
        <v>452</v>
      </c>
      <c r="J307" s="245" t="s">
        <v>824</v>
      </c>
      <c r="K307" s="246">
        <f t="shared" si="145"/>
        <v>9</v>
      </c>
      <c r="L307" s="247">
        <f t="shared" si="146"/>
        <v>2.3316062176165803E-2</v>
      </c>
      <c r="M307" s="243" t="s">
        <v>737</v>
      </c>
      <c r="N307" s="241">
        <v>43868</v>
      </c>
      <c r="O307" s="1"/>
      <c r="P307" s="1"/>
      <c r="Q307" s="1"/>
      <c r="R307" s="6" t="s">
        <v>807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42">
        <v>145</v>
      </c>
      <c r="B308" s="241">
        <v>43707</v>
      </c>
      <c r="C308" s="241"/>
      <c r="D308" s="242" t="s">
        <v>132</v>
      </c>
      <c r="E308" s="243" t="s">
        <v>646</v>
      </c>
      <c r="F308" s="243">
        <v>137.5</v>
      </c>
      <c r="G308" s="244"/>
      <c r="H308" s="244">
        <v>138.5</v>
      </c>
      <c r="I308" s="244">
        <v>190</v>
      </c>
      <c r="J308" s="245" t="s">
        <v>860</v>
      </c>
      <c r="K308" s="246">
        <f t="shared" ref="K308" si="147">H308-F308</f>
        <v>1</v>
      </c>
      <c r="L308" s="247">
        <f t="shared" ref="L308" si="148">K308/F308</f>
        <v>7.2727272727272727E-3</v>
      </c>
      <c r="M308" s="243" t="s">
        <v>737</v>
      </c>
      <c r="N308" s="241">
        <v>44432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8">
        <v>146</v>
      </c>
      <c r="B309" s="249">
        <v>43731</v>
      </c>
      <c r="C309" s="249"/>
      <c r="D309" s="250" t="s">
        <v>441</v>
      </c>
      <c r="E309" s="251" t="s">
        <v>646</v>
      </c>
      <c r="F309" s="251">
        <v>235</v>
      </c>
      <c r="G309" s="251"/>
      <c r="H309" s="251">
        <v>295</v>
      </c>
      <c r="I309" s="253">
        <v>296</v>
      </c>
      <c r="J309" s="223" t="s">
        <v>825</v>
      </c>
      <c r="K309" s="224">
        <f t="shared" ref="K309:K314" si="149">H309-F309</f>
        <v>60</v>
      </c>
      <c r="L309" s="225">
        <f t="shared" ref="L309:L314" si="150">K309/F309</f>
        <v>0.25531914893617019</v>
      </c>
      <c r="M309" s="220" t="s">
        <v>614</v>
      </c>
      <c r="N309" s="226">
        <v>43844</v>
      </c>
      <c r="O309" s="1"/>
      <c r="P309" s="1"/>
      <c r="Q309" s="1"/>
      <c r="R309" s="6" t="s">
        <v>807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8">
        <v>147</v>
      </c>
      <c r="B310" s="249">
        <v>43752</v>
      </c>
      <c r="C310" s="249"/>
      <c r="D310" s="250" t="s">
        <v>826</v>
      </c>
      <c r="E310" s="251" t="s">
        <v>646</v>
      </c>
      <c r="F310" s="251">
        <v>277.5</v>
      </c>
      <c r="G310" s="251"/>
      <c r="H310" s="251">
        <v>333</v>
      </c>
      <c r="I310" s="253">
        <v>333</v>
      </c>
      <c r="J310" s="223" t="s">
        <v>827</v>
      </c>
      <c r="K310" s="224">
        <f t="shared" si="149"/>
        <v>55.5</v>
      </c>
      <c r="L310" s="225">
        <f t="shared" si="150"/>
        <v>0.2</v>
      </c>
      <c r="M310" s="220" t="s">
        <v>614</v>
      </c>
      <c r="N310" s="226">
        <v>43846</v>
      </c>
      <c r="O310" s="1"/>
      <c r="P310" s="1"/>
      <c r="Q310" s="1"/>
      <c r="R310" s="6" t="s">
        <v>803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8">
        <v>148</v>
      </c>
      <c r="B311" s="249">
        <v>43752</v>
      </c>
      <c r="C311" s="249"/>
      <c r="D311" s="250" t="s">
        <v>828</v>
      </c>
      <c r="E311" s="251" t="s">
        <v>646</v>
      </c>
      <c r="F311" s="251">
        <v>930</v>
      </c>
      <c r="G311" s="251"/>
      <c r="H311" s="251">
        <v>1165</v>
      </c>
      <c r="I311" s="253">
        <v>1200</v>
      </c>
      <c r="J311" s="223" t="s">
        <v>829</v>
      </c>
      <c r="K311" s="224">
        <f t="shared" si="149"/>
        <v>235</v>
      </c>
      <c r="L311" s="225">
        <f t="shared" si="150"/>
        <v>0.25268817204301075</v>
      </c>
      <c r="M311" s="220" t="s">
        <v>614</v>
      </c>
      <c r="N311" s="226">
        <v>43847</v>
      </c>
      <c r="O311" s="1"/>
      <c r="P311" s="1"/>
      <c r="Q311" s="1"/>
      <c r="R311" s="6" t="s">
        <v>807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48">
        <v>149</v>
      </c>
      <c r="B312" s="249">
        <v>43753</v>
      </c>
      <c r="C312" s="249"/>
      <c r="D312" s="250" t="s">
        <v>830</v>
      </c>
      <c r="E312" s="251" t="s">
        <v>646</v>
      </c>
      <c r="F312" s="221">
        <v>111</v>
      </c>
      <c r="G312" s="251"/>
      <c r="H312" s="251">
        <v>141</v>
      </c>
      <c r="I312" s="253">
        <v>141</v>
      </c>
      <c r="J312" s="223" t="s">
        <v>630</v>
      </c>
      <c r="K312" s="224">
        <f t="shared" si="149"/>
        <v>30</v>
      </c>
      <c r="L312" s="225">
        <f t="shared" si="150"/>
        <v>0.27027027027027029</v>
      </c>
      <c r="M312" s="220" t="s">
        <v>614</v>
      </c>
      <c r="N312" s="226">
        <v>44328</v>
      </c>
      <c r="O312" s="1"/>
      <c r="P312" s="1"/>
      <c r="Q312" s="1"/>
      <c r="R312" s="6" t="s">
        <v>807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8">
        <v>150</v>
      </c>
      <c r="B313" s="249">
        <v>43753</v>
      </c>
      <c r="C313" s="249"/>
      <c r="D313" s="250" t="s">
        <v>831</v>
      </c>
      <c r="E313" s="251" t="s">
        <v>646</v>
      </c>
      <c r="F313" s="221">
        <v>296</v>
      </c>
      <c r="G313" s="251"/>
      <c r="H313" s="251">
        <v>370</v>
      </c>
      <c r="I313" s="253">
        <v>370</v>
      </c>
      <c r="J313" s="223" t="s">
        <v>704</v>
      </c>
      <c r="K313" s="224">
        <f t="shared" si="149"/>
        <v>74</v>
      </c>
      <c r="L313" s="225">
        <f t="shared" si="150"/>
        <v>0.25</v>
      </c>
      <c r="M313" s="220" t="s">
        <v>614</v>
      </c>
      <c r="N313" s="226">
        <v>43853</v>
      </c>
      <c r="O313" s="1"/>
      <c r="P313" s="1"/>
      <c r="Q313" s="1"/>
      <c r="R313" s="6" t="s">
        <v>807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8">
        <v>151</v>
      </c>
      <c r="B314" s="249">
        <v>43754</v>
      </c>
      <c r="C314" s="249"/>
      <c r="D314" s="250" t="s">
        <v>832</v>
      </c>
      <c r="E314" s="251" t="s">
        <v>646</v>
      </c>
      <c r="F314" s="221">
        <v>300</v>
      </c>
      <c r="G314" s="251"/>
      <c r="H314" s="251">
        <v>382.5</v>
      </c>
      <c r="I314" s="253">
        <v>344</v>
      </c>
      <c r="J314" s="223" t="s">
        <v>833</v>
      </c>
      <c r="K314" s="224">
        <f t="shared" si="149"/>
        <v>82.5</v>
      </c>
      <c r="L314" s="225">
        <f t="shared" si="150"/>
        <v>0.27500000000000002</v>
      </c>
      <c r="M314" s="220" t="s">
        <v>614</v>
      </c>
      <c r="N314" s="226">
        <v>44238</v>
      </c>
      <c r="O314" s="1"/>
      <c r="P314" s="1"/>
      <c r="Q314" s="1"/>
      <c r="R314" s="6" t="s">
        <v>807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67">
        <v>152</v>
      </c>
      <c r="B315" s="268">
        <v>43832</v>
      </c>
      <c r="C315" s="268"/>
      <c r="D315" s="269" t="s">
        <v>834</v>
      </c>
      <c r="E315" s="56" t="s">
        <v>646</v>
      </c>
      <c r="F315" s="270" t="s">
        <v>835</v>
      </c>
      <c r="G315" s="56"/>
      <c r="H315" s="56"/>
      <c r="I315" s="271">
        <v>590</v>
      </c>
      <c r="J315" s="266" t="s">
        <v>617</v>
      </c>
      <c r="K315" s="266"/>
      <c r="L315" s="272"/>
      <c r="M315" s="273" t="s">
        <v>617</v>
      </c>
      <c r="N315" s="274"/>
      <c r="O315" s="1"/>
      <c r="P315" s="1"/>
      <c r="Q315" s="1"/>
      <c r="R315" s="6" t="s">
        <v>807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48">
        <v>153</v>
      </c>
      <c r="B316" s="249">
        <v>43966</v>
      </c>
      <c r="C316" s="249"/>
      <c r="D316" s="250" t="s">
        <v>72</v>
      </c>
      <c r="E316" s="251" t="s">
        <v>646</v>
      </c>
      <c r="F316" s="221">
        <v>67.5</v>
      </c>
      <c r="G316" s="251"/>
      <c r="H316" s="251">
        <v>86</v>
      </c>
      <c r="I316" s="253">
        <v>86</v>
      </c>
      <c r="J316" s="223" t="s">
        <v>836</v>
      </c>
      <c r="K316" s="224">
        <f t="shared" ref="K316:K323" si="151">H316-F316</f>
        <v>18.5</v>
      </c>
      <c r="L316" s="225">
        <f t="shared" ref="L316:L323" si="152">K316/F316</f>
        <v>0.27407407407407408</v>
      </c>
      <c r="M316" s="220" t="s">
        <v>614</v>
      </c>
      <c r="N316" s="226">
        <v>44008</v>
      </c>
      <c r="O316" s="1"/>
      <c r="P316" s="1"/>
      <c r="Q316" s="1"/>
      <c r="R316" s="6" t="s">
        <v>807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48">
        <v>154</v>
      </c>
      <c r="B317" s="249">
        <v>44035</v>
      </c>
      <c r="C317" s="249"/>
      <c r="D317" s="250" t="s">
        <v>496</v>
      </c>
      <c r="E317" s="251" t="s">
        <v>646</v>
      </c>
      <c r="F317" s="221">
        <v>231</v>
      </c>
      <c r="G317" s="251"/>
      <c r="H317" s="251">
        <v>281</v>
      </c>
      <c r="I317" s="253">
        <v>281</v>
      </c>
      <c r="J317" s="223" t="s">
        <v>704</v>
      </c>
      <c r="K317" s="224">
        <f t="shared" si="151"/>
        <v>50</v>
      </c>
      <c r="L317" s="225">
        <f t="shared" si="152"/>
        <v>0.21645021645021645</v>
      </c>
      <c r="M317" s="220" t="s">
        <v>614</v>
      </c>
      <c r="N317" s="226">
        <v>44358</v>
      </c>
      <c r="O317" s="1"/>
      <c r="P317" s="1"/>
      <c r="Q317" s="1"/>
      <c r="R317" s="6" t="s">
        <v>807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48">
        <v>155</v>
      </c>
      <c r="B318" s="249">
        <v>44092</v>
      </c>
      <c r="C318" s="249"/>
      <c r="D318" s="250" t="s">
        <v>417</v>
      </c>
      <c r="E318" s="251" t="s">
        <v>646</v>
      </c>
      <c r="F318" s="251">
        <v>206</v>
      </c>
      <c r="G318" s="251"/>
      <c r="H318" s="251">
        <v>248</v>
      </c>
      <c r="I318" s="253">
        <v>248</v>
      </c>
      <c r="J318" s="223" t="s">
        <v>704</v>
      </c>
      <c r="K318" s="224">
        <f t="shared" si="151"/>
        <v>42</v>
      </c>
      <c r="L318" s="225">
        <f t="shared" si="152"/>
        <v>0.20388349514563106</v>
      </c>
      <c r="M318" s="220" t="s">
        <v>614</v>
      </c>
      <c r="N318" s="226">
        <v>44214</v>
      </c>
      <c r="O318" s="1"/>
      <c r="P318" s="1"/>
      <c r="Q318" s="1"/>
      <c r="R318" s="6" t="s">
        <v>807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8">
        <v>156</v>
      </c>
      <c r="B319" s="249">
        <v>44140</v>
      </c>
      <c r="C319" s="249"/>
      <c r="D319" s="250" t="s">
        <v>417</v>
      </c>
      <c r="E319" s="251" t="s">
        <v>646</v>
      </c>
      <c r="F319" s="251">
        <v>182.5</v>
      </c>
      <c r="G319" s="251"/>
      <c r="H319" s="251">
        <v>248</v>
      </c>
      <c r="I319" s="253">
        <v>248</v>
      </c>
      <c r="J319" s="223" t="s">
        <v>704</v>
      </c>
      <c r="K319" s="224">
        <f t="shared" si="151"/>
        <v>65.5</v>
      </c>
      <c r="L319" s="225">
        <f t="shared" si="152"/>
        <v>0.35890410958904112</v>
      </c>
      <c r="M319" s="220" t="s">
        <v>614</v>
      </c>
      <c r="N319" s="226">
        <v>44214</v>
      </c>
      <c r="O319" s="1"/>
      <c r="P319" s="1"/>
      <c r="Q319" s="1"/>
      <c r="R319" s="6" t="s">
        <v>807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48">
        <v>157</v>
      </c>
      <c r="B320" s="249">
        <v>44140</v>
      </c>
      <c r="C320" s="249"/>
      <c r="D320" s="250" t="s">
        <v>332</v>
      </c>
      <c r="E320" s="251" t="s">
        <v>646</v>
      </c>
      <c r="F320" s="251">
        <v>247.5</v>
      </c>
      <c r="G320" s="251"/>
      <c r="H320" s="251">
        <v>320</v>
      </c>
      <c r="I320" s="253">
        <v>320</v>
      </c>
      <c r="J320" s="223" t="s">
        <v>704</v>
      </c>
      <c r="K320" s="224">
        <f t="shared" si="151"/>
        <v>72.5</v>
      </c>
      <c r="L320" s="225">
        <f t="shared" si="152"/>
        <v>0.29292929292929293</v>
      </c>
      <c r="M320" s="220" t="s">
        <v>614</v>
      </c>
      <c r="N320" s="226">
        <v>44323</v>
      </c>
      <c r="O320" s="1"/>
      <c r="P320" s="1"/>
      <c r="Q320" s="1"/>
      <c r="R320" s="6" t="s">
        <v>807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48">
        <v>158</v>
      </c>
      <c r="B321" s="249">
        <v>44140</v>
      </c>
      <c r="C321" s="249"/>
      <c r="D321" s="250" t="s">
        <v>273</v>
      </c>
      <c r="E321" s="251" t="s">
        <v>646</v>
      </c>
      <c r="F321" s="221">
        <v>925</v>
      </c>
      <c r="G321" s="251"/>
      <c r="H321" s="251">
        <v>1095</v>
      </c>
      <c r="I321" s="253">
        <v>1093</v>
      </c>
      <c r="J321" s="223" t="s">
        <v>837</v>
      </c>
      <c r="K321" s="224">
        <f t="shared" si="151"/>
        <v>170</v>
      </c>
      <c r="L321" s="225">
        <f t="shared" si="152"/>
        <v>0.18378378378378379</v>
      </c>
      <c r="M321" s="220" t="s">
        <v>614</v>
      </c>
      <c r="N321" s="226">
        <v>44201</v>
      </c>
      <c r="O321" s="1"/>
      <c r="P321" s="1"/>
      <c r="Q321" s="1"/>
      <c r="R321" s="6" t="s">
        <v>807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48">
        <v>159</v>
      </c>
      <c r="B322" s="249">
        <v>44140</v>
      </c>
      <c r="C322" s="249"/>
      <c r="D322" s="250" t="s">
        <v>348</v>
      </c>
      <c r="E322" s="251" t="s">
        <v>646</v>
      </c>
      <c r="F322" s="221">
        <v>332.5</v>
      </c>
      <c r="G322" s="251"/>
      <c r="H322" s="251">
        <v>393</v>
      </c>
      <c r="I322" s="253">
        <v>406</v>
      </c>
      <c r="J322" s="223" t="s">
        <v>838</v>
      </c>
      <c r="K322" s="224">
        <f t="shared" si="151"/>
        <v>60.5</v>
      </c>
      <c r="L322" s="225">
        <f t="shared" si="152"/>
        <v>0.18195488721804512</v>
      </c>
      <c r="M322" s="220" t="s">
        <v>614</v>
      </c>
      <c r="N322" s="226">
        <v>44256</v>
      </c>
      <c r="O322" s="1"/>
      <c r="P322" s="1"/>
      <c r="Q322" s="1"/>
      <c r="R322" s="6" t="s">
        <v>807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8">
        <v>160</v>
      </c>
      <c r="B323" s="249">
        <v>44141</v>
      </c>
      <c r="C323" s="249"/>
      <c r="D323" s="250" t="s">
        <v>496</v>
      </c>
      <c r="E323" s="251" t="s">
        <v>646</v>
      </c>
      <c r="F323" s="221">
        <v>231</v>
      </c>
      <c r="G323" s="251"/>
      <c r="H323" s="251">
        <v>281</v>
      </c>
      <c r="I323" s="253">
        <v>281</v>
      </c>
      <c r="J323" s="223" t="s">
        <v>704</v>
      </c>
      <c r="K323" s="224">
        <f t="shared" si="151"/>
        <v>50</v>
      </c>
      <c r="L323" s="225">
        <f t="shared" si="152"/>
        <v>0.21645021645021645</v>
      </c>
      <c r="M323" s="220" t="s">
        <v>614</v>
      </c>
      <c r="N323" s="226">
        <v>44358</v>
      </c>
      <c r="O323" s="1"/>
      <c r="P323" s="1"/>
      <c r="Q323" s="1"/>
      <c r="R323" s="6" t="s">
        <v>807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75">
        <v>161</v>
      </c>
      <c r="B324" s="268">
        <v>44187</v>
      </c>
      <c r="C324" s="268"/>
      <c r="D324" s="269" t="s">
        <v>469</v>
      </c>
      <c r="E324" s="56" t="s">
        <v>646</v>
      </c>
      <c r="F324" s="270" t="s">
        <v>839</v>
      </c>
      <c r="G324" s="56"/>
      <c r="H324" s="56"/>
      <c r="I324" s="271">
        <v>239</v>
      </c>
      <c r="J324" s="266" t="s">
        <v>617</v>
      </c>
      <c r="K324" s="266"/>
      <c r="L324" s="272"/>
      <c r="M324" s="273"/>
      <c r="N324" s="274"/>
      <c r="O324" s="1"/>
      <c r="P324" s="1"/>
      <c r="Q324" s="1"/>
      <c r="R324" s="6" t="s">
        <v>807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75">
        <v>162</v>
      </c>
      <c r="B325" s="268">
        <v>44258</v>
      </c>
      <c r="C325" s="268"/>
      <c r="D325" s="269" t="s">
        <v>834</v>
      </c>
      <c r="E325" s="56" t="s">
        <v>646</v>
      </c>
      <c r="F325" s="270" t="s">
        <v>835</v>
      </c>
      <c r="G325" s="56"/>
      <c r="H325" s="56"/>
      <c r="I325" s="271">
        <v>590</v>
      </c>
      <c r="J325" s="266" t="s">
        <v>617</v>
      </c>
      <c r="K325" s="266"/>
      <c r="L325" s="272"/>
      <c r="M325" s="273"/>
      <c r="N325" s="274"/>
      <c r="O325" s="1"/>
      <c r="P325" s="1"/>
      <c r="R325" s="6" t="s">
        <v>807</v>
      </c>
    </row>
    <row r="326" spans="1:26" ht="12.75" customHeight="1">
      <c r="A326" s="248">
        <v>163</v>
      </c>
      <c r="B326" s="249">
        <v>44274</v>
      </c>
      <c r="C326" s="249"/>
      <c r="D326" s="250" t="s">
        <v>348</v>
      </c>
      <c r="E326" s="251" t="s">
        <v>646</v>
      </c>
      <c r="F326" s="221">
        <v>355</v>
      </c>
      <c r="G326" s="251"/>
      <c r="H326" s="251">
        <v>422.5</v>
      </c>
      <c r="I326" s="253">
        <v>420</v>
      </c>
      <c r="J326" s="223" t="s">
        <v>840</v>
      </c>
      <c r="K326" s="224">
        <f t="shared" ref="K326:K328" si="153">H326-F326</f>
        <v>67.5</v>
      </c>
      <c r="L326" s="225">
        <f t="shared" ref="L326:L328" si="154">K326/F326</f>
        <v>0.19014084507042253</v>
      </c>
      <c r="M326" s="220" t="s">
        <v>614</v>
      </c>
      <c r="N326" s="226">
        <v>44361</v>
      </c>
      <c r="O326" s="1"/>
      <c r="R326" s="276" t="s">
        <v>807</v>
      </c>
    </row>
    <row r="327" spans="1:26" ht="12.75" customHeight="1">
      <c r="A327" s="248">
        <v>164</v>
      </c>
      <c r="B327" s="249">
        <v>44295</v>
      </c>
      <c r="C327" s="249"/>
      <c r="D327" s="250" t="s">
        <v>841</v>
      </c>
      <c r="E327" s="251" t="s">
        <v>646</v>
      </c>
      <c r="F327" s="221">
        <v>555</v>
      </c>
      <c r="G327" s="251"/>
      <c r="H327" s="251">
        <v>663</v>
      </c>
      <c r="I327" s="253">
        <v>663</v>
      </c>
      <c r="J327" s="223" t="s">
        <v>842</v>
      </c>
      <c r="K327" s="224">
        <f t="shared" si="153"/>
        <v>108</v>
      </c>
      <c r="L327" s="225">
        <f t="shared" si="154"/>
        <v>0.19459459459459461</v>
      </c>
      <c r="M327" s="220" t="s">
        <v>614</v>
      </c>
      <c r="N327" s="226">
        <v>44321</v>
      </c>
      <c r="O327" s="1"/>
      <c r="P327" s="1"/>
      <c r="Q327" s="1"/>
      <c r="R327" s="276" t="s">
        <v>807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48">
        <v>165</v>
      </c>
      <c r="B328" s="249">
        <v>44308</v>
      </c>
      <c r="C328" s="249"/>
      <c r="D328" s="250" t="s">
        <v>385</v>
      </c>
      <c r="E328" s="251" t="s">
        <v>646</v>
      </c>
      <c r="F328" s="221">
        <v>126.5</v>
      </c>
      <c r="G328" s="251"/>
      <c r="H328" s="251">
        <v>155</v>
      </c>
      <c r="I328" s="253">
        <v>155</v>
      </c>
      <c r="J328" s="223" t="s">
        <v>704</v>
      </c>
      <c r="K328" s="224">
        <f t="shared" si="153"/>
        <v>28.5</v>
      </c>
      <c r="L328" s="225">
        <f t="shared" si="154"/>
        <v>0.22529644268774704</v>
      </c>
      <c r="M328" s="220" t="s">
        <v>614</v>
      </c>
      <c r="N328" s="226">
        <v>44362</v>
      </c>
      <c r="O328" s="1"/>
      <c r="R328" s="276" t="s">
        <v>807</v>
      </c>
    </row>
    <row r="329" spans="1:26" ht="12.75" customHeight="1">
      <c r="A329" s="275">
        <v>166</v>
      </c>
      <c r="B329" s="268">
        <v>44368</v>
      </c>
      <c r="C329" s="268"/>
      <c r="D329" s="269" t="s">
        <v>404</v>
      </c>
      <c r="E329" s="56" t="s">
        <v>646</v>
      </c>
      <c r="F329" s="270" t="s">
        <v>843</v>
      </c>
      <c r="G329" s="56"/>
      <c r="H329" s="56"/>
      <c r="I329" s="271">
        <v>344</v>
      </c>
      <c r="J329" s="266" t="s">
        <v>617</v>
      </c>
      <c r="K329" s="275"/>
      <c r="L329" s="268"/>
      <c r="M329" s="268"/>
      <c r="N329" s="269"/>
      <c r="O329" s="1"/>
      <c r="R329" s="276" t="s">
        <v>807</v>
      </c>
    </row>
    <row r="330" spans="1:26" ht="12.75" customHeight="1">
      <c r="A330" s="275">
        <v>167</v>
      </c>
      <c r="B330" s="268">
        <v>44368</v>
      </c>
      <c r="C330" s="268"/>
      <c r="D330" s="269" t="s">
        <v>496</v>
      </c>
      <c r="E330" s="56" t="s">
        <v>646</v>
      </c>
      <c r="F330" s="270" t="s">
        <v>844</v>
      </c>
      <c r="G330" s="56"/>
      <c r="H330" s="56"/>
      <c r="I330" s="271">
        <v>320</v>
      </c>
      <c r="J330" s="266" t="s">
        <v>617</v>
      </c>
      <c r="K330" s="275"/>
      <c r="L330" s="268"/>
      <c r="M330" s="268"/>
      <c r="N330" s="269"/>
      <c r="O330" s="44"/>
      <c r="R330" s="276" t="s">
        <v>807</v>
      </c>
    </row>
    <row r="331" spans="1:26" ht="12.75" customHeight="1">
      <c r="A331" s="275">
        <v>168</v>
      </c>
      <c r="B331" s="268">
        <v>44406</v>
      </c>
      <c r="C331" s="268"/>
      <c r="D331" s="269" t="s">
        <v>385</v>
      </c>
      <c r="E331" s="56" t="s">
        <v>646</v>
      </c>
      <c r="F331" s="270" t="s">
        <v>849</v>
      </c>
      <c r="G331" s="56"/>
      <c r="H331" s="56"/>
      <c r="I331" s="56">
        <v>200</v>
      </c>
      <c r="J331" s="266" t="s">
        <v>617</v>
      </c>
      <c r="K331" s="275"/>
      <c r="L331" s="268"/>
      <c r="M331" s="268"/>
      <c r="N331" s="269"/>
      <c r="O331" s="44"/>
      <c r="R331" s="276" t="s">
        <v>807</v>
      </c>
    </row>
    <row r="332" spans="1:26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276"/>
    </row>
    <row r="333" spans="1:26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276"/>
    </row>
    <row r="334" spans="1:26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276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276"/>
    </row>
    <row r="336" spans="1:26" ht="12.75" customHeight="1">
      <c r="A336" s="275"/>
      <c r="B336" s="277" t="s">
        <v>845</v>
      </c>
      <c r="F336" s="59"/>
      <c r="G336" s="59"/>
      <c r="H336" s="59"/>
      <c r="I336" s="59"/>
      <c r="J336" s="44"/>
      <c r="K336" s="59"/>
      <c r="L336" s="59"/>
      <c r="M336" s="59"/>
      <c r="O336" s="44"/>
      <c r="R336" s="276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A346" s="278"/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A347" s="278"/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A348" s="56"/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</sheetData>
  <autoFilter ref="R1:R344"/>
  <mergeCells count="14">
    <mergeCell ref="O81:O82"/>
    <mergeCell ref="P81:P82"/>
    <mergeCell ref="A81:A82"/>
    <mergeCell ref="B81:B82"/>
    <mergeCell ref="J81:J82"/>
    <mergeCell ref="M81:M82"/>
    <mergeCell ref="N81:N82"/>
    <mergeCell ref="O126:O127"/>
    <mergeCell ref="P126:P127"/>
    <mergeCell ref="A126:A127"/>
    <mergeCell ref="B126:B127"/>
    <mergeCell ref="J126:J127"/>
    <mergeCell ref="M126:M127"/>
    <mergeCell ref="N126:N127"/>
  </mergeCells>
  <pageMargins left="0.7" right="0.7" top="0.75" bottom="0.75" header="0.3" footer="0.3"/>
  <pageSetup orientation="portrait" r:id="rId1"/>
  <ignoredErrors>
    <ignoredError sqref="L11:L12 K116 K119 K122 K101 K98 K90 K64 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2021-09-20T02:51:29Z</dcterms:modified>
</cp:coreProperties>
</file>