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73" i="7"/>
  <c r="L73"/>
  <c r="K73"/>
  <c r="K74"/>
  <c r="L75"/>
  <c r="K75"/>
  <c r="K97"/>
  <c r="M97" s="1"/>
  <c r="K96"/>
  <c r="M96" s="1"/>
  <c r="K94"/>
  <c r="M94"/>
  <c r="L43"/>
  <c r="K43"/>
  <c r="M43" s="1"/>
  <c r="K93"/>
  <c r="M93" s="1"/>
  <c r="K91"/>
  <c r="M91" s="1"/>
  <c r="M90"/>
  <c r="K90"/>
  <c r="K92"/>
  <c r="M92" s="1"/>
  <c r="L295"/>
  <c r="K295"/>
  <c r="M75" l="1"/>
  <c r="K84"/>
  <c r="M84" s="1"/>
  <c r="K89"/>
  <c r="M89" s="1"/>
  <c r="K293"/>
  <c r="L293" s="1"/>
  <c r="L42"/>
  <c r="K42"/>
  <c r="L41"/>
  <c r="K41"/>
  <c r="M41" s="1"/>
  <c r="K290"/>
  <c r="L290" s="1"/>
  <c r="K284"/>
  <c r="L284" s="1"/>
  <c r="K88"/>
  <c r="M88" s="1"/>
  <c r="L70"/>
  <c r="K70"/>
  <c r="L68"/>
  <c r="K68"/>
  <c r="L69"/>
  <c r="K69"/>
  <c r="L67"/>
  <c r="K67"/>
  <c r="L39"/>
  <c r="K39"/>
  <c r="L40"/>
  <c r="K40"/>
  <c r="L13"/>
  <c r="K13"/>
  <c r="L108"/>
  <c r="K108"/>
  <c r="L37"/>
  <c r="K37"/>
  <c r="L34"/>
  <c r="K34"/>
  <c r="K87"/>
  <c r="M87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86"/>
  <c r="M86" s="1"/>
  <c r="L63"/>
  <c r="K63"/>
  <c r="M42" l="1"/>
  <c r="M65"/>
  <c r="M37"/>
  <c r="M67"/>
  <c r="M40"/>
  <c r="M68"/>
  <c r="M11"/>
  <c r="M63"/>
  <c r="M13"/>
  <c r="M17"/>
  <c r="M70"/>
  <c r="M69"/>
  <c r="M39"/>
  <c r="M108"/>
  <c r="M34"/>
  <c r="M33"/>
  <c r="M66"/>
  <c r="M64"/>
  <c r="M38"/>
  <c r="L35"/>
  <c r="K85"/>
  <c r="M85" s="1"/>
  <c r="K35"/>
  <c r="K14"/>
  <c r="M35" l="1"/>
  <c r="M14"/>
  <c r="K279"/>
  <c r="L279" s="1"/>
  <c r="K268"/>
  <c r="L268" s="1"/>
  <c r="K287"/>
  <c r="L287" s="1"/>
  <c r="K294" l="1"/>
  <c r="L294" s="1"/>
  <c r="K289" l="1"/>
  <c r="L289" s="1"/>
  <c r="K281" l="1"/>
  <c r="L281" s="1"/>
  <c r="K261"/>
  <c r="L261" s="1"/>
  <c r="K286"/>
  <c r="L286" s="1"/>
  <c r="K285"/>
  <c r="L285" s="1"/>
  <c r="K288"/>
  <c r="L288" s="1"/>
  <c r="K283"/>
  <c r="L283" s="1"/>
  <c r="M7"/>
  <c r="F271"/>
  <c r="K271" s="1"/>
  <c r="L271" s="1"/>
  <c r="K272"/>
  <c r="L272" s="1"/>
  <c r="K263"/>
  <c r="L263" s="1"/>
  <c r="K266"/>
  <c r="L266" s="1"/>
  <c r="K274"/>
  <c r="L274" s="1"/>
  <c r="F265"/>
  <c r="F264"/>
  <c r="K264" s="1"/>
  <c r="L264" s="1"/>
  <c r="F262"/>
  <c r="K262" s="1"/>
  <c r="L262" s="1"/>
  <c r="F242"/>
  <c r="K242" s="1"/>
  <c r="L242" s="1"/>
  <c r="F194"/>
  <c r="K194" s="1"/>
  <c r="L194" s="1"/>
  <c r="K273"/>
  <c r="L273" s="1"/>
  <c r="K277"/>
  <c r="L277" s="1"/>
  <c r="K278"/>
  <c r="L278" s="1"/>
  <c r="K270"/>
  <c r="L270" s="1"/>
  <c r="K280"/>
  <c r="L280" s="1"/>
  <c r="K276"/>
  <c r="L276" s="1"/>
  <c r="K269"/>
  <c r="L269" s="1"/>
  <c r="K258"/>
  <c r="L258" s="1"/>
  <c r="K260"/>
  <c r="L260" s="1"/>
  <c r="K257"/>
  <c r="L257" s="1"/>
  <c r="K259"/>
  <c r="L259" s="1"/>
  <c r="K188"/>
  <c r="L188" s="1"/>
  <c r="K241"/>
  <c r="L241" s="1"/>
  <c r="K255"/>
  <c r="L255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3"/>
  <c r="L243" s="1"/>
  <c r="K238"/>
  <c r="L238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2"/>
  <c r="L212" s="1"/>
  <c r="K210"/>
  <c r="L210" s="1"/>
  <c r="K209"/>
  <c r="L209" s="1"/>
  <c r="K208"/>
  <c r="L208" s="1"/>
  <c r="K206"/>
  <c r="L206" s="1"/>
  <c r="K205"/>
  <c r="L205" s="1"/>
  <c r="K204"/>
  <c r="L204" s="1"/>
  <c r="K203"/>
  <c r="K202"/>
  <c r="L202" s="1"/>
  <c r="K201"/>
  <c r="L201" s="1"/>
  <c r="K199"/>
  <c r="L199" s="1"/>
  <c r="K198"/>
  <c r="L198" s="1"/>
  <c r="K197"/>
  <c r="L197" s="1"/>
  <c r="K196"/>
  <c r="L196" s="1"/>
  <c r="K195"/>
  <c r="L195" s="1"/>
  <c r="H193"/>
  <c r="K193" s="1"/>
  <c r="L193" s="1"/>
  <c r="K190"/>
  <c r="L190" s="1"/>
  <c r="K189"/>
  <c r="L189" s="1"/>
  <c r="K187"/>
  <c r="L187" s="1"/>
  <c r="K186"/>
  <c r="L186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F158"/>
  <c r="K158" s="1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D7" i="6"/>
  <c r="K6" i="4"/>
  <c r="K6" i="3"/>
  <c r="L6" i="2"/>
</calcChain>
</file>

<file path=xl/sharedStrings.xml><?xml version="1.0" encoding="utf-8"?>
<sst xmlns="http://schemas.openxmlformats.org/spreadsheetml/2006/main" count="3090" uniqueCount="1139">
  <si>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</si>
  <si>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</si>
  <si>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</si>
  <si>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</si>
  <si>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</si>
  <si>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</si>
  <si>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</si>
  <si>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</si>
  <si>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</si>
  <si>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</si>
  <si>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</si>
  <si>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</si>
  <si>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</si>
  <si>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</si>
  <si>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</si>
  <si>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</si>
  <si>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</si>
  <si>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</si>
  <si>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</si>
  <si>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</si>
  <si>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</si>
  <si>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</si>
  <si>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</si>
  <si>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</si>
  <si>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</si>
  <si>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</si>
  <si>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</si>
  <si>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</si>
  <si>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</si>
  <si>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</si>
  <si>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</si>
  <si>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</si>
  <si>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</si>
  <si>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</si>
  <si>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</si>
  <si>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</si>
  <si>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</si>
  <si>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</si>
  <si>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</si>
  <si>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</si>
  <si>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</si>
  <si>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</si>
  <si>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</si>
  <si>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</si>
  <si>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</si>
  <si>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</si>
  <si>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</si>
  <si>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</si>
  <si>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</si>
  <si>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</si>
  <si>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</si>
  <si>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</si>
  <si>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</si>
  <si>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</si>
  <si>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</si>
  <si>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</si>
  <si>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</si>
  <si>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</si>
  <si>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</si>
  <si>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</si>
  <si>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</si>
  <si>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</si>
  <si>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</si>
  <si>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</si>
  <si>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</si>
  <si>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</si>
  <si>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</si>
  <si>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</si>
  <si>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</si>
  <si>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</si>
  <si>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</si>
  <si>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</si>
  <si>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</si>
  <si>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</si>
  <si>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</si>
  <si>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</si>
  <si>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</si>
  <si>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</si>
  <si>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</si>
  <si>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</si>
  <si>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</si>
  <si>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</si>
  <si>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</si>
  <si>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</si>
  <si>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</si>
  <si>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</si>
  <si>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</si>
  <si>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</si>
  <si>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</si>
  <si>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</si>
  <si>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</si>
  <si>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</si>
  <si>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</si>
  <si>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</si>
  <si>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</si>
  <si>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</si>
  <si>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</si>
  <si>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</si>
  <si>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</si>
  <si>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</si>
  <si>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</si>
  <si>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</si>
  <si>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</si>
  <si>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</si>
  <si>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</si>
  <si>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</si>
  <si>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</si>
  <si>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</si>
  <si>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</si>
  <si>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</si>
  <si>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</si>
  <si>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</si>
  <si>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</si>
  <si>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</si>
  <si>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</si>
  <si>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</si>
  <si>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</si>
  <si>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</si>
  <si>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</si>
  <si>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</si>
  <si>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</si>
  <si>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</si>
  <si>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</si>
  <si>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</si>
  <si>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</si>
  <si>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</si>
  <si>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</si>
  <si>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</si>
  <si>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</si>
  <si>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</si>
  <si>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</si>
  <si>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</si>
  <si>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</si>
  <si>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</si>
  <si>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</si>
  <si>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</si>
  <si>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</si>
  <si>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</si>
  <si>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</si>
  <si>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</si>
  <si>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</si>
  <si>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</si>
  <si>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</si>
  <si>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</si>
  <si>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</si>
  <si>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</si>
  <si>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</si>
  <si>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</si>
  <si>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</si>
  <si>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</si>
  <si>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</si>
  <si>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</si>
  <si>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</si>
  <si>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</si>
  <si>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</si>
  <si>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</si>
  <si>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</si>
  <si>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</si>
  <si>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</si>
  <si>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</si>
  <si>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</si>
  <si>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</si>
  <si>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</si>
  <si>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</si>
  <si>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</si>
  <si>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</si>
  <si>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</si>
  <si>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</si>
  <si>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</si>
  <si>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</si>
  <si>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</si>
  <si>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</si>
  <si>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</si>
  <si>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</si>
  <si>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</si>
  <si>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</si>
  <si>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</si>
  <si>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</si>
  <si>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</si>
  <si>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</si>
  <si>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</si>
  <si>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</si>
  <si>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</si>
  <si>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</si>
  <si>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</si>
  <si>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</si>
  <si>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</si>
  <si>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</si>
  <si>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</si>
  <si>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</si>
  <si>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</si>
  <si>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</si>
  <si>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</si>
  <si>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</si>
  <si>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</si>
  <si>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</si>
  <si>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</si>
  <si>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</si>
  <si>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</si>
  <si>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</si>
  <si>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</si>
  <si>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</si>
  <si>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</si>
  <si>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</si>
  <si>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</si>
  <si>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</si>
  <si>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</si>
  <si>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</si>
  <si>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</si>
  <si>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</si>
  <si>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</si>
  <si>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</si>
  <si>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</si>
  <si>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</si>
  <si>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</si>
  <si>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</si>
  <si>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</si>
  <si>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</si>
  <si>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</si>
  <si>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</si>
  <si>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</si>
  <si>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</si>
  <si>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</si>
  <si>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</si>
  <si>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</si>
  <si>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</si>
  <si>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</si>
  <si>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</si>
  <si>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</si>
  <si>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</si>
  <si>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</si>
  <si>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</si>
  <si>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</si>
  <si>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</si>
  <si>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</si>
  <si>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</si>
  <si>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</si>
  <si>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</si>
  <si>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</si>
  <si>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</si>
  <si>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</si>
  <si>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</si>
  <si>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</si>
  <si>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</si>
  <si>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</si>
  <si>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</si>
  <si>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</si>
  <si>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</si>
  <si>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</si>
  <si>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</si>
  <si>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</si>
  <si>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</si>
  <si>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</si>
  <si>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</si>
  <si>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</si>
  <si>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</si>
  <si>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</si>
  <si>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</si>
  <si>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</si>
  <si>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</si>
  <si>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</si>
  <si>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</si>
  <si>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</si>
  <si>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</si>
  <si>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</si>
  <si>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</si>
  <si>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</si>
  <si>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</si>
  <si>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</si>
  <si>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</si>
  <si>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</si>
  <si>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</si>
  <si>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</si>
  <si>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</si>
  <si>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</si>
  <si>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</si>
  <si>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</si>
  <si>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</si>
  <si>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</si>
  <si>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</si>
  <si>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</si>
  <si>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</si>
  <si>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</si>
  <si>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</si>
  <si>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</si>
  <si>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</si>
  <si>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</si>
  <si>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</si>
  <si>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</si>
  <si>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</si>
  <si>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</si>
  <si>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</si>
  <si>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</si>
  <si>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</si>
  <si>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</si>
  <si>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</si>
  <si>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</si>
  <si>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</si>
  <si>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</si>
  <si>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</si>
  <si>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</si>
  <si>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</si>
  <si>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</si>
  <si>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</si>
  <si>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</si>
  <si>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</si>
  <si>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</si>
  <si>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</si>
  <si>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</si>
  <si>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</si>
  <si>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</si>
  <si>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</si>
  <si>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</si>
  <si>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</si>
  <si>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</si>
  <si>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</si>
  <si>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</si>
  <si>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</si>
  <si>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</si>
  <si>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</si>
  <si>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</si>
  <si>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</si>
  <si>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</si>
  <si>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</si>
  <si>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</si>
  <si>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</si>
  <si>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</si>
  <si>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</si>
  <si>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</si>
  <si>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</si>
  <si>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</si>
  <si>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</si>
  <si>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</si>
  <si>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</si>
  <si>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</si>
  <si>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</si>
  <si>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</si>
  <si>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</si>
  <si>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</si>
  <si>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</si>
  <si>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</si>
  <si>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</si>
  <si>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</si>
  <si>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</si>
  <si>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</si>
  <si>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</si>
  <si>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</si>
  <si>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</si>
  <si>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</si>
  <si>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</si>
  <si>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</si>
  <si>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</si>
  <si>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</si>
  <si>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</si>
  <si>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</si>
  <si>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</si>
  <si>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</si>
  <si>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</si>
  <si>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</si>
  <si>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</si>
  <si>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</si>
  <si>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</si>
  <si>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</si>
  <si>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</si>
  <si>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</si>
  <si>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</si>
  <si>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</si>
  <si>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</si>
  <si>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</si>
  <si>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</si>
  <si>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</si>
  <si>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</si>
  <si>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</si>
  <si>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</si>
  <si>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</si>
  <si>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</si>
  <si>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</si>
  <si>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</si>
  <si>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</si>
  <si>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</si>
  <si>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</si>
  <si>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</si>
  <si>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</si>
  <si>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</si>
  <si>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</si>
  <si>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</si>
  <si>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</si>
  <si>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</si>
  <si>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</si>
  <si>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</si>
  <si>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</si>
  <si>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</si>
  <si>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</si>
  <si>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</si>
  <si>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</si>
  <si>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</si>
  <si>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</si>
  <si>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</si>
  <si>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</si>
  <si>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</si>
  <si>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</si>
  <si>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</si>
  <si>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</si>
  <si>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</si>
  <si>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</si>
  <si>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</si>
  <si>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</si>
  <si>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</si>
  <si>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</si>
  <si>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</si>
  <si>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</si>
  <si>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</si>
  <si>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</si>
  <si>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</si>
  <si>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</si>
  <si>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</si>
  <si>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</si>
  <si>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</si>
  <si>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</si>
  <si>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</si>
  <si>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</si>
  <si>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</si>
  <si>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</si>
  <si>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</si>
  <si>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</si>
  <si>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</si>
  <si>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</si>
  <si>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</si>
  <si>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</si>
  <si>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</si>
  <si>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</si>
  <si>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</si>
  <si>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</si>
  <si>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</si>
  <si>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</si>
  <si>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</si>
  <si>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</si>
  <si>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</si>
  <si>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</si>
  <si>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</si>
  <si>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</si>
  <si>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</si>
  <si>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</si>
  <si>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</si>
  <si>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</si>
  <si>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</si>
  <si>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</si>
  <si>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</si>
  <si>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</si>
  <si>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</si>
  <si>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</si>
  <si>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</si>
  <si>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</si>
  <si>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</si>
  <si>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</si>
  <si>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</si>
  <si>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</si>
  <si>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</si>
  <si>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</si>
  <si>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</si>
  <si>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</si>
  <si>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</si>
  <si>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</si>
  <si>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</si>
  <si>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</si>
  <si>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</si>
  <si>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</si>
  <si>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</si>
  <si>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</si>
  <si>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</si>
  <si>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</si>
  <si>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</si>
  <si>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</si>
  <si>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</si>
  <si>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</si>
  <si>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</si>
  <si>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</si>
  <si>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</si>
  <si>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</si>
  <si>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</si>
  <si>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</si>
  <si>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</si>
  <si>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</si>
  <si>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</si>
  <si>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</si>
  <si>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</si>
  <si>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</si>
  <si>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</si>
  <si>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</si>
  <si>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</si>
  <si>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</si>
  <si>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</si>
  <si>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</si>
  <si>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</si>
  <si>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</si>
  <si>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</si>
  <si>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</si>
  <si>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</si>
  <si>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</si>
  <si>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</si>
  <si>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</si>
  <si>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</si>
  <si>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</si>
  <si>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</si>
  <si>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</si>
  <si>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</si>
  <si>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</si>
  <si>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</si>
  <si>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</si>
  <si>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</si>
  <si>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</si>
  <si>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</si>
  <si>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</si>
  <si>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</si>
  <si>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</si>
  <si>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</si>
  <si>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</si>
  <si>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</si>
  <si>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</si>
  <si>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</si>
  <si>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</si>
  <si>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</si>
  <si>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</si>
  <si>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</si>
  <si>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</si>
  <si>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</si>
  <si>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</si>
  <si>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</si>
  <si>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</si>
  <si>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</si>
  <si>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</si>
  <si>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</si>
  <si>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</si>
  <si>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</si>
  <si>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</si>
  <si>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</si>
  <si>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</si>
  <si>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</si>
  <si>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</si>
  <si>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</si>
  <si>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</si>
  <si>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</si>
  <si>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</si>
  <si>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</si>
  <si>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</si>
  <si>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</si>
  <si>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</si>
  <si>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</si>
  <si>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</si>
  <si>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</si>
  <si>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</si>
  <si>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</si>
  <si>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</si>
  <si>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</si>
  <si>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</si>
  <si>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</si>
  <si>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</si>
  <si>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</si>
  <si>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</si>
  <si>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</si>
  <si>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</si>
  <si>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</si>
  <si>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</si>
  <si>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</si>
  <si>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</si>
  <si>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</si>
  <si>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</si>
  <si>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</si>
  <si>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</si>
  <si>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</si>
  <si>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</si>
  <si>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</si>
  <si>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</si>
  <si>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</si>
  <si>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</si>
  <si>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</si>
  <si>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</si>
  <si>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</si>
  <si>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</si>
  <si>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</si>
  <si>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</si>
  <si>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</si>
  <si>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</si>
  <si>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</si>
  <si>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</si>
  <si>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</si>
  <si>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</si>
  <si>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</si>
  <si>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</si>
  <si>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</si>
  <si>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</si>
  <si>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</si>
  <si>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</si>
  <si>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</si>
  <si>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</si>
  <si>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</si>
  <si>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</si>
  <si>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</si>
  <si>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</si>
  <si>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</si>
  <si>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</si>
  <si>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</si>
  <si>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</si>
  <si>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</si>
  <si>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</si>
  <si>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</si>
  <si>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</si>
  <si>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</si>
  <si>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</si>
  <si>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</si>
  <si>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</si>
  <si>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</si>
  <si>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</si>
  <si>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</si>
  <si>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</si>
  <si>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</si>
  <si>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</si>
  <si>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</si>
  <si>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</si>
  <si>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</si>
  <si>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</si>
  <si>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</si>
  <si>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</si>
  <si>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</si>
  <si>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</si>
  <si>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</si>
  <si>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</si>
  <si>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</si>
  <si>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</si>
  <si>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</si>
  <si>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</si>
  <si>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</si>
  <si>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</si>
  <si>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</si>
  <si>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</si>
  <si>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</si>
  <si>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</si>
  <si>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</si>
  <si>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</si>
  <si>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</si>
  <si>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</si>
  <si>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</si>
  <si>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</si>
  <si>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</si>
  <si>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</si>
  <si>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</si>
  <si>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</si>
  <si>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</si>
  <si>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</si>
  <si>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</si>
  <si>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</si>
  <si>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</si>
  <si>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</si>
  <si>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</si>
  <si>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</si>
  <si>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</si>
  <si>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</si>
  <si>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</si>
  <si>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</si>
  <si>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</si>
  <si>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</si>
  <si>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</si>
  <si>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</si>
  <si>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</si>
  <si>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</si>
  <si>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</si>
  <si>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</si>
  <si>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</si>
  <si>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</si>
  <si>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</si>
  <si>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</si>
  <si>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</si>
  <si>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</si>
  <si>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</si>
  <si>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</si>
  <si>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</si>
  <si>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</si>
  <si>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</si>
  <si>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</si>
  <si>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</si>
  <si>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</si>
  <si>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</si>
  <si>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</si>
  <si>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</si>
  <si>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</si>
  <si>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</si>
  <si>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</si>
  <si>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</si>
  <si>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</si>
  <si>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</si>
  <si>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</si>
  <si>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</si>
  <si>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</si>
  <si>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</si>
  <si>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</si>
  <si>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</si>
  <si>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</si>
  <si>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</si>
  <si>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</si>
  <si>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</si>
  <si>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</si>
  <si>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</si>
  <si>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</si>
  <si>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</si>
  <si>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</si>
  <si>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</si>
  <si>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</si>
  <si>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</si>
  <si>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</si>
  <si>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</si>
  <si>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</si>
  <si>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</si>
  <si>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</si>
  <si>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</si>
  <si>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</si>
  <si>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</si>
  <si>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</si>
  <si>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</si>
  <si>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</si>
  <si>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</si>
  <si>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</si>
  <si>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</si>
  <si>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</si>
  <si>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</si>
  <si>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</si>
  <si>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</si>
  <si>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</si>
  <si>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</si>
  <si>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</si>
  <si>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</si>
  <si>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</si>
  <si>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</si>
  <si>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</si>
  <si>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</si>
  <si>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</si>
  <si>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</si>
  <si>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</si>
  <si>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</si>
  <si>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</si>
  <si>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</si>
  <si>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</si>
  <si>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</si>
  <si>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</si>
  <si>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</si>
  <si>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</si>
  <si>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</si>
  <si>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</si>
  <si>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</si>
  <si>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</si>
  <si>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</si>
  <si>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</si>
  <si>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</si>
  <si>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</si>
  <si>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</si>
  <si>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</si>
  <si>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</si>
  <si>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</si>
  <si>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</si>
  <si>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</si>
  <si>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</si>
  <si>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</si>
  <si>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</si>
  <si>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</si>
  <si>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</si>
  <si>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</si>
  <si>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</si>
  <si>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</si>
  <si>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</si>
  <si>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</si>
  <si>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</si>
  <si>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</si>
  <si>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</si>
  <si>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</si>
  <si>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</si>
  <si>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</si>
  <si>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</si>
  <si>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</si>
  <si>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</si>
  <si>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</si>
  <si>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</si>
  <si>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</si>
  <si>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</si>
  <si>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</si>
  <si>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</si>
  <si>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</si>
  <si>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</si>
  <si>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</si>
  <si>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</si>
  <si>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</si>
  <si>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</si>
  <si>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</si>
  <si>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</si>
  <si>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</si>
  <si>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</si>
  <si>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</si>
  <si>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</si>
  <si>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</si>
  <si>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</si>
  <si>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</si>
  <si>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</si>
  <si>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</si>
  <si>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</si>
  <si>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</si>
  <si>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</si>
  <si>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</si>
  <si>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</si>
  <si>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</si>
  <si>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</si>
  <si>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</si>
  <si>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</si>
  <si>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</si>
  <si>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</si>
  <si>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</si>
  <si>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</si>
  <si>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</si>
  <si>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</si>
  <si>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</si>
  <si>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</si>
  <si>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</si>
  <si>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</si>
  <si>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</si>
  <si>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</si>
  <si>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</si>
  <si>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</si>
  <si>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</si>
  <si>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</si>
  <si>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</si>
  <si>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</si>
  <si>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</si>
  <si>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</si>
  <si>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</si>
  <si>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</si>
  <si>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</si>
  <si>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</si>
  <si>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</si>
  <si>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</si>
  <si>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</si>
  <si>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</si>
  <si>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</si>
  <si>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</si>
  <si>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</si>
  <si>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</si>
  <si>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</si>
  <si>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</si>
  <si>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</si>
  <si>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</si>
  <si>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</si>
  <si>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</si>
  <si>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</si>
  <si>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</si>
  <si>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</si>
  <si>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</si>
  <si>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</si>
  <si>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</si>
  <si>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</si>
  <si>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</si>
  <si>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</si>
  <si>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</si>
  <si>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</si>
  <si>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</si>
  <si>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</si>
  <si>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</si>
  <si>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</si>
  <si>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429-433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</si>
  <si>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</si>
  <si>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</si>
  <si>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</si>
  <si>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</si>
  <si>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</si>
  <si>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</si>
  <si>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</si>
  <si>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</si>
  <si>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</si>
  <si>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</si>
  <si>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</si>
  <si>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</si>
  <si>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</si>
  <si>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</si>
  <si>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</si>
  <si>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</si>
  <si>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</si>
  <si>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</si>
  <si>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</si>
  <si>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</si>
  <si>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</si>
  <si>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</si>
  <si>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</si>
  <si>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</si>
  <si>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</si>
  <si>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</si>
  <si>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</si>
  <si>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</si>
  <si>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</si>
  <si>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</si>
  <si>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</si>
  <si>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</si>
  <si>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</si>
  <si>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</si>
  <si>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</si>
  <si>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</si>
  <si>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</si>
  <si>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</si>
  <si>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</si>
  <si>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</si>
  <si>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</si>
  <si>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</si>
  <si>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</si>
  <si>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</si>
  <si>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</si>
  <si>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</si>
  <si>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</si>
  <si>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</si>
  <si>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</si>
  <si>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</si>
  <si>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</si>
  <si>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</si>
  <si>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</si>
  <si>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</si>
  <si>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</si>
  <si>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OPTIFIN</t>
  </si>
  <si>
    <t>VEAM CAPITALS PRIVATE LIMITED</t>
  </si>
  <si>
    <t>XTX MARKETS LLP</t>
  </si>
  <si>
    <t>RIIL</t>
  </si>
  <si>
    <t>Reliance Indl Infra Ltd</t>
  </si>
  <si>
    <t>VERTOZ</t>
  </si>
  <si>
    <t>Vertoz Advertising Ltd</t>
  </si>
  <si>
    <t>VAIBHAV STOCK AND DERIVATIVES BROKING PRIVATE LIMITED</t>
  </si>
  <si>
    <t>GRANULES 350 CE JUNE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</si>
  <si>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</si>
  <si>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</si>
  <si>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</si>
  <si>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</si>
  <si>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</si>
  <si>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</si>
  <si>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</si>
  <si>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OZONEWORLD</t>
  </si>
  <si>
    <t>PARLEIND</t>
  </si>
  <si>
    <t>GLOBUSSPR</t>
  </si>
  <si>
    <t>Globus Spirits Limited</t>
  </si>
  <si>
    <t>QE SECURITIES</t>
  </si>
  <si>
    <t>TEMPLETON STRATEGIC EMERGING MARKETS FUND IV LDC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</si>
  <si>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</si>
  <si>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</si>
  <si>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</si>
  <si>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</si>
  <si>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</si>
  <si>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</si>
  <si>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</si>
  <si>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</si>
  <si>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</si>
  <si>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>MAYUKH</t>
  </si>
  <si>
    <t>DARSHANGI MANISH PATEL</t>
  </si>
  <si>
    <t>PIL ENTERPRISE PRIVATE LIMITED</t>
  </si>
  <si>
    <t>Jai Corp Limited</t>
  </si>
  <si>
    <t>GOLDMINE STOCKS PRIVATE LIMITED</t>
  </si>
  <si>
    <t>LIBAS</t>
  </si>
  <si>
    <t>Libas Consu Products Ltd</t>
  </si>
  <si>
    <t xml:space="preserve">BANKNIFTY 35000 PE 17 JUNE </t>
  </si>
  <si>
    <t>300-350</t>
  </si>
  <si>
    <t>579-581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</si>
  <si>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</si>
  <si>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</si>
  <si>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</si>
  <si>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</si>
  <si>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</si>
  <si>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</si>
  <si>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</si>
  <si>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PRAGYA MERCANTILE PVT LTD</t>
  </si>
  <si>
    <t>CARE Ratings Ltd</t>
  </si>
  <si>
    <t>Justdial Ltd.</t>
  </si>
  <si>
    <t>MUKUL MAHESHWARI</t>
  </si>
  <si>
    <t>ADROIT FINANCIAL SERVICES PVT LTD</t>
  </si>
  <si>
    <t>STOCK VERTEX VENTURES</t>
  </si>
  <si>
    <t>1190-1205</t>
  </si>
  <si>
    <t>1300-1350</t>
  </si>
  <si>
    <t>HERANBA</t>
  </si>
  <si>
    <t>755-765</t>
  </si>
  <si>
    <t>830-860</t>
  </si>
  <si>
    <t>210-211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</si>
  <si>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</si>
  <si>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</si>
  <si>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</si>
  <si>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</si>
  <si>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</si>
  <si>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</si>
  <si>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</si>
  <si>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SHRENI SHARES PRIVATE LIMITED</t>
  </si>
  <si>
    <t>KAJARIR</t>
  </si>
  <si>
    <t>IVORY CONSULTANTS PVT LTD</t>
  </si>
  <si>
    <t>AKASH DASHRATHBHAI PATEL</t>
  </si>
  <si>
    <t>SAGARPROD</t>
  </si>
  <si>
    <t>ANTIQUE SECURITIES PVT LTD.</t>
  </si>
  <si>
    <t>SHEETAL</t>
  </si>
  <si>
    <t>KAMLESH BIHARILAL MEHTA</t>
  </si>
  <si>
    <t>SHINEFASH</t>
  </si>
  <si>
    <t>URMILA  DOSHI</t>
  </si>
  <si>
    <t>GAURAV DOSHI</t>
  </si>
  <si>
    <t>Bombay Dyeing &amp; Mfg Co.</t>
  </si>
  <si>
    <t>CENTEXT</t>
  </si>
  <si>
    <t>Century Extrusions Limite</t>
  </si>
  <si>
    <t>SATYANARAYAN J KABRA</t>
  </si>
  <si>
    <t>B M TRADERS</t>
  </si>
  <si>
    <t>DLINKINDIA</t>
  </si>
  <si>
    <t>D-Link India Ltd</t>
  </si>
  <si>
    <t>B.W.TRADERS</t>
  </si>
  <si>
    <t>JAKHARIA</t>
  </si>
  <si>
    <t>JAKHARIA FABRIC LIMITED</t>
  </si>
  <si>
    <t>NOPEA CAPITAL SERVICES PRIVATE LIMITED</t>
  </si>
  <si>
    <t>JAYSREETEA</t>
  </si>
  <si>
    <t>Jayashree Tea Ltd.</t>
  </si>
  <si>
    <t>ORION STOCKS LTD</t>
  </si>
  <si>
    <t>PARESH THAKKER</t>
  </si>
  <si>
    <t>ORTINLAB</t>
  </si>
  <si>
    <t>Ortin Laboratories Ltd</t>
  </si>
  <si>
    <t>CHANDARANA INTERMEDIARIES BROKERS PRIVATE LIMITED</t>
  </si>
  <si>
    <t>AFPL TRADELINK LLP</t>
  </si>
  <si>
    <t>DAULATRAM INNANI</t>
  </si>
  <si>
    <t>PRABHULAL LALLUBHAI PAREKH</t>
  </si>
  <si>
    <t>ROSSELLIND</t>
  </si>
  <si>
    <t>Rossell India Limited</t>
  </si>
  <si>
    <t>SMARTLINK</t>
  </si>
  <si>
    <t>Smartlink Holdings Ltd</t>
  </si>
  <si>
    <t>SUMIT</t>
  </si>
  <si>
    <t>Sumit Woods Limited</t>
  </si>
  <si>
    <t>Loss of Rs.5.25/-</t>
  </si>
  <si>
    <t>Profit of Rs.40.5/-</t>
  </si>
  <si>
    <t>Part Profit of Rs.21.5/-</t>
  </si>
  <si>
    <t>Part Profit of Rs.14.5/-</t>
  </si>
  <si>
    <t>BANKNIFTY 35000 CE 24 JUNE</t>
  </si>
  <si>
    <t>330-350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</si>
  <si>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</si>
  <si>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</si>
  <si>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</si>
  <si>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</si>
  <si>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</si>
  <si>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</si>
  <si>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</si>
  <si>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</si>
  <si>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</si>
  <si>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ACEWIN</t>
  </si>
  <si>
    <t>ROSY ANTOO</t>
  </si>
  <si>
    <t>ADVANCED VITAL ENZYMES PRIVATE LIMITED</t>
  </si>
  <si>
    <t>ALEXANDER</t>
  </si>
  <si>
    <t>ANUP PODDAR</t>
  </si>
  <si>
    <t>BENGALASM</t>
  </si>
  <si>
    <t>HARI SHANKAR SINGHANIA HOLDINGS PRIVATE LIMITED</t>
  </si>
  <si>
    <t>BIOGEN</t>
  </si>
  <si>
    <t>CRANEX</t>
  </si>
  <si>
    <t>ANIL KUMAR JAIN</t>
  </si>
  <si>
    <t>DEVHARI</t>
  </si>
  <si>
    <t>PRASANBEN VERSHIBHAI SHAH</t>
  </si>
  <si>
    <t>GENNEX</t>
  </si>
  <si>
    <t>GIANLIFE</t>
  </si>
  <si>
    <t>MEHUL DINESH VASA</t>
  </si>
  <si>
    <t>MAULIK CONSULTANCY</t>
  </si>
  <si>
    <t>GRNLAMIND</t>
  </si>
  <si>
    <t>GREENPLY LEASING &amp; FINANCE PRIVATE LIMITED</t>
  </si>
  <si>
    <t>SAURABH MITTAL</t>
  </si>
  <si>
    <t>HRTI PRIVATE LIMITED</t>
  </si>
  <si>
    <t>JUMPNET</t>
  </si>
  <si>
    <t>KULWANTSINGH</t>
  </si>
  <si>
    <t>LAKPRE</t>
  </si>
  <si>
    <t>ARUN KUMAR JAIN</t>
  </si>
  <si>
    <t>MODINATUR</t>
  </si>
  <si>
    <t>PENTAGON BUILDERS PVT LTD</t>
  </si>
  <si>
    <t>CHARANDEEP SINGH</t>
  </si>
  <si>
    <t>DEEPALI RAJU SHAH</t>
  </si>
  <si>
    <t>SANKARAN G</t>
  </si>
  <si>
    <t>SIMMOND</t>
  </si>
  <si>
    <t>HEENA R SHAH</t>
  </si>
  <si>
    <t>SPACEAGE</t>
  </si>
  <si>
    <t>PSS INFRASTRUCTURES INDIA PRIVATE LIMITED</t>
  </si>
  <si>
    <t>SSPNFIN</t>
  </si>
  <si>
    <t>ESPS FINSERVE PRIVATE LIMITED</t>
  </si>
  <si>
    <t>SUBASH RAMASHISH MISHRA</t>
  </si>
  <si>
    <t>SUMEDHA</t>
  </si>
  <si>
    <t>CRONY VYAPAR PVT LTD</t>
  </si>
  <si>
    <t>MUNISH FINANCIAL</t>
  </si>
  <si>
    <t>UNJHAFOR</t>
  </si>
  <si>
    <t>SUSHILA DEVI AGARWAL</t>
  </si>
  <si>
    <t>BHAVESH BHARAT JAIN (HUF)</t>
  </si>
  <si>
    <t>ACCELYA</t>
  </si>
  <si>
    <t>Accelya Soln India Ltd</t>
  </si>
  <si>
    <t>SHAH GEETA   CHETAN</t>
  </si>
  <si>
    <t>Advanced Enzyme Tech Ltd</t>
  </si>
  <si>
    <t>PLUTUS WEALTH MANAGEMENT LLP</t>
  </si>
  <si>
    <t>BFUTILITIE</t>
  </si>
  <si>
    <t>BF Utilities Limited</t>
  </si>
  <si>
    <t>CAREERP</t>
  </si>
  <si>
    <t>Career Point Limited</t>
  </si>
  <si>
    <t>CINELINE</t>
  </si>
  <si>
    <t>Cineline India Limited</t>
  </si>
  <si>
    <t>G M INTERNATIONAL</t>
  </si>
  <si>
    <t>FELIX</t>
  </si>
  <si>
    <t>Felix Industries Ltd.</t>
  </si>
  <si>
    <t>ANKURBHAI BHIKHABHAI BALAR</t>
  </si>
  <si>
    <t>MANSI SHARES &amp; STOCK ADVISORS PVT LTD</t>
  </si>
  <si>
    <t>OLD BRIDGE CAPITAL MANAGEMENT PRIVATE LIMITED</t>
  </si>
  <si>
    <t>Greaves Limited</t>
  </si>
  <si>
    <t>HISARMETAL</t>
  </si>
  <si>
    <t>Hisar Metal Ind. Limited</t>
  </si>
  <si>
    <t>Himadri Speciality Chem L</t>
  </si>
  <si>
    <t>Jump Networks Limited</t>
  </si>
  <si>
    <t>Max Fin Serv Ltd</t>
  </si>
  <si>
    <t>GOVERNMENT OF SINGAPORE</t>
  </si>
  <si>
    <t>NDRAUTO</t>
  </si>
  <si>
    <t>NDR Auto Components Ltd</t>
  </si>
  <si>
    <t>JAYARAMA PRASAD MUNNANGI</t>
  </si>
  <si>
    <t>DIGVIJAY COMMERCE &amp; TRADING PVT. LTD.</t>
  </si>
  <si>
    <t>RAJRAYON</t>
  </si>
  <si>
    <t>Raj Rayon Industries Ltd</t>
  </si>
  <si>
    <t>VIBRANT SECURITIES PVT. LTD</t>
  </si>
  <si>
    <t>SEPOWER</t>
  </si>
  <si>
    <t>S.E. Power Limited</t>
  </si>
  <si>
    <t>STREAM VALUE FUND</t>
  </si>
  <si>
    <t>SREINFRA</t>
  </si>
  <si>
    <t>SREI Infrastructure Finan</t>
  </si>
  <si>
    <t>SUPERHOUSE</t>
  </si>
  <si>
    <t>Superhouse Limited</t>
  </si>
  <si>
    <t>MANMOHAN CHAUHAN</t>
  </si>
  <si>
    <t>TFCILTD</t>
  </si>
  <si>
    <t>Tourism Finance Corp</t>
  </si>
  <si>
    <t>BRIGHT METAL REFINERS</t>
  </si>
  <si>
    <t>SHREE SHIVSHAKTI PROJECT CONSULTANT PRIVATE LIMITE</t>
  </si>
  <si>
    <t>SHAH CHETAN   RASIKLAL</t>
  </si>
  <si>
    <t>BAJAJHIND</t>
  </si>
  <si>
    <t>Bajaj Hindustan Sugar Ltd</t>
  </si>
  <si>
    <t>RAMLAL KANWARLAL JAIN</t>
  </si>
  <si>
    <t>COX&amp;KINGS</t>
  </si>
  <si>
    <t>Cox &amp; Kings Limited</t>
  </si>
  <si>
    <t>MAHAVIR PARASMAL HINGAD JAIN</t>
  </si>
  <si>
    <t>PAYAL YAYESH JHAVERI</t>
  </si>
  <si>
    <t>YAYESH VINOD JHAVERI HUF</t>
  </si>
  <si>
    <t>MAX VENTURES INVESTMENT HOLDINGS PRIVATE LIMITED</t>
  </si>
  <si>
    <t>HESHIKA GROWTH FUND</t>
  </si>
  <si>
    <t>INTELLECT STOCK BROKING LIMITED</t>
  </si>
  <si>
    <t>UTTAMSTL</t>
  </si>
  <si>
    <t>Uttam Galva Steels Limite</t>
  </si>
  <si>
    <t>SAINATH TRADING COMPANY PRIVATE LIMITED 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</si>
</sst>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6" xfId="0" applyFont="1" applyFill="1" applyBorder="1" applyAlignment="1">
      <alignment horizontal="center" vertical="center"/>
    </xf>
    <xf numFmtId="0" fontId="46" fillId="43" borderId="37" xfId="0" applyFont="1" applyFill="1" applyBorder="1" applyAlignment="1">
      <alignment horizontal="center" vertical="center"/>
    </xf>
    <xf numFmtId="164" fontId="46" fillId="43" borderId="36" xfId="0" applyNumberFormat="1" applyFont="1" applyFill="1" applyBorder="1" applyAlignment="1">
      <alignment horizontal="center" vertical="center"/>
    </xf>
    <xf numFmtId="164" fontId="46" fillId="43" borderId="37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43" fontId="7" fillId="43" borderId="36" xfId="160" applyFont="1" applyFill="1" applyBorder="1" applyAlignment="1">
      <alignment horizontal="center" vertical="center"/>
    </xf>
    <xf numFmtId="43" fontId="7" fillId="43" borderId="37" xfId="160" applyFont="1" applyFill="1" applyBorder="1" applyAlignment="1">
      <alignment horizontal="center" vertical="center"/>
    </xf>
    <xf numFmtId="16" fontId="7" fillId="43" borderId="36" xfId="160" applyNumberFormat="1" applyFont="1" applyFill="1" applyBorder="1" applyAlignment="1">
      <alignment horizontal="center" vertical="center"/>
    </xf>
    <xf numFmtId="16" fontId="7" fillId="43" borderId="37" xfId="16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9" sqref="B19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44365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44365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0" t="s">
        <v>16</v>
      </c>
      <c r="B9" s="542" t="s">
        <v>17</v>
      </c>
      <c r="C9" s="542" t="s">
        <v>18</v>
      </c>
      <c r="D9" s="542" t="s">
        <v>827</v>
      </c>
      <c r="E9" s="251" t="s">
        <v>19</v>
      </c>
      <c r="F9" s="251" t="s">
        <v>20</v>
      </c>
      <c r="G9" s="537" t="s">
        <v>21</v>
      </c>
      <c r="H9" s="538"/>
      <c r="I9" s="539"/>
      <c r="J9" s="537" t="s">
        <v>22</v>
      </c>
      <c r="K9" s="538"/>
      <c r="L9" s="539"/>
      <c r="M9" s="251"/>
      <c r="N9" s="258"/>
      <c r="O9" s="258"/>
      <c r="P9" s="258"/>
    </row>
    <row r="10" spans="1:16" ht="59.25" customHeight="1">
      <c r="A10" s="541"/>
      <c r="B10" s="543" t="s">
        <v>17</v>
      </c>
      <c r="C10" s="543"/>
      <c r="D10" s="54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5" t="s">
        <v>35</v>
      </c>
      <c r="D11" s="436">
        <v>44371</v>
      </c>
      <c r="E11" s="275">
        <v>34682.199999999997</v>
      </c>
      <c r="F11" s="275">
        <v>34712.883333333331</v>
      </c>
      <c r="G11" s="287">
        <v>34455.71666666666</v>
      </c>
      <c r="H11" s="287">
        <v>34229.23333333333</v>
      </c>
      <c r="I11" s="287">
        <v>33972.066666666658</v>
      </c>
      <c r="J11" s="287">
        <v>34939.366666666661</v>
      </c>
      <c r="K11" s="287">
        <v>35196.533333333333</v>
      </c>
      <c r="L11" s="287">
        <v>35423.016666666663</v>
      </c>
      <c r="M11" s="274">
        <v>34970.050000000003</v>
      </c>
      <c r="N11" s="274">
        <v>34486.400000000001</v>
      </c>
      <c r="O11" s="433">
        <v>1877400</v>
      </c>
      <c r="P11" s="434">
        <v>6.5856704893834453E-2</v>
      </c>
    </row>
    <row r="12" spans="1:16" ht="15">
      <c r="A12" s="254">
        <v>2</v>
      </c>
      <c r="B12" s="343" t="s">
        <v>34</v>
      </c>
      <c r="C12" s="435" t="s">
        <v>36</v>
      </c>
      <c r="D12" s="436">
        <v>44371</v>
      </c>
      <c r="E12" s="288">
        <v>15692.15</v>
      </c>
      <c r="F12" s="288">
        <v>15698.583333333334</v>
      </c>
      <c r="G12" s="289">
        <v>15619.566666666668</v>
      </c>
      <c r="H12" s="289">
        <v>15546.983333333334</v>
      </c>
      <c r="I12" s="289">
        <v>15467.966666666667</v>
      </c>
      <c r="J12" s="289">
        <v>15771.166666666668</v>
      </c>
      <c r="K12" s="289">
        <v>15850.183333333334</v>
      </c>
      <c r="L12" s="289">
        <v>15922.766666666668</v>
      </c>
      <c r="M12" s="276">
        <v>15777.6</v>
      </c>
      <c r="N12" s="276">
        <v>15626</v>
      </c>
      <c r="O12" s="291">
        <v>11607850</v>
      </c>
      <c r="P12" s="292">
        <v>-4.625806743160913E-2</v>
      </c>
    </row>
    <row r="13" spans="1:16" ht="15">
      <c r="A13" s="254">
        <v>3</v>
      </c>
      <c r="B13" s="343" t="s">
        <v>34</v>
      </c>
      <c r="C13" s="435" t="s">
        <v>825</v>
      </c>
      <c r="D13" s="436">
        <v>44371</v>
      </c>
      <c r="E13" s="401">
        <v>16438.25</v>
      </c>
      <c r="F13" s="401">
        <v>16444.483333333334</v>
      </c>
      <c r="G13" s="402">
        <v>16353.766666666666</v>
      </c>
      <c r="H13" s="402">
        <v>16269.283333333333</v>
      </c>
      <c r="I13" s="402">
        <v>16178.566666666666</v>
      </c>
      <c r="J13" s="402">
        <v>16528.966666666667</v>
      </c>
      <c r="K13" s="402">
        <v>16619.683333333334</v>
      </c>
      <c r="L13" s="402">
        <v>16704.166666666668</v>
      </c>
      <c r="M13" s="403">
        <v>16535.2</v>
      </c>
      <c r="N13" s="403">
        <v>16360</v>
      </c>
      <c r="O13" s="404">
        <v>13040</v>
      </c>
      <c r="P13" s="405">
        <v>-8.1690140845070425E-2</v>
      </c>
    </row>
    <row r="14" spans="1:16" ht="15">
      <c r="A14" s="254">
        <v>4</v>
      </c>
      <c r="B14" s="362" t="s">
        <v>835</v>
      </c>
      <c r="C14" s="435" t="s">
        <v>735</v>
      </c>
      <c r="D14" s="436">
        <v>44371</v>
      </c>
      <c r="E14" s="288">
        <v>1801.05</v>
      </c>
      <c r="F14" s="288">
        <v>1801.4333333333334</v>
      </c>
      <c r="G14" s="289">
        <v>1774.8666666666668</v>
      </c>
      <c r="H14" s="289">
        <v>1748.6833333333334</v>
      </c>
      <c r="I14" s="289">
        <v>1722.1166666666668</v>
      </c>
      <c r="J14" s="289">
        <v>1827.6166666666668</v>
      </c>
      <c r="K14" s="289">
        <v>1854.1833333333334</v>
      </c>
      <c r="L14" s="289">
        <v>1880.3666666666668</v>
      </c>
      <c r="M14" s="276">
        <v>1828</v>
      </c>
      <c r="N14" s="276">
        <v>1775.25</v>
      </c>
      <c r="O14" s="291">
        <v>1180650</v>
      </c>
      <c r="P14" s="292">
        <v>0</v>
      </c>
    </row>
    <row r="15" spans="1:16" ht="15">
      <c r="A15" s="254">
        <v>5</v>
      </c>
      <c r="B15" s="343" t="s">
        <v>37</v>
      </c>
      <c r="C15" s="435" t="s">
        <v>38</v>
      </c>
      <c r="D15" s="436">
        <v>44371</v>
      </c>
      <c r="E15" s="288">
        <v>2045.9</v>
      </c>
      <c r="F15" s="288">
        <v>2039.4499999999998</v>
      </c>
      <c r="G15" s="289">
        <v>2012.8999999999996</v>
      </c>
      <c r="H15" s="289">
        <v>1979.8999999999999</v>
      </c>
      <c r="I15" s="289">
        <v>1953.3499999999997</v>
      </c>
      <c r="J15" s="289">
        <v>2072.4499999999998</v>
      </c>
      <c r="K15" s="289">
        <v>2099</v>
      </c>
      <c r="L15" s="289">
        <v>2131.9999999999995</v>
      </c>
      <c r="M15" s="276">
        <v>2066</v>
      </c>
      <c r="N15" s="276">
        <v>2006.45</v>
      </c>
      <c r="O15" s="291">
        <v>2255500</v>
      </c>
      <c r="P15" s="292">
        <v>7.1444518865818266E-3</v>
      </c>
    </row>
    <row r="16" spans="1:16" ht="15">
      <c r="A16" s="254">
        <v>6</v>
      </c>
      <c r="B16" s="343" t="s">
        <v>39</v>
      </c>
      <c r="C16" s="435" t="s">
        <v>40</v>
      </c>
      <c r="D16" s="436">
        <v>44371</v>
      </c>
      <c r="E16" s="288">
        <v>1370.55</v>
      </c>
      <c r="F16" s="288">
        <v>1371.45</v>
      </c>
      <c r="G16" s="289">
        <v>1302.9000000000001</v>
      </c>
      <c r="H16" s="289">
        <v>1235.25</v>
      </c>
      <c r="I16" s="289">
        <v>1166.7</v>
      </c>
      <c r="J16" s="289">
        <v>1439.1000000000001</v>
      </c>
      <c r="K16" s="289">
        <v>1507.6499999999999</v>
      </c>
      <c r="L16" s="289">
        <v>1575.3000000000002</v>
      </c>
      <c r="M16" s="276">
        <v>1440</v>
      </c>
      <c r="N16" s="276">
        <v>1303.8</v>
      </c>
      <c r="O16" s="291">
        <v>20674000</v>
      </c>
      <c r="P16" s="292">
        <v>2.6565370673816972E-2</v>
      </c>
    </row>
    <row r="17" spans="1:16" ht="15">
      <c r="A17" s="254">
        <v>7</v>
      </c>
      <c r="B17" s="343" t="s">
        <v>39</v>
      </c>
      <c r="C17" s="435" t="s">
        <v>41</v>
      </c>
      <c r="D17" s="436">
        <v>44371</v>
      </c>
      <c r="E17" s="288">
        <v>641.4</v>
      </c>
      <c r="F17" s="288">
        <v>650.91666666666663</v>
      </c>
      <c r="G17" s="289">
        <v>601.83333333333326</v>
      </c>
      <c r="H17" s="289">
        <v>562.26666666666665</v>
      </c>
      <c r="I17" s="289">
        <v>513.18333333333328</v>
      </c>
      <c r="J17" s="289">
        <v>690.48333333333323</v>
      </c>
      <c r="K17" s="289">
        <v>739.56666666666649</v>
      </c>
      <c r="L17" s="289">
        <v>779.13333333333321</v>
      </c>
      <c r="M17" s="276">
        <v>700</v>
      </c>
      <c r="N17" s="276">
        <v>611.35</v>
      </c>
      <c r="O17" s="291">
        <v>85623750</v>
      </c>
      <c r="P17" s="292">
        <v>-5.5355591411195233E-2</v>
      </c>
    </row>
    <row r="18" spans="1:16" ht="15">
      <c r="A18" s="254">
        <v>8</v>
      </c>
      <c r="B18" s="343" t="s">
        <v>51</v>
      </c>
      <c r="C18" s="435" t="s">
        <v>226</v>
      </c>
      <c r="D18" s="436">
        <v>44371</v>
      </c>
      <c r="E18" s="288">
        <v>3168.55</v>
      </c>
      <c r="F18" s="288">
        <v>3126.35</v>
      </c>
      <c r="G18" s="289">
        <v>3067.7</v>
      </c>
      <c r="H18" s="289">
        <v>2966.85</v>
      </c>
      <c r="I18" s="289">
        <v>2908.2</v>
      </c>
      <c r="J18" s="289">
        <v>3227.2</v>
      </c>
      <c r="K18" s="289">
        <v>3285.8500000000004</v>
      </c>
      <c r="L18" s="289">
        <v>3386.7</v>
      </c>
      <c r="M18" s="276">
        <v>3185</v>
      </c>
      <c r="N18" s="276">
        <v>3025.5</v>
      </c>
      <c r="O18" s="291">
        <v>543200</v>
      </c>
      <c r="P18" s="292">
        <v>-3.9603960396039604E-2</v>
      </c>
    </row>
    <row r="19" spans="1:16" ht="15">
      <c r="A19" s="254">
        <v>9</v>
      </c>
      <c r="B19" s="343" t="s">
        <v>43</v>
      </c>
      <c r="C19" s="435" t="s">
        <v>44</v>
      </c>
      <c r="D19" s="436">
        <v>44371</v>
      </c>
      <c r="E19" s="288">
        <v>763.6</v>
      </c>
      <c r="F19" s="288">
        <v>766.23333333333323</v>
      </c>
      <c r="G19" s="289">
        <v>754.46666666666647</v>
      </c>
      <c r="H19" s="289">
        <v>745.33333333333326</v>
      </c>
      <c r="I19" s="289">
        <v>733.56666666666649</v>
      </c>
      <c r="J19" s="289">
        <v>775.36666666666645</v>
      </c>
      <c r="K19" s="289">
        <v>787.1333333333331</v>
      </c>
      <c r="L19" s="289">
        <v>796.26666666666642</v>
      </c>
      <c r="M19" s="276">
        <v>778</v>
      </c>
      <c r="N19" s="276">
        <v>757.1</v>
      </c>
      <c r="O19" s="291">
        <v>9982000</v>
      </c>
      <c r="P19" s="292">
        <v>-8.0492894762993136E-3</v>
      </c>
    </row>
    <row r="20" spans="1:16" ht="15">
      <c r="A20" s="254">
        <v>10</v>
      </c>
      <c r="B20" s="343" t="s">
        <v>37</v>
      </c>
      <c r="C20" s="435" t="s">
        <v>45</v>
      </c>
      <c r="D20" s="436">
        <v>44371</v>
      </c>
      <c r="E20" s="288">
        <v>344.7</v>
      </c>
      <c r="F20" s="288">
        <v>342.9666666666667</v>
      </c>
      <c r="G20" s="289">
        <v>337.98333333333341</v>
      </c>
      <c r="H20" s="289">
        <v>331.26666666666671</v>
      </c>
      <c r="I20" s="289">
        <v>326.28333333333342</v>
      </c>
      <c r="J20" s="289">
        <v>349.68333333333339</v>
      </c>
      <c r="K20" s="289">
        <v>354.66666666666674</v>
      </c>
      <c r="L20" s="289">
        <v>361.38333333333338</v>
      </c>
      <c r="M20" s="276">
        <v>347.95</v>
      </c>
      <c r="N20" s="276">
        <v>336.25</v>
      </c>
      <c r="O20" s="291">
        <v>18813000</v>
      </c>
      <c r="P20" s="292">
        <v>6.1082910321488999E-2</v>
      </c>
    </row>
    <row r="21" spans="1:16" ht="15">
      <c r="A21" s="254">
        <v>11</v>
      </c>
      <c r="B21" s="343" t="s">
        <v>51</v>
      </c>
      <c r="C21" s="435" t="s">
        <v>294</v>
      </c>
      <c r="D21" s="436">
        <v>44371</v>
      </c>
      <c r="E21" s="288">
        <v>991.15</v>
      </c>
      <c r="F21" s="288">
        <v>983.01666666666677</v>
      </c>
      <c r="G21" s="289">
        <v>971.68333333333351</v>
      </c>
      <c r="H21" s="289">
        <v>952.2166666666667</v>
      </c>
      <c r="I21" s="289">
        <v>940.88333333333344</v>
      </c>
      <c r="J21" s="289">
        <v>1002.4833333333336</v>
      </c>
      <c r="K21" s="289">
        <v>1013.8166666666668</v>
      </c>
      <c r="L21" s="289">
        <v>1033.2833333333338</v>
      </c>
      <c r="M21" s="276">
        <v>994.35</v>
      </c>
      <c r="N21" s="276">
        <v>963.55</v>
      </c>
      <c r="O21" s="291">
        <v>1516350</v>
      </c>
      <c r="P21" s="292">
        <v>-4.3704474505723206E-2</v>
      </c>
    </row>
    <row r="22" spans="1:16" ht="15">
      <c r="A22" s="254">
        <v>12</v>
      </c>
      <c r="B22" s="343" t="s">
        <v>39</v>
      </c>
      <c r="C22" s="435" t="s">
        <v>46</v>
      </c>
      <c r="D22" s="436">
        <v>44371</v>
      </c>
      <c r="E22" s="288">
        <v>3247.9</v>
      </c>
      <c r="F22" s="288">
        <v>3257.4166666666665</v>
      </c>
      <c r="G22" s="289">
        <v>3221.833333333333</v>
      </c>
      <c r="H22" s="289">
        <v>3195.7666666666664</v>
      </c>
      <c r="I22" s="289">
        <v>3160.1833333333329</v>
      </c>
      <c r="J22" s="289">
        <v>3283.4833333333331</v>
      </c>
      <c r="K22" s="289">
        <v>3319.0666666666662</v>
      </c>
      <c r="L22" s="289">
        <v>3345.1333333333332</v>
      </c>
      <c r="M22" s="276">
        <v>3293</v>
      </c>
      <c r="N22" s="276">
        <v>3231.35</v>
      </c>
      <c r="O22" s="291">
        <v>1710000</v>
      </c>
      <c r="P22" s="292">
        <v>1.876675603217158E-2</v>
      </c>
    </row>
    <row r="23" spans="1:16" ht="15">
      <c r="A23" s="254">
        <v>13</v>
      </c>
      <c r="B23" s="343" t="s">
        <v>43</v>
      </c>
      <c r="C23" s="435" t="s">
        <v>47</v>
      </c>
      <c r="D23" s="436">
        <v>44371</v>
      </c>
      <c r="E23" s="288">
        <v>230.5</v>
      </c>
      <c r="F23" s="288">
        <v>231.58333333333334</v>
      </c>
      <c r="G23" s="289">
        <v>227.86666666666667</v>
      </c>
      <c r="H23" s="289">
        <v>225.23333333333332</v>
      </c>
      <c r="I23" s="289">
        <v>221.51666666666665</v>
      </c>
      <c r="J23" s="289">
        <v>234.2166666666667</v>
      </c>
      <c r="K23" s="289">
        <v>237.93333333333334</v>
      </c>
      <c r="L23" s="289">
        <v>240.56666666666672</v>
      </c>
      <c r="M23" s="276">
        <v>235.3</v>
      </c>
      <c r="N23" s="276">
        <v>228.95</v>
      </c>
      <c r="O23" s="291">
        <v>13880000</v>
      </c>
      <c r="P23" s="292">
        <v>2.6817088958757167E-2</v>
      </c>
    </row>
    <row r="24" spans="1:16" ht="15">
      <c r="A24" s="254">
        <v>14</v>
      </c>
      <c r="B24" s="343" t="s">
        <v>43</v>
      </c>
      <c r="C24" s="435" t="s">
        <v>48</v>
      </c>
      <c r="D24" s="436">
        <v>44371</v>
      </c>
      <c r="E24" s="288">
        <v>121.6</v>
      </c>
      <c r="F24" s="288">
        <v>122.35000000000001</v>
      </c>
      <c r="G24" s="289">
        <v>119.20000000000002</v>
      </c>
      <c r="H24" s="289">
        <v>116.80000000000001</v>
      </c>
      <c r="I24" s="289">
        <v>113.65000000000002</v>
      </c>
      <c r="J24" s="289">
        <v>124.75000000000001</v>
      </c>
      <c r="K24" s="289">
        <v>127.90000000000002</v>
      </c>
      <c r="L24" s="289">
        <v>130.30000000000001</v>
      </c>
      <c r="M24" s="276">
        <v>125.5</v>
      </c>
      <c r="N24" s="276">
        <v>119.95</v>
      </c>
      <c r="O24" s="291">
        <v>42570000</v>
      </c>
      <c r="P24" s="292">
        <v>0.11346516007532957</v>
      </c>
    </row>
    <row r="25" spans="1:16" ht="15">
      <c r="A25" s="254">
        <v>15</v>
      </c>
      <c r="B25" s="343" t="s">
        <v>49</v>
      </c>
      <c r="C25" s="435" t="s">
        <v>50</v>
      </c>
      <c r="D25" s="436">
        <v>44371</v>
      </c>
      <c r="E25" s="288">
        <v>3058.65</v>
      </c>
      <c r="F25" s="288">
        <v>3045.4833333333336</v>
      </c>
      <c r="G25" s="289">
        <v>3018.1166666666672</v>
      </c>
      <c r="H25" s="289">
        <v>2977.5833333333335</v>
      </c>
      <c r="I25" s="289">
        <v>2950.2166666666672</v>
      </c>
      <c r="J25" s="289">
        <v>3086.0166666666673</v>
      </c>
      <c r="K25" s="289">
        <v>3113.3833333333341</v>
      </c>
      <c r="L25" s="289">
        <v>3153.9166666666674</v>
      </c>
      <c r="M25" s="276">
        <v>3072.85</v>
      </c>
      <c r="N25" s="276">
        <v>3004.95</v>
      </c>
      <c r="O25" s="291">
        <v>4242000</v>
      </c>
      <c r="P25" s="292">
        <v>3.0086690464048955E-2</v>
      </c>
    </row>
    <row r="26" spans="1:16" ht="15">
      <c r="A26" s="254">
        <v>16</v>
      </c>
      <c r="B26" s="343" t="s">
        <v>53</v>
      </c>
      <c r="C26" s="435" t="s">
        <v>222</v>
      </c>
      <c r="D26" s="436">
        <v>44371</v>
      </c>
      <c r="E26" s="288">
        <v>1025.3</v>
      </c>
      <c r="F26" s="288">
        <v>1030.1000000000001</v>
      </c>
      <c r="G26" s="289">
        <v>1005.2000000000003</v>
      </c>
      <c r="H26" s="289">
        <v>985.10000000000014</v>
      </c>
      <c r="I26" s="289">
        <v>960.20000000000027</v>
      </c>
      <c r="J26" s="289">
        <v>1050.2000000000003</v>
      </c>
      <c r="K26" s="289">
        <v>1075.1000000000004</v>
      </c>
      <c r="L26" s="289">
        <v>1095.2000000000003</v>
      </c>
      <c r="M26" s="276">
        <v>1055</v>
      </c>
      <c r="N26" s="276">
        <v>1010</v>
      </c>
      <c r="O26" s="291">
        <v>2259000</v>
      </c>
      <c r="P26" s="292">
        <v>3.5051546391752578E-2</v>
      </c>
    </row>
    <row r="27" spans="1:16" ht="15">
      <c r="A27" s="254">
        <v>17</v>
      </c>
      <c r="B27" s="343" t="s">
        <v>51</v>
      </c>
      <c r="C27" s="435" t="s">
        <v>52</v>
      </c>
      <c r="D27" s="436">
        <v>44371</v>
      </c>
      <c r="E27" s="288">
        <v>961.2</v>
      </c>
      <c r="F27" s="288">
        <v>965.91666666666663</v>
      </c>
      <c r="G27" s="289">
        <v>940.63333333333321</v>
      </c>
      <c r="H27" s="289">
        <v>920.06666666666661</v>
      </c>
      <c r="I27" s="289">
        <v>894.78333333333319</v>
      </c>
      <c r="J27" s="289">
        <v>986.48333333333323</v>
      </c>
      <c r="K27" s="289">
        <v>1011.7666666666668</v>
      </c>
      <c r="L27" s="289">
        <v>1032.3333333333333</v>
      </c>
      <c r="M27" s="276">
        <v>991.2</v>
      </c>
      <c r="N27" s="276">
        <v>945.35</v>
      </c>
      <c r="O27" s="291">
        <v>13247650</v>
      </c>
      <c r="P27" s="292">
        <v>-3.5127586043649101E-2</v>
      </c>
    </row>
    <row r="28" spans="1:16" ht="15">
      <c r="A28" s="254">
        <v>18</v>
      </c>
      <c r="B28" s="343" t="s">
        <v>53</v>
      </c>
      <c r="C28" s="435" t="s">
        <v>54</v>
      </c>
      <c r="D28" s="436">
        <v>44371</v>
      </c>
      <c r="E28" s="288">
        <v>739.35</v>
      </c>
      <c r="F28" s="288">
        <v>740.75</v>
      </c>
      <c r="G28" s="289">
        <v>734.75</v>
      </c>
      <c r="H28" s="289">
        <v>730.15</v>
      </c>
      <c r="I28" s="289">
        <v>724.15</v>
      </c>
      <c r="J28" s="289">
        <v>745.35</v>
      </c>
      <c r="K28" s="289">
        <v>751.35</v>
      </c>
      <c r="L28" s="289">
        <v>755.95</v>
      </c>
      <c r="M28" s="276">
        <v>746.75</v>
      </c>
      <c r="N28" s="276">
        <v>736.15</v>
      </c>
      <c r="O28" s="291">
        <v>34642800</v>
      </c>
      <c r="P28" s="292">
        <v>-4.1549807832138777E-4</v>
      </c>
    </row>
    <row r="29" spans="1:16" ht="15">
      <c r="A29" s="254">
        <v>19</v>
      </c>
      <c r="B29" s="343" t="s">
        <v>43</v>
      </c>
      <c r="C29" s="435" t="s">
        <v>55</v>
      </c>
      <c r="D29" s="436">
        <v>44371</v>
      </c>
      <c r="E29" s="288">
        <v>4057</v>
      </c>
      <c r="F29" s="288">
        <v>4073.5333333333333</v>
      </c>
      <c r="G29" s="289">
        <v>4027.2166666666662</v>
      </c>
      <c r="H29" s="289">
        <v>3997.4333333333329</v>
      </c>
      <c r="I29" s="289">
        <v>3951.1166666666659</v>
      </c>
      <c r="J29" s="289">
        <v>4103.3166666666666</v>
      </c>
      <c r="K29" s="289">
        <v>4149.6333333333332</v>
      </c>
      <c r="L29" s="289">
        <v>4179.416666666667</v>
      </c>
      <c r="M29" s="276">
        <v>4119.8500000000004</v>
      </c>
      <c r="N29" s="276">
        <v>4043.75</v>
      </c>
      <c r="O29" s="291">
        <v>1520250</v>
      </c>
      <c r="P29" s="292">
        <v>2.6849037487335359E-2</v>
      </c>
    </row>
    <row r="30" spans="1:16" ht="15">
      <c r="A30" s="254">
        <v>20</v>
      </c>
      <c r="B30" s="343" t="s">
        <v>56</v>
      </c>
      <c r="C30" s="435" t="s">
        <v>57</v>
      </c>
      <c r="D30" s="436">
        <v>44371</v>
      </c>
      <c r="E30" s="288">
        <v>11820</v>
      </c>
      <c r="F30" s="288">
        <v>11849.533333333335</v>
      </c>
      <c r="G30" s="289">
        <v>11744.66666666667</v>
      </c>
      <c r="H30" s="289">
        <v>11669.333333333336</v>
      </c>
      <c r="I30" s="289">
        <v>11564.466666666671</v>
      </c>
      <c r="J30" s="289">
        <v>11924.866666666669</v>
      </c>
      <c r="K30" s="289">
        <v>12029.733333333334</v>
      </c>
      <c r="L30" s="289">
        <v>12105.066666666668</v>
      </c>
      <c r="M30" s="276">
        <v>11954.4</v>
      </c>
      <c r="N30" s="276">
        <v>11774.2</v>
      </c>
      <c r="O30" s="291">
        <v>691750</v>
      </c>
      <c r="P30" s="292">
        <v>-1.6072825545836E-2</v>
      </c>
    </row>
    <row r="31" spans="1:16" ht="15">
      <c r="A31" s="254">
        <v>21</v>
      </c>
      <c r="B31" s="343" t="s">
        <v>56</v>
      </c>
      <c r="C31" s="435" t="s">
        <v>58</v>
      </c>
      <c r="D31" s="436">
        <v>44371</v>
      </c>
      <c r="E31" s="288">
        <v>6066.25</v>
      </c>
      <c r="F31" s="288">
        <v>6050.7</v>
      </c>
      <c r="G31" s="289">
        <v>5965.5499999999993</v>
      </c>
      <c r="H31" s="289">
        <v>5864.8499999999995</v>
      </c>
      <c r="I31" s="289">
        <v>5779.6999999999989</v>
      </c>
      <c r="J31" s="289">
        <v>6151.4</v>
      </c>
      <c r="K31" s="289">
        <v>6236.5499999999993</v>
      </c>
      <c r="L31" s="289">
        <v>6337.25</v>
      </c>
      <c r="M31" s="276">
        <v>6135.85</v>
      </c>
      <c r="N31" s="276">
        <v>5950</v>
      </c>
      <c r="O31" s="291">
        <v>3729250</v>
      </c>
      <c r="P31" s="292">
        <v>2.434334763948498E-2</v>
      </c>
    </row>
    <row r="32" spans="1:16" ht="15">
      <c r="A32" s="254">
        <v>22</v>
      </c>
      <c r="B32" s="343" t="s">
        <v>43</v>
      </c>
      <c r="C32" s="435" t="s">
        <v>59</v>
      </c>
      <c r="D32" s="436">
        <v>44371</v>
      </c>
      <c r="E32" s="288">
        <v>2297.0500000000002</v>
      </c>
      <c r="F32" s="288">
        <v>2276.6333333333332</v>
      </c>
      <c r="G32" s="289">
        <v>2243.2666666666664</v>
      </c>
      <c r="H32" s="289">
        <v>2189.4833333333331</v>
      </c>
      <c r="I32" s="289">
        <v>2156.1166666666663</v>
      </c>
      <c r="J32" s="289">
        <v>2330.4166666666665</v>
      </c>
      <c r="K32" s="289">
        <v>2363.7833333333333</v>
      </c>
      <c r="L32" s="289">
        <v>2417.5666666666666</v>
      </c>
      <c r="M32" s="276">
        <v>2310</v>
      </c>
      <c r="N32" s="276">
        <v>2222.85</v>
      </c>
      <c r="O32" s="291">
        <v>1206800</v>
      </c>
      <c r="P32" s="292">
        <v>6.8342776203966005E-2</v>
      </c>
    </row>
    <row r="33" spans="1:16" ht="15">
      <c r="A33" s="254">
        <v>23</v>
      </c>
      <c r="B33" s="343" t="s">
        <v>53</v>
      </c>
      <c r="C33" s="435" t="s">
        <v>229</v>
      </c>
      <c r="D33" s="436">
        <v>44371</v>
      </c>
      <c r="E33" s="288">
        <v>318.89999999999998</v>
      </c>
      <c r="F33" s="288">
        <v>318.36666666666667</v>
      </c>
      <c r="G33" s="289">
        <v>313.88333333333333</v>
      </c>
      <c r="H33" s="289">
        <v>308.86666666666667</v>
      </c>
      <c r="I33" s="289">
        <v>304.38333333333333</v>
      </c>
      <c r="J33" s="289">
        <v>323.38333333333333</v>
      </c>
      <c r="K33" s="289">
        <v>327.86666666666667</v>
      </c>
      <c r="L33" s="289">
        <v>332.88333333333333</v>
      </c>
      <c r="M33" s="276">
        <v>322.85000000000002</v>
      </c>
      <c r="N33" s="276">
        <v>313.35000000000002</v>
      </c>
      <c r="O33" s="291">
        <v>17501400</v>
      </c>
      <c r="P33" s="292">
        <v>5.2729528535980152E-3</v>
      </c>
    </row>
    <row r="34" spans="1:16" ht="15">
      <c r="A34" s="254">
        <v>24</v>
      </c>
      <c r="B34" s="343" t="s">
        <v>53</v>
      </c>
      <c r="C34" s="435" t="s">
        <v>60</v>
      </c>
      <c r="D34" s="436">
        <v>44371</v>
      </c>
      <c r="E34" s="288">
        <v>82</v>
      </c>
      <c r="F34" s="288">
        <v>82.666666666666671</v>
      </c>
      <c r="G34" s="289">
        <v>80.583333333333343</v>
      </c>
      <c r="H34" s="289">
        <v>79.166666666666671</v>
      </c>
      <c r="I34" s="289">
        <v>77.083333333333343</v>
      </c>
      <c r="J34" s="289">
        <v>84.083333333333343</v>
      </c>
      <c r="K34" s="289">
        <v>86.166666666666686</v>
      </c>
      <c r="L34" s="289">
        <v>87.583333333333343</v>
      </c>
      <c r="M34" s="276">
        <v>84.75</v>
      </c>
      <c r="N34" s="276">
        <v>81.25</v>
      </c>
      <c r="O34" s="291">
        <v>171065700</v>
      </c>
      <c r="P34" s="292">
        <v>-5.9151482186565133E-3</v>
      </c>
    </row>
    <row r="35" spans="1:16" ht="15">
      <c r="A35" s="254">
        <v>25</v>
      </c>
      <c r="B35" s="343" t="s">
        <v>49</v>
      </c>
      <c r="C35" s="435" t="s">
        <v>62</v>
      </c>
      <c r="D35" s="436">
        <v>44371</v>
      </c>
      <c r="E35" s="288">
        <v>1675.35</v>
      </c>
      <c r="F35" s="288">
        <v>1662.8500000000001</v>
      </c>
      <c r="G35" s="289">
        <v>1642.5000000000002</v>
      </c>
      <c r="H35" s="289">
        <v>1609.65</v>
      </c>
      <c r="I35" s="289">
        <v>1589.3000000000002</v>
      </c>
      <c r="J35" s="289">
        <v>1695.7000000000003</v>
      </c>
      <c r="K35" s="289">
        <v>1716.0500000000002</v>
      </c>
      <c r="L35" s="289">
        <v>1748.9000000000003</v>
      </c>
      <c r="M35" s="276">
        <v>1683.2</v>
      </c>
      <c r="N35" s="276">
        <v>1630</v>
      </c>
      <c r="O35" s="291">
        <v>1262800</v>
      </c>
      <c r="P35" s="292">
        <v>7.9962370649106301E-2</v>
      </c>
    </row>
    <row r="36" spans="1:16" ht="15">
      <c r="A36" s="254">
        <v>26</v>
      </c>
      <c r="B36" s="343" t="s">
        <v>63</v>
      </c>
      <c r="C36" s="435" t="s">
        <v>64</v>
      </c>
      <c r="D36" s="436">
        <v>44371</v>
      </c>
      <c r="E36" s="288">
        <v>146.55000000000001</v>
      </c>
      <c r="F36" s="288">
        <v>147.16666666666669</v>
      </c>
      <c r="G36" s="289">
        <v>144.18333333333337</v>
      </c>
      <c r="H36" s="289">
        <v>141.81666666666669</v>
      </c>
      <c r="I36" s="289">
        <v>138.83333333333337</v>
      </c>
      <c r="J36" s="289">
        <v>149.53333333333336</v>
      </c>
      <c r="K36" s="289">
        <v>152.51666666666671</v>
      </c>
      <c r="L36" s="289">
        <v>154.88333333333335</v>
      </c>
      <c r="M36" s="276">
        <v>150.15</v>
      </c>
      <c r="N36" s="276">
        <v>144.80000000000001</v>
      </c>
      <c r="O36" s="291">
        <v>32592600</v>
      </c>
      <c r="P36" s="292">
        <v>2.2166607079013228E-2</v>
      </c>
    </row>
    <row r="37" spans="1:16" ht="15">
      <c r="A37" s="254">
        <v>27</v>
      </c>
      <c r="B37" s="343" t="s">
        <v>49</v>
      </c>
      <c r="C37" s="435" t="s">
        <v>65</v>
      </c>
      <c r="D37" s="436">
        <v>44371</v>
      </c>
      <c r="E37" s="288">
        <v>821.25</v>
      </c>
      <c r="F37" s="288">
        <v>817.08333333333337</v>
      </c>
      <c r="G37" s="289">
        <v>803.16666666666674</v>
      </c>
      <c r="H37" s="289">
        <v>785.08333333333337</v>
      </c>
      <c r="I37" s="289">
        <v>771.16666666666674</v>
      </c>
      <c r="J37" s="289">
        <v>835.16666666666674</v>
      </c>
      <c r="K37" s="289">
        <v>849.08333333333348</v>
      </c>
      <c r="L37" s="289">
        <v>867.16666666666674</v>
      </c>
      <c r="M37" s="276">
        <v>831</v>
      </c>
      <c r="N37" s="276">
        <v>799</v>
      </c>
      <c r="O37" s="291">
        <v>3538700</v>
      </c>
      <c r="P37" s="292">
        <v>-3.0988534242330336E-3</v>
      </c>
    </row>
    <row r="38" spans="1:16" ht="15">
      <c r="A38" s="254">
        <v>28</v>
      </c>
      <c r="B38" s="343" t="s">
        <v>43</v>
      </c>
      <c r="C38" s="435" t="s">
        <v>66</v>
      </c>
      <c r="D38" s="436">
        <v>44371</v>
      </c>
      <c r="E38" s="288">
        <v>725.65</v>
      </c>
      <c r="F38" s="288">
        <v>729.63333333333333</v>
      </c>
      <c r="G38" s="289">
        <v>718.76666666666665</v>
      </c>
      <c r="H38" s="289">
        <v>711.88333333333333</v>
      </c>
      <c r="I38" s="289">
        <v>701.01666666666665</v>
      </c>
      <c r="J38" s="289">
        <v>736.51666666666665</v>
      </c>
      <c r="K38" s="289">
        <v>747.38333333333321</v>
      </c>
      <c r="L38" s="289">
        <v>754.26666666666665</v>
      </c>
      <c r="M38" s="276">
        <v>740.5</v>
      </c>
      <c r="N38" s="276">
        <v>722.75</v>
      </c>
      <c r="O38" s="291">
        <v>8487000</v>
      </c>
      <c r="P38" s="292">
        <v>1.7625899280575539E-2</v>
      </c>
    </row>
    <row r="39" spans="1:16" ht="15">
      <c r="A39" s="254">
        <v>29</v>
      </c>
      <c r="B39" s="343" t="s">
        <v>67</v>
      </c>
      <c r="C39" s="435" t="s">
        <v>68</v>
      </c>
      <c r="D39" s="436">
        <v>44371</v>
      </c>
      <c r="E39" s="288">
        <v>529.95000000000005</v>
      </c>
      <c r="F39" s="288">
        <v>532.11666666666667</v>
      </c>
      <c r="G39" s="289">
        <v>521.23333333333335</v>
      </c>
      <c r="H39" s="289">
        <v>512.51666666666665</v>
      </c>
      <c r="I39" s="289">
        <v>501.63333333333333</v>
      </c>
      <c r="J39" s="289">
        <v>540.83333333333337</v>
      </c>
      <c r="K39" s="289">
        <v>551.71666666666681</v>
      </c>
      <c r="L39" s="289">
        <v>560.43333333333339</v>
      </c>
      <c r="M39" s="276">
        <v>543</v>
      </c>
      <c r="N39" s="276">
        <v>523.4</v>
      </c>
      <c r="O39" s="291">
        <v>111158103</v>
      </c>
      <c r="P39" s="292">
        <v>2.1448496394067221E-2</v>
      </c>
    </row>
    <row r="40" spans="1:16" ht="15">
      <c r="A40" s="254">
        <v>30</v>
      </c>
      <c r="B40" s="343" t="s">
        <v>63</v>
      </c>
      <c r="C40" s="435" t="s">
        <v>69</v>
      </c>
      <c r="D40" s="436">
        <v>44371</v>
      </c>
      <c r="E40" s="288">
        <v>65.7</v>
      </c>
      <c r="F40" s="288">
        <v>66.183333333333337</v>
      </c>
      <c r="G40" s="289">
        <v>64.466666666666669</v>
      </c>
      <c r="H40" s="289">
        <v>63.233333333333334</v>
      </c>
      <c r="I40" s="289">
        <v>61.516666666666666</v>
      </c>
      <c r="J40" s="289">
        <v>67.416666666666671</v>
      </c>
      <c r="K40" s="289">
        <v>69.13333333333334</v>
      </c>
      <c r="L40" s="289">
        <v>70.366666666666674</v>
      </c>
      <c r="M40" s="276">
        <v>67.900000000000006</v>
      </c>
      <c r="N40" s="276">
        <v>64.95</v>
      </c>
      <c r="O40" s="291">
        <v>105084000</v>
      </c>
      <c r="P40" s="292">
        <v>-5.7981927710843373E-2</v>
      </c>
    </row>
    <row r="41" spans="1:16" ht="15">
      <c r="A41" s="254">
        <v>31</v>
      </c>
      <c r="B41" s="343" t="s">
        <v>51</v>
      </c>
      <c r="C41" s="435" t="s">
        <v>70</v>
      </c>
      <c r="D41" s="436">
        <v>44371</v>
      </c>
      <c r="E41" s="288">
        <v>398.8</v>
      </c>
      <c r="F41" s="288">
        <v>400.64999999999992</v>
      </c>
      <c r="G41" s="289">
        <v>394.04999999999984</v>
      </c>
      <c r="H41" s="289">
        <v>389.2999999999999</v>
      </c>
      <c r="I41" s="289">
        <v>382.69999999999982</v>
      </c>
      <c r="J41" s="289">
        <v>405.39999999999986</v>
      </c>
      <c r="K41" s="289">
        <v>411.99999999999989</v>
      </c>
      <c r="L41" s="289">
        <v>416.74999999999989</v>
      </c>
      <c r="M41" s="276">
        <v>407.25</v>
      </c>
      <c r="N41" s="276">
        <v>395.9</v>
      </c>
      <c r="O41" s="291">
        <v>15506600</v>
      </c>
      <c r="P41" s="292">
        <v>-5.1645270768776747E-3</v>
      </c>
    </row>
    <row r="42" spans="1:16" ht="15">
      <c r="A42" s="254">
        <v>32</v>
      </c>
      <c r="B42" s="343" t="s">
        <v>43</v>
      </c>
      <c r="C42" s="435" t="s">
        <v>71</v>
      </c>
      <c r="D42" s="436">
        <v>44371</v>
      </c>
      <c r="E42" s="288">
        <v>15408.3</v>
      </c>
      <c r="F42" s="288">
        <v>15484.066666666666</v>
      </c>
      <c r="G42" s="289">
        <v>15224.283333333331</v>
      </c>
      <c r="H42" s="289">
        <v>15040.266666666665</v>
      </c>
      <c r="I42" s="289">
        <v>14780.48333333333</v>
      </c>
      <c r="J42" s="289">
        <v>15668.083333333332</v>
      </c>
      <c r="K42" s="289">
        <v>15927.866666666665</v>
      </c>
      <c r="L42" s="289">
        <v>16111.883333333333</v>
      </c>
      <c r="M42" s="276">
        <v>15743.85</v>
      </c>
      <c r="N42" s="276">
        <v>15300.05</v>
      </c>
      <c r="O42" s="291">
        <v>103400</v>
      </c>
      <c r="P42" s="292">
        <v>0.11302475780409042</v>
      </c>
    </row>
    <row r="43" spans="1:16" ht="15">
      <c r="A43" s="254">
        <v>33</v>
      </c>
      <c r="B43" s="343" t="s">
        <v>72</v>
      </c>
      <c r="C43" s="435" t="s">
        <v>73</v>
      </c>
      <c r="D43" s="436">
        <v>44371</v>
      </c>
      <c r="E43" s="288">
        <v>477.95</v>
      </c>
      <c r="F43" s="288">
        <v>479.63333333333338</v>
      </c>
      <c r="G43" s="289">
        <v>475.26666666666677</v>
      </c>
      <c r="H43" s="289">
        <v>472.58333333333337</v>
      </c>
      <c r="I43" s="289">
        <v>468.21666666666675</v>
      </c>
      <c r="J43" s="289">
        <v>482.31666666666678</v>
      </c>
      <c r="K43" s="289">
        <v>486.68333333333345</v>
      </c>
      <c r="L43" s="289">
        <v>489.36666666666679</v>
      </c>
      <c r="M43" s="276">
        <v>484</v>
      </c>
      <c r="N43" s="276">
        <v>476.95</v>
      </c>
      <c r="O43" s="291">
        <v>35172000</v>
      </c>
      <c r="P43" s="292">
        <v>4.6272493573264782E-3</v>
      </c>
    </row>
    <row r="44" spans="1:16" ht="15">
      <c r="A44" s="254">
        <v>34</v>
      </c>
      <c r="B44" s="343" t="s">
        <v>49</v>
      </c>
      <c r="C44" s="435" t="s">
        <v>74</v>
      </c>
      <c r="D44" s="436">
        <v>44371</v>
      </c>
      <c r="E44" s="288">
        <v>3654.75</v>
      </c>
      <c r="F44" s="288">
        <v>3642</v>
      </c>
      <c r="G44" s="289">
        <v>3619.5</v>
      </c>
      <c r="H44" s="289">
        <v>3584.25</v>
      </c>
      <c r="I44" s="289">
        <v>3561.75</v>
      </c>
      <c r="J44" s="289">
        <v>3677.25</v>
      </c>
      <c r="K44" s="289">
        <v>3699.75</v>
      </c>
      <c r="L44" s="289">
        <v>3735</v>
      </c>
      <c r="M44" s="276">
        <v>3664.5</v>
      </c>
      <c r="N44" s="276">
        <v>3606.75</v>
      </c>
      <c r="O44" s="291">
        <v>1811800</v>
      </c>
      <c r="P44" s="292">
        <v>-2.2028857803722875E-3</v>
      </c>
    </row>
    <row r="45" spans="1:16" ht="15">
      <c r="A45" s="254">
        <v>35</v>
      </c>
      <c r="B45" s="343" t="s">
        <v>51</v>
      </c>
      <c r="C45" s="435" t="s">
        <v>75</v>
      </c>
      <c r="D45" s="436">
        <v>44371</v>
      </c>
      <c r="E45" s="288">
        <v>621.70000000000005</v>
      </c>
      <c r="F45" s="288">
        <v>624.76666666666665</v>
      </c>
      <c r="G45" s="289">
        <v>614.98333333333335</v>
      </c>
      <c r="H45" s="289">
        <v>608.26666666666665</v>
      </c>
      <c r="I45" s="289">
        <v>598.48333333333335</v>
      </c>
      <c r="J45" s="289">
        <v>631.48333333333335</v>
      </c>
      <c r="K45" s="289">
        <v>641.26666666666665</v>
      </c>
      <c r="L45" s="289">
        <v>647.98333333333335</v>
      </c>
      <c r="M45" s="276">
        <v>634.54999999999995</v>
      </c>
      <c r="N45" s="276">
        <v>618.04999999999995</v>
      </c>
      <c r="O45" s="291">
        <v>25687200</v>
      </c>
      <c r="P45" s="292">
        <v>9.6852300242130755E-3</v>
      </c>
    </row>
    <row r="46" spans="1:16" ht="15">
      <c r="A46" s="254">
        <v>36</v>
      </c>
      <c r="B46" s="343" t="s">
        <v>53</v>
      </c>
      <c r="C46" s="435" t="s">
        <v>76</v>
      </c>
      <c r="D46" s="436">
        <v>44371</v>
      </c>
      <c r="E46" s="288">
        <v>151.65</v>
      </c>
      <c r="F46" s="288">
        <v>151.69999999999999</v>
      </c>
      <c r="G46" s="289">
        <v>149.39999999999998</v>
      </c>
      <c r="H46" s="289">
        <v>147.14999999999998</v>
      </c>
      <c r="I46" s="289">
        <v>144.84999999999997</v>
      </c>
      <c r="J46" s="289">
        <v>153.94999999999999</v>
      </c>
      <c r="K46" s="289">
        <v>156.25</v>
      </c>
      <c r="L46" s="289">
        <v>158.5</v>
      </c>
      <c r="M46" s="276">
        <v>154</v>
      </c>
      <c r="N46" s="276">
        <v>149.44999999999999</v>
      </c>
      <c r="O46" s="291">
        <v>52320600</v>
      </c>
      <c r="P46" s="292">
        <v>-2.9061028159134181E-2</v>
      </c>
    </row>
    <row r="47" spans="1:16" ht="15">
      <c r="A47" s="254">
        <v>37</v>
      </c>
      <c r="B47" s="343" t="s">
        <v>56</v>
      </c>
      <c r="C47" s="435" t="s">
        <v>81</v>
      </c>
      <c r="D47" s="436">
        <v>44371</v>
      </c>
      <c r="E47" s="288">
        <v>550.85</v>
      </c>
      <c r="F47" s="288">
        <v>554.83333333333337</v>
      </c>
      <c r="G47" s="289">
        <v>542.66666666666674</v>
      </c>
      <c r="H47" s="289">
        <v>534.48333333333335</v>
      </c>
      <c r="I47" s="289">
        <v>522.31666666666672</v>
      </c>
      <c r="J47" s="289">
        <v>563.01666666666677</v>
      </c>
      <c r="K47" s="289">
        <v>575.18333333333351</v>
      </c>
      <c r="L47" s="289">
        <v>583.36666666666679</v>
      </c>
      <c r="M47" s="276">
        <v>567</v>
      </c>
      <c r="N47" s="276">
        <v>546.65</v>
      </c>
      <c r="O47" s="291">
        <v>8348750</v>
      </c>
      <c r="P47" s="292">
        <v>1.6745318922210383E-2</v>
      </c>
    </row>
    <row r="48" spans="1:16" ht="15">
      <c r="A48" s="254">
        <v>38</v>
      </c>
      <c r="B48" s="362" t="s">
        <v>51</v>
      </c>
      <c r="C48" s="435" t="s">
        <v>82</v>
      </c>
      <c r="D48" s="436">
        <v>44371</v>
      </c>
      <c r="E48" s="288">
        <v>950.9</v>
      </c>
      <c r="F48" s="288">
        <v>951.91666666666663</v>
      </c>
      <c r="G48" s="289">
        <v>941.5333333333333</v>
      </c>
      <c r="H48" s="289">
        <v>932.16666666666663</v>
      </c>
      <c r="I48" s="289">
        <v>921.7833333333333</v>
      </c>
      <c r="J48" s="289">
        <v>961.2833333333333</v>
      </c>
      <c r="K48" s="289">
        <v>971.66666666666674</v>
      </c>
      <c r="L48" s="289">
        <v>981.0333333333333</v>
      </c>
      <c r="M48" s="276">
        <v>962.3</v>
      </c>
      <c r="N48" s="276">
        <v>942.55</v>
      </c>
      <c r="O48" s="291">
        <v>9662900</v>
      </c>
      <c r="P48" s="292">
        <v>-3.418918013005296E-3</v>
      </c>
    </row>
    <row r="49" spans="1:16" ht="15">
      <c r="A49" s="254">
        <v>39</v>
      </c>
      <c r="B49" s="343" t="s">
        <v>39</v>
      </c>
      <c r="C49" s="435" t="s">
        <v>83</v>
      </c>
      <c r="D49" s="436">
        <v>44371</v>
      </c>
      <c r="E49" s="288">
        <v>152.44999999999999</v>
      </c>
      <c r="F49" s="288">
        <v>153.08333333333334</v>
      </c>
      <c r="G49" s="289">
        <v>150.76666666666668</v>
      </c>
      <c r="H49" s="289">
        <v>149.08333333333334</v>
      </c>
      <c r="I49" s="289">
        <v>146.76666666666668</v>
      </c>
      <c r="J49" s="289">
        <v>154.76666666666668</v>
      </c>
      <c r="K49" s="289">
        <v>157.08333333333334</v>
      </c>
      <c r="L49" s="289">
        <v>158.76666666666668</v>
      </c>
      <c r="M49" s="276">
        <v>155.4</v>
      </c>
      <c r="N49" s="276">
        <v>151.4</v>
      </c>
      <c r="O49" s="291">
        <v>62395200</v>
      </c>
      <c r="P49" s="292">
        <v>7.7330077330077327E-3</v>
      </c>
    </row>
    <row r="50" spans="1:16" ht="15">
      <c r="A50" s="254">
        <v>40</v>
      </c>
      <c r="B50" s="343" t="s">
        <v>106</v>
      </c>
      <c r="C50" s="435" t="s">
        <v>820</v>
      </c>
      <c r="D50" s="436">
        <v>44371</v>
      </c>
      <c r="E50" s="288">
        <v>3979.9</v>
      </c>
      <c r="F50" s="288">
        <v>3983.6833333333329</v>
      </c>
      <c r="G50" s="289">
        <v>3951.266666666666</v>
      </c>
      <c r="H50" s="289">
        <v>3922.6333333333332</v>
      </c>
      <c r="I50" s="289">
        <v>3890.2166666666662</v>
      </c>
      <c r="J50" s="289">
        <v>4012.3166666666657</v>
      </c>
      <c r="K50" s="289">
        <v>4044.7333333333327</v>
      </c>
      <c r="L50" s="289">
        <v>4073.3666666666654</v>
      </c>
      <c r="M50" s="276">
        <v>4016.1</v>
      </c>
      <c r="N50" s="276">
        <v>3955.05</v>
      </c>
      <c r="O50" s="291">
        <v>737275</v>
      </c>
      <c r="P50" s="292">
        <v>-2.5928127890077951E-2</v>
      </c>
    </row>
    <row r="51" spans="1:16" ht="15">
      <c r="A51" s="254">
        <v>41</v>
      </c>
      <c r="B51" s="343" t="s">
        <v>49</v>
      </c>
      <c r="C51" s="435" t="s">
        <v>84</v>
      </c>
      <c r="D51" s="436">
        <v>44371</v>
      </c>
      <c r="E51" s="288">
        <v>1716.4</v>
      </c>
      <c r="F51" s="288">
        <v>1718.4333333333334</v>
      </c>
      <c r="G51" s="289">
        <v>1705.8666666666668</v>
      </c>
      <c r="H51" s="289">
        <v>1695.3333333333335</v>
      </c>
      <c r="I51" s="289">
        <v>1682.7666666666669</v>
      </c>
      <c r="J51" s="289">
        <v>1728.9666666666667</v>
      </c>
      <c r="K51" s="289">
        <v>1741.5333333333333</v>
      </c>
      <c r="L51" s="289">
        <v>1752.0666666666666</v>
      </c>
      <c r="M51" s="276">
        <v>1731</v>
      </c>
      <c r="N51" s="276">
        <v>1707.9</v>
      </c>
      <c r="O51" s="291">
        <v>2511950</v>
      </c>
      <c r="P51" s="292">
        <v>5.8864751226348983E-3</v>
      </c>
    </row>
    <row r="52" spans="1:16" ht="15">
      <c r="A52" s="254">
        <v>42</v>
      </c>
      <c r="B52" s="343" t="s">
        <v>39</v>
      </c>
      <c r="C52" s="435" t="s">
        <v>85</v>
      </c>
      <c r="D52" s="436">
        <v>44371</v>
      </c>
      <c r="E52" s="288">
        <v>679.1</v>
      </c>
      <c r="F52" s="288">
        <v>683.88333333333333</v>
      </c>
      <c r="G52" s="289">
        <v>668.7166666666667</v>
      </c>
      <c r="H52" s="289">
        <v>658.33333333333337</v>
      </c>
      <c r="I52" s="289">
        <v>643.16666666666674</v>
      </c>
      <c r="J52" s="289">
        <v>694.26666666666665</v>
      </c>
      <c r="K52" s="289">
        <v>709.43333333333339</v>
      </c>
      <c r="L52" s="289">
        <v>719.81666666666661</v>
      </c>
      <c r="M52" s="276">
        <v>699.05</v>
      </c>
      <c r="N52" s="276">
        <v>673.5</v>
      </c>
      <c r="O52" s="291">
        <v>7780614</v>
      </c>
      <c r="P52" s="292">
        <v>2.42798353909465E-2</v>
      </c>
    </row>
    <row r="53" spans="1:16" ht="15">
      <c r="A53" s="254">
        <v>43</v>
      </c>
      <c r="B53" s="343" t="s">
        <v>53</v>
      </c>
      <c r="C53" s="435" t="s">
        <v>231</v>
      </c>
      <c r="D53" s="436">
        <v>44371</v>
      </c>
      <c r="E53" s="288">
        <v>165.8</v>
      </c>
      <c r="F53" s="288">
        <v>165.45000000000002</v>
      </c>
      <c r="G53" s="289">
        <v>163.90000000000003</v>
      </c>
      <c r="H53" s="289">
        <v>162.00000000000003</v>
      </c>
      <c r="I53" s="289">
        <v>160.45000000000005</v>
      </c>
      <c r="J53" s="289">
        <v>167.35000000000002</v>
      </c>
      <c r="K53" s="289">
        <v>168.90000000000003</v>
      </c>
      <c r="L53" s="289">
        <v>170.8</v>
      </c>
      <c r="M53" s="276">
        <v>167</v>
      </c>
      <c r="N53" s="276">
        <v>163.55000000000001</v>
      </c>
      <c r="O53" s="291">
        <v>10586500</v>
      </c>
      <c r="P53" s="292">
        <v>-2.4285714285714285E-2</v>
      </c>
    </row>
    <row r="54" spans="1:16" ht="15">
      <c r="A54" s="254">
        <v>44</v>
      </c>
      <c r="B54" s="343" t="s">
        <v>63</v>
      </c>
      <c r="C54" s="435" t="s">
        <v>86</v>
      </c>
      <c r="D54" s="436">
        <v>44371</v>
      </c>
      <c r="E54" s="288">
        <v>839.15</v>
      </c>
      <c r="F54" s="288">
        <v>839.80000000000007</v>
      </c>
      <c r="G54" s="289">
        <v>830.85000000000014</v>
      </c>
      <c r="H54" s="289">
        <v>822.55000000000007</v>
      </c>
      <c r="I54" s="289">
        <v>813.60000000000014</v>
      </c>
      <c r="J54" s="289">
        <v>848.10000000000014</v>
      </c>
      <c r="K54" s="289">
        <v>857.05000000000018</v>
      </c>
      <c r="L54" s="289">
        <v>865.35000000000014</v>
      </c>
      <c r="M54" s="276">
        <v>848.75</v>
      </c>
      <c r="N54" s="276">
        <v>831.5</v>
      </c>
      <c r="O54" s="291">
        <v>2992800</v>
      </c>
      <c r="P54" s="292">
        <v>-2.4065740559577383E-2</v>
      </c>
    </row>
    <row r="55" spans="1:16" ht="15">
      <c r="A55" s="254">
        <v>45</v>
      </c>
      <c r="B55" s="343" t="s">
        <v>49</v>
      </c>
      <c r="C55" s="435" t="s">
        <v>87</v>
      </c>
      <c r="D55" s="436">
        <v>44371</v>
      </c>
      <c r="E55" s="288">
        <v>574.4</v>
      </c>
      <c r="F55" s="288">
        <v>575.4</v>
      </c>
      <c r="G55" s="289">
        <v>570</v>
      </c>
      <c r="H55" s="289">
        <v>565.6</v>
      </c>
      <c r="I55" s="289">
        <v>560.20000000000005</v>
      </c>
      <c r="J55" s="289">
        <v>579.79999999999995</v>
      </c>
      <c r="K55" s="289">
        <v>585.19999999999982</v>
      </c>
      <c r="L55" s="289">
        <v>589.59999999999991</v>
      </c>
      <c r="M55" s="276">
        <v>580.79999999999995</v>
      </c>
      <c r="N55" s="276">
        <v>571</v>
      </c>
      <c r="O55" s="291">
        <v>8441250</v>
      </c>
      <c r="P55" s="292">
        <v>-1.4786337424220022E-3</v>
      </c>
    </row>
    <row r="56" spans="1:16" ht="15">
      <c r="A56" s="254">
        <v>46</v>
      </c>
      <c r="B56" s="343" t="s">
        <v>835</v>
      </c>
      <c r="C56" s="435" t="s">
        <v>342</v>
      </c>
      <c r="D56" s="436">
        <v>44371</v>
      </c>
      <c r="E56" s="288">
        <v>1773.9</v>
      </c>
      <c r="F56" s="288">
        <v>1770.7666666666667</v>
      </c>
      <c r="G56" s="289">
        <v>1750.0833333333333</v>
      </c>
      <c r="H56" s="289">
        <v>1726.2666666666667</v>
      </c>
      <c r="I56" s="289">
        <v>1705.5833333333333</v>
      </c>
      <c r="J56" s="289">
        <v>1794.5833333333333</v>
      </c>
      <c r="K56" s="289">
        <v>1815.2666666666667</v>
      </c>
      <c r="L56" s="289">
        <v>1839.0833333333333</v>
      </c>
      <c r="M56" s="276">
        <v>1791.45</v>
      </c>
      <c r="N56" s="276">
        <v>1746.95</v>
      </c>
      <c r="O56" s="291">
        <v>3061500</v>
      </c>
      <c r="P56" s="292">
        <v>-1.7332691381800675E-2</v>
      </c>
    </row>
    <row r="57" spans="1:16" ht="15">
      <c r="A57" s="254">
        <v>47</v>
      </c>
      <c r="B57" s="343" t="s">
        <v>51</v>
      </c>
      <c r="C57" s="435" t="s">
        <v>90</v>
      </c>
      <c r="D57" s="436">
        <v>44371</v>
      </c>
      <c r="E57" s="288">
        <v>4309</v>
      </c>
      <c r="F57" s="288">
        <v>4305.833333333333</v>
      </c>
      <c r="G57" s="289">
        <v>4279.6666666666661</v>
      </c>
      <c r="H57" s="289">
        <v>4250.333333333333</v>
      </c>
      <c r="I57" s="289">
        <v>4224.1666666666661</v>
      </c>
      <c r="J57" s="289">
        <v>4335.1666666666661</v>
      </c>
      <c r="K57" s="289">
        <v>4361.3333333333321</v>
      </c>
      <c r="L57" s="289">
        <v>4390.6666666666661</v>
      </c>
      <c r="M57" s="276">
        <v>4332</v>
      </c>
      <c r="N57" s="276">
        <v>4276.5</v>
      </c>
      <c r="O57" s="291">
        <v>2191800</v>
      </c>
      <c r="P57" s="292">
        <v>0</v>
      </c>
    </row>
    <row r="58" spans="1:16" ht="15">
      <c r="A58" s="254">
        <v>48</v>
      </c>
      <c r="B58" s="343" t="s">
        <v>91</v>
      </c>
      <c r="C58" s="435" t="s">
        <v>92</v>
      </c>
      <c r="D58" s="436">
        <v>44371</v>
      </c>
      <c r="E58" s="288">
        <v>297.5</v>
      </c>
      <c r="F58" s="288">
        <v>299.83333333333331</v>
      </c>
      <c r="G58" s="289">
        <v>292.66666666666663</v>
      </c>
      <c r="H58" s="289">
        <v>287.83333333333331</v>
      </c>
      <c r="I58" s="289">
        <v>280.66666666666663</v>
      </c>
      <c r="J58" s="289">
        <v>304.66666666666663</v>
      </c>
      <c r="K58" s="289">
        <v>311.83333333333326</v>
      </c>
      <c r="L58" s="289">
        <v>316.66666666666663</v>
      </c>
      <c r="M58" s="276">
        <v>307</v>
      </c>
      <c r="N58" s="276">
        <v>295</v>
      </c>
      <c r="O58" s="291">
        <v>36544200</v>
      </c>
      <c r="P58" s="292">
        <v>-1.7127918507166681E-3</v>
      </c>
    </row>
    <row r="59" spans="1:16" ht="15">
      <c r="A59" s="254">
        <v>49</v>
      </c>
      <c r="B59" s="343" t="s">
        <v>51</v>
      </c>
      <c r="C59" s="435" t="s">
        <v>93</v>
      </c>
      <c r="D59" s="436">
        <v>44371</v>
      </c>
      <c r="E59" s="288">
        <v>5303.1</v>
      </c>
      <c r="F59" s="288">
        <v>5327.416666666667</v>
      </c>
      <c r="G59" s="289">
        <v>5236.2333333333336</v>
      </c>
      <c r="H59" s="289">
        <v>5169.3666666666668</v>
      </c>
      <c r="I59" s="289">
        <v>5078.1833333333334</v>
      </c>
      <c r="J59" s="289">
        <v>5394.2833333333338</v>
      </c>
      <c r="K59" s="289">
        <v>5485.4666666666662</v>
      </c>
      <c r="L59" s="289">
        <v>5552.3333333333339</v>
      </c>
      <c r="M59" s="276">
        <v>5418.6</v>
      </c>
      <c r="N59" s="276">
        <v>5260.55</v>
      </c>
      <c r="O59" s="291">
        <v>2596500</v>
      </c>
      <c r="P59" s="292">
        <v>1.0901304263188631E-2</v>
      </c>
    </row>
    <row r="60" spans="1:16" ht="15">
      <c r="A60" s="254">
        <v>50</v>
      </c>
      <c r="B60" s="343" t="s">
        <v>43</v>
      </c>
      <c r="C60" s="435" t="s">
        <v>94</v>
      </c>
      <c r="D60" s="436">
        <v>44371</v>
      </c>
      <c r="E60" s="288">
        <v>2681.6</v>
      </c>
      <c r="F60" s="288">
        <v>2709.0833333333335</v>
      </c>
      <c r="G60" s="289">
        <v>2646.6166666666668</v>
      </c>
      <c r="H60" s="289">
        <v>2611.6333333333332</v>
      </c>
      <c r="I60" s="289">
        <v>2549.1666666666665</v>
      </c>
      <c r="J60" s="289">
        <v>2744.0666666666671</v>
      </c>
      <c r="K60" s="289">
        <v>2806.5333333333333</v>
      </c>
      <c r="L60" s="289">
        <v>2841.5166666666673</v>
      </c>
      <c r="M60" s="276">
        <v>2771.55</v>
      </c>
      <c r="N60" s="276">
        <v>2674.1</v>
      </c>
      <c r="O60" s="291">
        <v>1997100</v>
      </c>
      <c r="P60" s="292">
        <v>2.2031166039763569E-2</v>
      </c>
    </row>
    <row r="61" spans="1:16" ht="15">
      <c r="A61" s="254">
        <v>51</v>
      </c>
      <c r="B61" s="343" t="s">
        <v>43</v>
      </c>
      <c r="C61" s="435" t="s">
        <v>96</v>
      </c>
      <c r="D61" s="436">
        <v>44371</v>
      </c>
      <c r="E61" s="288">
        <v>1172.2</v>
      </c>
      <c r="F61" s="288">
        <v>1170.0666666666666</v>
      </c>
      <c r="G61" s="289">
        <v>1155.3833333333332</v>
      </c>
      <c r="H61" s="289">
        <v>1138.5666666666666</v>
      </c>
      <c r="I61" s="289">
        <v>1123.8833333333332</v>
      </c>
      <c r="J61" s="289">
        <v>1186.8833333333332</v>
      </c>
      <c r="K61" s="289">
        <v>1201.5666666666666</v>
      </c>
      <c r="L61" s="289">
        <v>1218.3833333333332</v>
      </c>
      <c r="M61" s="276">
        <v>1184.75</v>
      </c>
      <c r="N61" s="276">
        <v>1153.25</v>
      </c>
      <c r="O61" s="291">
        <v>5861350</v>
      </c>
      <c r="P61" s="292">
        <v>-7.3546031470051287E-2</v>
      </c>
    </row>
    <row r="62" spans="1:16" ht="15">
      <c r="A62" s="254">
        <v>52</v>
      </c>
      <c r="B62" s="343" t="s">
        <v>43</v>
      </c>
      <c r="C62" s="435" t="s">
        <v>97</v>
      </c>
      <c r="D62" s="436">
        <v>44371</v>
      </c>
      <c r="E62" s="288">
        <v>187.6</v>
      </c>
      <c r="F62" s="288">
        <v>188.5</v>
      </c>
      <c r="G62" s="289">
        <v>185.9</v>
      </c>
      <c r="H62" s="289">
        <v>184.20000000000002</v>
      </c>
      <c r="I62" s="289">
        <v>181.60000000000002</v>
      </c>
      <c r="J62" s="289">
        <v>190.2</v>
      </c>
      <c r="K62" s="289">
        <v>192.8</v>
      </c>
      <c r="L62" s="289">
        <v>194.49999999999997</v>
      </c>
      <c r="M62" s="276">
        <v>191.1</v>
      </c>
      <c r="N62" s="276">
        <v>186.8</v>
      </c>
      <c r="O62" s="291">
        <v>14626800</v>
      </c>
      <c r="P62" s="292">
        <v>1.8551015292053146E-2</v>
      </c>
    </row>
    <row r="63" spans="1:16" ht="15">
      <c r="A63" s="254">
        <v>53</v>
      </c>
      <c r="B63" s="343" t="s">
        <v>53</v>
      </c>
      <c r="C63" s="435" t="s">
        <v>98</v>
      </c>
      <c r="D63" s="436">
        <v>44371</v>
      </c>
      <c r="E63" s="288">
        <v>85.5</v>
      </c>
      <c r="F63" s="288">
        <v>85.533333333333346</v>
      </c>
      <c r="G63" s="289">
        <v>84.366666666666688</v>
      </c>
      <c r="H63" s="289">
        <v>83.233333333333348</v>
      </c>
      <c r="I63" s="289">
        <v>82.066666666666691</v>
      </c>
      <c r="J63" s="289">
        <v>86.666666666666686</v>
      </c>
      <c r="K63" s="289">
        <v>87.833333333333343</v>
      </c>
      <c r="L63" s="289">
        <v>88.966666666666683</v>
      </c>
      <c r="M63" s="276">
        <v>86.7</v>
      </c>
      <c r="N63" s="276">
        <v>84.4</v>
      </c>
      <c r="O63" s="291">
        <v>88500000</v>
      </c>
      <c r="P63" s="292">
        <v>4.5357902197023389E-2</v>
      </c>
    </row>
    <row r="64" spans="1:16" ht="15">
      <c r="A64" s="254">
        <v>54</v>
      </c>
      <c r="B64" s="362" t="s">
        <v>72</v>
      </c>
      <c r="C64" s="435" t="s">
        <v>99</v>
      </c>
      <c r="D64" s="436">
        <v>44371</v>
      </c>
      <c r="E64" s="288">
        <v>160.94999999999999</v>
      </c>
      <c r="F64" s="288">
        <v>161.23333333333335</v>
      </c>
      <c r="G64" s="289">
        <v>158.56666666666669</v>
      </c>
      <c r="H64" s="289">
        <v>156.18333333333334</v>
      </c>
      <c r="I64" s="289">
        <v>153.51666666666668</v>
      </c>
      <c r="J64" s="289">
        <v>163.6166666666667</v>
      </c>
      <c r="K64" s="289">
        <v>166.28333333333333</v>
      </c>
      <c r="L64" s="289">
        <v>168.66666666666671</v>
      </c>
      <c r="M64" s="276">
        <v>163.9</v>
      </c>
      <c r="N64" s="276">
        <v>158.85</v>
      </c>
      <c r="O64" s="291">
        <v>33293800</v>
      </c>
      <c r="P64" s="292">
        <v>-5.4664723032069968E-3</v>
      </c>
    </row>
    <row r="65" spans="1:16" ht="15">
      <c r="A65" s="254">
        <v>55</v>
      </c>
      <c r="B65" s="343" t="s">
        <v>51</v>
      </c>
      <c r="C65" s="435" t="s">
        <v>100</v>
      </c>
      <c r="D65" s="436">
        <v>44371</v>
      </c>
      <c r="E65" s="288">
        <v>639.4</v>
      </c>
      <c r="F65" s="288">
        <v>641.66666666666663</v>
      </c>
      <c r="G65" s="289">
        <v>629.68333333333328</v>
      </c>
      <c r="H65" s="289">
        <v>619.9666666666667</v>
      </c>
      <c r="I65" s="289">
        <v>607.98333333333335</v>
      </c>
      <c r="J65" s="289">
        <v>651.38333333333321</v>
      </c>
      <c r="K65" s="289">
        <v>663.36666666666656</v>
      </c>
      <c r="L65" s="289">
        <v>673.08333333333314</v>
      </c>
      <c r="M65" s="276">
        <v>653.65</v>
      </c>
      <c r="N65" s="276">
        <v>631.95000000000005</v>
      </c>
      <c r="O65" s="291">
        <v>8403050</v>
      </c>
      <c r="P65" s="292">
        <v>-5.029893423446842E-2</v>
      </c>
    </row>
    <row r="66" spans="1:16" ht="15">
      <c r="A66" s="254">
        <v>56</v>
      </c>
      <c r="B66" s="343" t="s">
        <v>101</v>
      </c>
      <c r="C66" s="435" t="s">
        <v>102</v>
      </c>
      <c r="D66" s="436">
        <v>44371</v>
      </c>
      <c r="E66" s="288">
        <v>28.85</v>
      </c>
      <c r="F66" s="288">
        <v>29.166666666666668</v>
      </c>
      <c r="G66" s="289">
        <v>28.233333333333334</v>
      </c>
      <c r="H66" s="289">
        <v>27.616666666666667</v>
      </c>
      <c r="I66" s="289">
        <v>26.683333333333334</v>
      </c>
      <c r="J66" s="289">
        <v>29.783333333333335</v>
      </c>
      <c r="K66" s="289">
        <v>30.716666666666665</v>
      </c>
      <c r="L66" s="289">
        <v>31.333333333333336</v>
      </c>
      <c r="M66" s="276">
        <v>30.1</v>
      </c>
      <c r="N66" s="276">
        <v>28.55</v>
      </c>
      <c r="O66" s="291">
        <v>103275000</v>
      </c>
      <c r="P66" s="292">
        <v>-2.2572402044293016E-2</v>
      </c>
    </row>
    <row r="67" spans="1:16" ht="15">
      <c r="A67" s="254">
        <v>57</v>
      </c>
      <c r="B67" s="343" t="s">
        <v>49</v>
      </c>
      <c r="C67" s="435" t="s">
        <v>103</v>
      </c>
      <c r="D67" s="436">
        <v>44371</v>
      </c>
      <c r="E67" s="401">
        <v>907.8</v>
      </c>
      <c r="F67" s="401">
        <v>912.01666666666677</v>
      </c>
      <c r="G67" s="402">
        <v>899.03333333333353</v>
      </c>
      <c r="H67" s="402">
        <v>890.26666666666677</v>
      </c>
      <c r="I67" s="402">
        <v>877.28333333333353</v>
      </c>
      <c r="J67" s="402">
        <v>920.78333333333353</v>
      </c>
      <c r="K67" s="402">
        <v>933.76666666666688</v>
      </c>
      <c r="L67" s="402">
        <v>942.53333333333353</v>
      </c>
      <c r="M67" s="403">
        <v>925</v>
      </c>
      <c r="N67" s="403">
        <v>903.25</v>
      </c>
      <c r="O67" s="404">
        <v>3151000</v>
      </c>
      <c r="P67" s="405">
        <v>-3.2842234499693063E-2</v>
      </c>
    </row>
    <row r="68" spans="1:16" ht="15">
      <c r="A68" s="254">
        <v>58</v>
      </c>
      <c r="B68" s="343" t="s">
        <v>91</v>
      </c>
      <c r="C68" s="435" t="s">
        <v>244</v>
      </c>
      <c r="D68" s="436">
        <v>44371</v>
      </c>
      <c r="E68" s="288">
        <v>1391.7</v>
      </c>
      <c r="F68" s="288">
        <v>1399.8999999999999</v>
      </c>
      <c r="G68" s="289">
        <v>1371.7999999999997</v>
      </c>
      <c r="H68" s="289">
        <v>1351.8999999999999</v>
      </c>
      <c r="I68" s="289">
        <v>1323.7999999999997</v>
      </c>
      <c r="J68" s="289">
        <v>1419.7999999999997</v>
      </c>
      <c r="K68" s="289">
        <v>1447.8999999999996</v>
      </c>
      <c r="L68" s="289">
        <v>1467.7999999999997</v>
      </c>
      <c r="M68" s="276">
        <v>1428</v>
      </c>
      <c r="N68" s="276">
        <v>1380</v>
      </c>
      <c r="O68" s="291">
        <v>1821950</v>
      </c>
      <c r="P68" s="292">
        <v>-1.7525411847178408E-2</v>
      </c>
    </row>
    <row r="69" spans="1:16" ht="15">
      <c r="A69" s="254">
        <v>59</v>
      </c>
      <c r="B69" s="362" t="s">
        <v>51</v>
      </c>
      <c r="C69" s="435" t="s">
        <v>367</v>
      </c>
      <c r="D69" s="436">
        <v>44371</v>
      </c>
      <c r="E69" s="288">
        <v>317.85000000000002</v>
      </c>
      <c r="F69" s="288">
        <v>318.58333333333331</v>
      </c>
      <c r="G69" s="289">
        <v>315.16666666666663</v>
      </c>
      <c r="H69" s="289">
        <v>312.48333333333329</v>
      </c>
      <c r="I69" s="289">
        <v>309.06666666666661</v>
      </c>
      <c r="J69" s="289">
        <v>321.26666666666665</v>
      </c>
      <c r="K69" s="289">
        <v>324.68333333333328</v>
      </c>
      <c r="L69" s="289">
        <v>327.36666666666667</v>
      </c>
      <c r="M69" s="276">
        <v>322</v>
      </c>
      <c r="N69" s="276">
        <v>315.89999999999998</v>
      </c>
      <c r="O69" s="291">
        <v>12444950</v>
      </c>
      <c r="P69" s="292">
        <v>1.6329113924050634E-2</v>
      </c>
    </row>
    <row r="70" spans="1:16" ht="15">
      <c r="A70" s="254">
        <v>60</v>
      </c>
      <c r="B70" s="343" t="s">
        <v>37</v>
      </c>
      <c r="C70" s="435" t="s">
        <v>104</v>
      </c>
      <c r="D70" s="436">
        <v>44371</v>
      </c>
      <c r="E70" s="288">
        <v>1460.55</v>
      </c>
      <c r="F70" s="288">
        <v>1461.6666666666667</v>
      </c>
      <c r="G70" s="289">
        <v>1431.8833333333334</v>
      </c>
      <c r="H70" s="289">
        <v>1403.2166666666667</v>
      </c>
      <c r="I70" s="289">
        <v>1373.4333333333334</v>
      </c>
      <c r="J70" s="289">
        <v>1490.3333333333335</v>
      </c>
      <c r="K70" s="289">
        <v>1520.1166666666668</v>
      </c>
      <c r="L70" s="289">
        <v>1548.7833333333335</v>
      </c>
      <c r="M70" s="276">
        <v>1491.45</v>
      </c>
      <c r="N70" s="276">
        <v>1433</v>
      </c>
      <c r="O70" s="291">
        <v>12476825</v>
      </c>
      <c r="P70" s="292">
        <v>3.4011730897925439E-2</v>
      </c>
    </row>
    <row r="71" spans="1:16" ht="15">
      <c r="A71" s="254">
        <v>61</v>
      </c>
      <c r="B71" s="343" t="s">
        <v>72</v>
      </c>
      <c r="C71" s="435" t="s">
        <v>372</v>
      </c>
      <c r="D71" s="436">
        <v>44371</v>
      </c>
      <c r="E71" s="288">
        <v>662</v>
      </c>
      <c r="F71" s="288">
        <v>656.13333333333333</v>
      </c>
      <c r="G71" s="289">
        <v>634.81666666666661</v>
      </c>
      <c r="H71" s="289">
        <v>607.63333333333333</v>
      </c>
      <c r="I71" s="289">
        <v>586.31666666666661</v>
      </c>
      <c r="J71" s="289">
        <v>683.31666666666661</v>
      </c>
      <c r="K71" s="289">
        <v>704.63333333333344</v>
      </c>
      <c r="L71" s="289">
        <v>731.81666666666661</v>
      </c>
      <c r="M71" s="276">
        <v>677.45</v>
      </c>
      <c r="N71" s="276">
        <v>628.95000000000005</v>
      </c>
      <c r="O71" s="291">
        <v>3168750</v>
      </c>
      <c r="P71" s="292">
        <v>0.1455038409399006</v>
      </c>
    </row>
    <row r="72" spans="1:16" ht="15">
      <c r="A72" s="254">
        <v>62</v>
      </c>
      <c r="B72" s="343" t="s">
        <v>63</v>
      </c>
      <c r="C72" s="435" t="s">
        <v>105</v>
      </c>
      <c r="D72" s="436">
        <v>44371</v>
      </c>
      <c r="E72" s="288">
        <v>1000.35</v>
      </c>
      <c r="F72" s="288">
        <v>1000.8833333333333</v>
      </c>
      <c r="G72" s="289">
        <v>991.4666666666667</v>
      </c>
      <c r="H72" s="289">
        <v>982.58333333333337</v>
      </c>
      <c r="I72" s="289">
        <v>973.16666666666674</v>
      </c>
      <c r="J72" s="289">
        <v>1009.7666666666667</v>
      </c>
      <c r="K72" s="289">
        <v>1019.1833333333334</v>
      </c>
      <c r="L72" s="289">
        <v>1028.0666666666666</v>
      </c>
      <c r="M72" s="276">
        <v>1010.3</v>
      </c>
      <c r="N72" s="276">
        <v>992</v>
      </c>
      <c r="O72" s="291">
        <v>6072500</v>
      </c>
      <c r="P72" s="292">
        <v>1.309642976309643E-2</v>
      </c>
    </row>
    <row r="73" spans="1:16" ht="15">
      <c r="A73" s="254">
        <v>63</v>
      </c>
      <c r="B73" s="343" t="s">
        <v>106</v>
      </c>
      <c r="C73" s="435" t="s">
        <v>107</v>
      </c>
      <c r="D73" s="436">
        <v>44371</v>
      </c>
      <c r="E73" s="288">
        <v>988.25</v>
      </c>
      <c r="F73" s="288">
        <v>986.38333333333321</v>
      </c>
      <c r="G73" s="289">
        <v>982.4166666666664</v>
      </c>
      <c r="H73" s="289">
        <v>976.58333333333314</v>
      </c>
      <c r="I73" s="289">
        <v>972.61666666666633</v>
      </c>
      <c r="J73" s="289">
        <v>992.21666666666647</v>
      </c>
      <c r="K73" s="289">
        <v>996.18333333333317</v>
      </c>
      <c r="L73" s="289">
        <v>1002.0166666666665</v>
      </c>
      <c r="M73" s="276">
        <v>990.35</v>
      </c>
      <c r="N73" s="276">
        <v>980.55</v>
      </c>
      <c r="O73" s="291">
        <v>20306300</v>
      </c>
      <c r="P73" s="292">
        <v>4.1885904181667129E-3</v>
      </c>
    </row>
    <row r="74" spans="1:16" ht="15">
      <c r="A74" s="254">
        <v>64</v>
      </c>
      <c r="B74" s="343" t="s">
        <v>56</v>
      </c>
      <c r="C74" s="435" t="s">
        <v>108</v>
      </c>
      <c r="D74" s="436">
        <v>44371</v>
      </c>
      <c r="E74" s="288">
        <v>2493.5</v>
      </c>
      <c r="F74" s="288">
        <v>2498.2166666666667</v>
      </c>
      <c r="G74" s="289">
        <v>2484.3333333333335</v>
      </c>
      <c r="H74" s="289">
        <v>2475.166666666667</v>
      </c>
      <c r="I74" s="289">
        <v>2461.2833333333338</v>
      </c>
      <c r="J74" s="289">
        <v>2507.3833333333332</v>
      </c>
      <c r="K74" s="289">
        <v>2521.2666666666664</v>
      </c>
      <c r="L74" s="289">
        <v>2530.4333333333329</v>
      </c>
      <c r="M74" s="276">
        <v>2512.1</v>
      </c>
      <c r="N74" s="276">
        <v>2489.0500000000002</v>
      </c>
      <c r="O74" s="291">
        <v>17033400</v>
      </c>
      <c r="P74" s="292">
        <v>2.8698771605609304E-2</v>
      </c>
    </row>
    <row r="75" spans="1:16" ht="15">
      <c r="A75" s="254">
        <v>65</v>
      </c>
      <c r="B75" s="343" t="s">
        <v>56</v>
      </c>
      <c r="C75" s="435" t="s">
        <v>248</v>
      </c>
      <c r="D75" s="436">
        <v>44371</v>
      </c>
      <c r="E75" s="288">
        <v>3018.9</v>
      </c>
      <c r="F75" s="288">
        <v>3012.65</v>
      </c>
      <c r="G75" s="289">
        <v>2987.3</v>
      </c>
      <c r="H75" s="289">
        <v>2955.7000000000003</v>
      </c>
      <c r="I75" s="289">
        <v>2930.3500000000004</v>
      </c>
      <c r="J75" s="289">
        <v>3044.25</v>
      </c>
      <c r="K75" s="289">
        <v>3069.5999999999995</v>
      </c>
      <c r="L75" s="289">
        <v>3101.2</v>
      </c>
      <c r="M75" s="276">
        <v>3038</v>
      </c>
      <c r="N75" s="276">
        <v>2981.05</v>
      </c>
      <c r="O75" s="291">
        <v>521000</v>
      </c>
      <c r="P75" s="292">
        <v>-1.0258358662613981E-2</v>
      </c>
    </row>
    <row r="76" spans="1:16" ht="15">
      <c r="A76" s="254">
        <v>66</v>
      </c>
      <c r="B76" s="343" t="s">
        <v>53</v>
      </c>
      <c r="C76" t="s">
        <v>109</v>
      </c>
      <c r="D76" s="436">
        <v>44371</v>
      </c>
      <c r="E76" s="401">
        <v>1468</v>
      </c>
      <c r="F76" s="401">
        <v>1469.6666666666667</v>
      </c>
      <c r="G76" s="402">
        <v>1460.8333333333335</v>
      </c>
      <c r="H76" s="402">
        <v>1453.6666666666667</v>
      </c>
      <c r="I76" s="402">
        <v>1444.8333333333335</v>
      </c>
      <c r="J76" s="402">
        <v>1476.8333333333335</v>
      </c>
      <c r="K76" s="402">
        <v>1485.666666666667</v>
      </c>
      <c r="L76" s="402">
        <v>1492.8333333333335</v>
      </c>
      <c r="M76" s="403">
        <v>1478.5</v>
      </c>
      <c r="N76" s="403">
        <v>1462.5</v>
      </c>
      <c r="O76" s="404">
        <v>25696000</v>
      </c>
      <c r="P76" s="405">
        <v>1.7797028110727534E-3</v>
      </c>
    </row>
    <row r="77" spans="1:16" ht="15">
      <c r="A77" s="254">
        <v>67</v>
      </c>
      <c r="B77" s="343" t="s">
        <v>56</v>
      </c>
      <c r="C77" s="435" t="s">
        <v>249</v>
      </c>
      <c r="D77" s="436">
        <v>44371</v>
      </c>
      <c r="E77" s="288">
        <v>700.05</v>
      </c>
      <c r="F77" s="288">
        <v>695.66666666666663</v>
      </c>
      <c r="G77" s="289">
        <v>687.38333333333321</v>
      </c>
      <c r="H77" s="289">
        <v>674.71666666666658</v>
      </c>
      <c r="I77" s="289">
        <v>666.43333333333317</v>
      </c>
      <c r="J77" s="289">
        <v>708.33333333333326</v>
      </c>
      <c r="K77" s="289">
        <v>716.61666666666679</v>
      </c>
      <c r="L77" s="289">
        <v>729.2833333333333</v>
      </c>
      <c r="M77" s="276">
        <v>703.95</v>
      </c>
      <c r="N77" s="276">
        <v>683</v>
      </c>
      <c r="O77" s="291">
        <v>11841500</v>
      </c>
      <c r="P77" s="292">
        <v>-5.2460170759616231E-2</v>
      </c>
    </row>
    <row r="78" spans="1:16" ht="15">
      <c r="A78" s="254">
        <v>68</v>
      </c>
      <c r="B78" s="362" t="s">
        <v>43</v>
      </c>
      <c r="C78" s="435" t="s">
        <v>110</v>
      </c>
      <c r="D78" s="436">
        <v>44371</v>
      </c>
      <c r="E78" s="288">
        <v>2918.8</v>
      </c>
      <c r="F78" s="288">
        <v>2928.0166666666669</v>
      </c>
      <c r="G78" s="289">
        <v>2893.3833333333337</v>
      </c>
      <c r="H78" s="289">
        <v>2867.9666666666667</v>
      </c>
      <c r="I78" s="289">
        <v>2833.3333333333335</v>
      </c>
      <c r="J78" s="289">
        <v>2953.4333333333338</v>
      </c>
      <c r="K78" s="289">
        <v>2988.0666666666671</v>
      </c>
      <c r="L78" s="289">
        <v>3013.483333333334</v>
      </c>
      <c r="M78" s="276">
        <v>2962.65</v>
      </c>
      <c r="N78" s="276">
        <v>2902.6</v>
      </c>
      <c r="O78" s="291">
        <v>4224900</v>
      </c>
      <c r="P78" s="292">
        <v>3.5210232284622167E-2</v>
      </c>
    </row>
    <row r="79" spans="1:16" ht="15">
      <c r="A79" s="254">
        <v>69</v>
      </c>
      <c r="B79" s="343" t="s">
        <v>111</v>
      </c>
      <c r="C79" s="435" t="s">
        <v>112</v>
      </c>
      <c r="D79" s="436">
        <v>44371</v>
      </c>
      <c r="E79" s="288">
        <v>369.35</v>
      </c>
      <c r="F79" s="288">
        <v>371.7</v>
      </c>
      <c r="G79" s="289">
        <v>362.04999999999995</v>
      </c>
      <c r="H79" s="289">
        <v>354.74999999999994</v>
      </c>
      <c r="I79" s="289">
        <v>345.09999999999991</v>
      </c>
      <c r="J79" s="289">
        <v>379</v>
      </c>
      <c r="K79" s="289">
        <v>388.65</v>
      </c>
      <c r="L79" s="289">
        <v>395.95000000000005</v>
      </c>
      <c r="M79" s="276">
        <v>381.35</v>
      </c>
      <c r="N79" s="276">
        <v>364.4</v>
      </c>
      <c r="O79" s="291">
        <v>27483450</v>
      </c>
      <c r="P79" s="292">
        <v>4.5579567779960705E-3</v>
      </c>
    </row>
    <row r="80" spans="1:16" ht="15">
      <c r="A80" s="254">
        <v>70</v>
      </c>
      <c r="B80" s="343" t="s">
        <v>72</v>
      </c>
      <c r="C80" s="435" t="s">
        <v>113</v>
      </c>
      <c r="D80" s="436">
        <v>44371</v>
      </c>
      <c r="E80" s="288">
        <v>309.2</v>
      </c>
      <c r="F80" s="288">
        <v>308.16666666666669</v>
      </c>
      <c r="G80" s="289">
        <v>304.08333333333337</v>
      </c>
      <c r="H80" s="289">
        <v>298.9666666666667</v>
      </c>
      <c r="I80" s="289">
        <v>294.88333333333338</v>
      </c>
      <c r="J80" s="289">
        <v>313.28333333333336</v>
      </c>
      <c r="K80" s="289">
        <v>317.36666666666673</v>
      </c>
      <c r="L80" s="289">
        <v>322.48333333333335</v>
      </c>
      <c r="M80" s="276">
        <v>312.25</v>
      </c>
      <c r="N80" s="276">
        <v>303.05</v>
      </c>
      <c r="O80" s="291">
        <v>26011800</v>
      </c>
      <c r="P80" s="292">
        <v>1.3251998317206562E-2</v>
      </c>
    </row>
    <row r="81" spans="1:16" ht="15">
      <c r="A81" s="254">
        <v>71</v>
      </c>
      <c r="B81" s="343" t="s">
        <v>49</v>
      </c>
      <c r="C81" s="435" t="s">
        <v>114</v>
      </c>
      <c r="D81" s="436">
        <v>44371</v>
      </c>
      <c r="E81" s="288">
        <v>2417.9499999999998</v>
      </c>
      <c r="F81" s="288">
        <v>2411.8833333333332</v>
      </c>
      <c r="G81" s="289">
        <v>2398.7666666666664</v>
      </c>
      <c r="H81" s="289">
        <v>2379.583333333333</v>
      </c>
      <c r="I81" s="289">
        <v>2366.4666666666662</v>
      </c>
      <c r="J81" s="289">
        <v>2431.0666666666666</v>
      </c>
      <c r="K81" s="289">
        <v>2444.1833333333334</v>
      </c>
      <c r="L81" s="289">
        <v>2463.3666666666668</v>
      </c>
      <c r="M81" s="276">
        <v>2425</v>
      </c>
      <c r="N81" s="276">
        <v>2392.6999999999998</v>
      </c>
      <c r="O81" s="291">
        <v>8303400</v>
      </c>
      <c r="P81" s="292">
        <v>-1.226905311778291E-3</v>
      </c>
    </row>
    <row r="82" spans="1:16" ht="15">
      <c r="A82" s="254">
        <v>72</v>
      </c>
      <c r="B82" s="343" t="s">
        <v>56</v>
      </c>
      <c r="C82" s="435" t="s">
        <v>115</v>
      </c>
      <c r="D82" s="436">
        <v>44371</v>
      </c>
      <c r="E82" s="288">
        <v>284.35000000000002</v>
      </c>
      <c r="F82" s="288">
        <v>289.75</v>
      </c>
      <c r="G82" s="289">
        <v>277</v>
      </c>
      <c r="H82" s="289">
        <v>269.64999999999998</v>
      </c>
      <c r="I82" s="289">
        <v>256.89999999999998</v>
      </c>
      <c r="J82" s="289">
        <v>297.10000000000002</v>
      </c>
      <c r="K82" s="289">
        <v>309.85000000000002</v>
      </c>
      <c r="L82" s="289">
        <v>317.20000000000005</v>
      </c>
      <c r="M82" s="276">
        <v>302.5</v>
      </c>
      <c r="N82" s="276">
        <v>282.39999999999998</v>
      </c>
      <c r="O82" s="291">
        <v>28799000</v>
      </c>
      <c r="P82" s="292">
        <v>3.8685152057245077E-2</v>
      </c>
    </row>
    <row r="83" spans="1:16" ht="15">
      <c r="A83" s="254">
        <v>73</v>
      </c>
      <c r="B83" s="343" t="s">
        <v>53</v>
      </c>
      <c r="C83" s="435" t="s">
        <v>116</v>
      </c>
      <c r="D83" s="436">
        <v>44371</v>
      </c>
      <c r="E83" s="288">
        <v>634.6</v>
      </c>
      <c r="F83" s="288">
        <v>634.04999999999995</v>
      </c>
      <c r="G83" s="289">
        <v>629.09999999999991</v>
      </c>
      <c r="H83" s="289">
        <v>623.59999999999991</v>
      </c>
      <c r="I83" s="289">
        <v>618.64999999999986</v>
      </c>
      <c r="J83" s="289">
        <v>639.54999999999995</v>
      </c>
      <c r="K83" s="289">
        <v>644.5</v>
      </c>
      <c r="L83" s="289">
        <v>650</v>
      </c>
      <c r="M83" s="276">
        <v>639</v>
      </c>
      <c r="N83" s="276">
        <v>628.54999999999995</v>
      </c>
      <c r="O83" s="291">
        <v>71732375</v>
      </c>
      <c r="P83" s="292">
        <v>2.1519483062463287E-2</v>
      </c>
    </row>
    <row r="84" spans="1:16" ht="15">
      <c r="A84" s="254">
        <v>74</v>
      </c>
      <c r="B84" s="343" t="s">
        <v>56</v>
      </c>
      <c r="C84" s="435" t="s">
        <v>252</v>
      </c>
      <c r="D84" s="436">
        <v>44371</v>
      </c>
      <c r="E84" s="288">
        <v>1507.85</v>
      </c>
      <c r="F84" s="288">
        <v>1509.5833333333333</v>
      </c>
      <c r="G84" s="289">
        <v>1488.0166666666664</v>
      </c>
      <c r="H84" s="289">
        <v>1468.1833333333332</v>
      </c>
      <c r="I84" s="289">
        <v>1446.6166666666663</v>
      </c>
      <c r="J84" s="289">
        <v>1529.4166666666665</v>
      </c>
      <c r="K84" s="289">
        <v>1550.9833333333336</v>
      </c>
      <c r="L84" s="289">
        <v>1570.8166666666666</v>
      </c>
      <c r="M84" s="276">
        <v>1531.15</v>
      </c>
      <c r="N84" s="276">
        <v>1489.75</v>
      </c>
      <c r="O84" s="291">
        <v>1269900</v>
      </c>
      <c r="P84" s="292">
        <v>2.2937350222526531E-2</v>
      </c>
    </row>
    <row r="85" spans="1:16" ht="15">
      <c r="A85" s="254">
        <v>75</v>
      </c>
      <c r="B85" s="343" t="s">
        <v>56</v>
      </c>
      <c r="C85" s="435" t="s">
        <v>117</v>
      </c>
      <c r="D85" s="436">
        <v>44371</v>
      </c>
      <c r="E85" s="288">
        <v>590.1</v>
      </c>
      <c r="F85" s="288">
        <v>584.86666666666667</v>
      </c>
      <c r="G85" s="289">
        <v>577.0333333333333</v>
      </c>
      <c r="H85" s="289">
        <v>563.96666666666658</v>
      </c>
      <c r="I85" s="289">
        <v>556.13333333333321</v>
      </c>
      <c r="J85" s="289">
        <v>597.93333333333339</v>
      </c>
      <c r="K85" s="289">
        <v>605.76666666666665</v>
      </c>
      <c r="L85" s="289">
        <v>618.83333333333348</v>
      </c>
      <c r="M85" s="276">
        <v>592.70000000000005</v>
      </c>
      <c r="N85" s="276">
        <v>571.79999999999995</v>
      </c>
      <c r="O85" s="291">
        <v>4279500</v>
      </c>
      <c r="P85" s="292">
        <v>-5.3103219382675072E-2</v>
      </c>
    </row>
    <row r="86" spans="1:16" ht="15">
      <c r="A86" s="254">
        <v>76</v>
      </c>
      <c r="B86" s="343" t="s">
        <v>67</v>
      </c>
      <c r="C86" s="435" t="s">
        <v>118</v>
      </c>
      <c r="D86" s="436">
        <v>44371</v>
      </c>
      <c r="E86" s="288">
        <v>9.4499999999999993</v>
      </c>
      <c r="F86" s="288">
        <v>9.5499999999999989</v>
      </c>
      <c r="G86" s="289">
        <v>9.2999999999999972</v>
      </c>
      <c r="H86" s="289">
        <v>9.1499999999999986</v>
      </c>
      <c r="I86" s="289">
        <v>8.8999999999999968</v>
      </c>
      <c r="J86" s="289">
        <v>9.6999999999999975</v>
      </c>
      <c r="K86" s="289">
        <v>9.9500000000000011</v>
      </c>
      <c r="L86" s="289">
        <v>10.099999999999998</v>
      </c>
      <c r="M86" s="276">
        <v>9.8000000000000007</v>
      </c>
      <c r="N86" s="276">
        <v>9.4</v>
      </c>
      <c r="O86" s="291">
        <v>744030000</v>
      </c>
      <c r="P86" s="292">
        <v>9.0184165559141823E-3</v>
      </c>
    </row>
    <row r="87" spans="1:16" ht="15">
      <c r="A87" s="254">
        <v>77</v>
      </c>
      <c r="B87" s="343" t="s">
        <v>53</v>
      </c>
      <c r="C87" s="435" t="s">
        <v>119</v>
      </c>
      <c r="D87" s="436">
        <v>44371</v>
      </c>
      <c r="E87" s="288">
        <v>58</v>
      </c>
      <c r="F87" s="288">
        <v>58.4</v>
      </c>
      <c r="G87" s="289">
        <v>57.25</v>
      </c>
      <c r="H87" s="289">
        <v>56.5</v>
      </c>
      <c r="I87" s="289">
        <v>55.35</v>
      </c>
      <c r="J87" s="289">
        <v>59.15</v>
      </c>
      <c r="K87" s="289">
        <v>60.29999999999999</v>
      </c>
      <c r="L87" s="289">
        <v>61.05</v>
      </c>
      <c r="M87" s="276">
        <v>59.55</v>
      </c>
      <c r="N87" s="276">
        <v>57.65</v>
      </c>
      <c r="O87" s="291">
        <v>142595000</v>
      </c>
      <c r="P87" s="292">
        <v>2.744883291121911E-2</v>
      </c>
    </row>
    <row r="88" spans="1:16" ht="15">
      <c r="A88" s="254">
        <v>78</v>
      </c>
      <c r="B88" s="343" t="s">
        <v>72</v>
      </c>
      <c r="C88" s="435" t="s">
        <v>120</v>
      </c>
      <c r="D88" s="436">
        <v>44371</v>
      </c>
      <c r="E88" s="288">
        <v>536.9</v>
      </c>
      <c r="F88" s="288">
        <v>535.73333333333323</v>
      </c>
      <c r="G88" s="289">
        <v>529.66666666666652</v>
      </c>
      <c r="H88" s="289">
        <v>522.43333333333328</v>
      </c>
      <c r="I88" s="289">
        <v>516.36666666666656</v>
      </c>
      <c r="J88" s="289">
        <v>542.96666666666647</v>
      </c>
      <c r="K88" s="289">
        <v>549.0333333333333</v>
      </c>
      <c r="L88" s="289">
        <v>556.26666666666642</v>
      </c>
      <c r="M88" s="276">
        <v>541.79999999999995</v>
      </c>
      <c r="N88" s="276">
        <v>528.5</v>
      </c>
      <c r="O88" s="291">
        <v>9164375</v>
      </c>
      <c r="P88" s="292">
        <v>-2.5157232704402517E-2</v>
      </c>
    </row>
    <row r="89" spans="1:16" ht="15">
      <c r="A89" s="254">
        <v>79</v>
      </c>
      <c r="B89" s="343" t="s">
        <v>39</v>
      </c>
      <c r="C89" s="435" t="s">
        <v>121</v>
      </c>
      <c r="D89" s="436">
        <v>44371</v>
      </c>
      <c r="E89" s="288">
        <v>1711.1</v>
      </c>
      <c r="F89" s="288">
        <v>1718.6499999999999</v>
      </c>
      <c r="G89" s="289">
        <v>1692.4499999999998</v>
      </c>
      <c r="H89" s="289">
        <v>1673.8</v>
      </c>
      <c r="I89" s="289">
        <v>1647.6</v>
      </c>
      <c r="J89" s="289">
        <v>1737.2999999999997</v>
      </c>
      <c r="K89" s="289">
        <v>1763.5</v>
      </c>
      <c r="L89" s="289">
        <v>1782.1499999999996</v>
      </c>
      <c r="M89" s="276">
        <v>1744.85</v>
      </c>
      <c r="N89" s="276">
        <v>1700</v>
      </c>
      <c r="O89" s="291">
        <v>3246500</v>
      </c>
      <c r="P89" s="292">
        <v>-2.0663650075414781E-2</v>
      </c>
    </row>
    <row r="90" spans="1:16" ht="15">
      <c r="A90" s="254">
        <v>80</v>
      </c>
      <c r="B90" s="343" t="s">
        <v>53</v>
      </c>
      <c r="C90" s="435" t="s">
        <v>122</v>
      </c>
      <c r="D90" s="436">
        <v>44371</v>
      </c>
      <c r="E90" s="288">
        <v>985.4</v>
      </c>
      <c r="F90" s="288">
        <v>992.80000000000007</v>
      </c>
      <c r="G90" s="289">
        <v>960.60000000000014</v>
      </c>
      <c r="H90" s="289">
        <v>935.80000000000007</v>
      </c>
      <c r="I90" s="289">
        <v>903.60000000000014</v>
      </c>
      <c r="J90" s="289">
        <v>1017.6000000000001</v>
      </c>
      <c r="K90" s="289">
        <v>1049.8000000000002</v>
      </c>
      <c r="L90" s="289">
        <v>1074.6000000000001</v>
      </c>
      <c r="M90" s="276">
        <v>1025</v>
      </c>
      <c r="N90" s="276">
        <v>968</v>
      </c>
      <c r="O90" s="291">
        <v>18785700</v>
      </c>
      <c r="P90" s="292">
        <v>6.5097887935191435E-3</v>
      </c>
    </row>
    <row r="91" spans="1:16" ht="15">
      <c r="A91" s="254">
        <v>81</v>
      </c>
      <c r="B91" s="343" t="s">
        <v>67</v>
      </c>
      <c r="C91" s="435" t="s">
        <v>822</v>
      </c>
      <c r="D91" s="436">
        <v>44371</v>
      </c>
      <c r="E91" s="288">
        <v>247.6</v>
      </c>
      <c r="F91" s="288">
        <v>250.1</v>
      </c>
      <c r="G91" s="289">
        <v>243.75</v>
      </c>
      <c r="H91" s="289">
        <v>239.9</v>
      </c>
      <c r="I91" s="289">
        <v>233.55</v>
      </c>
      <c r="J91" s="289">
        <v>253.95</v>
      </c>
      <c r="K91" s="289">
        <v>260.29999999999995</v>
      </c>
      <c r="L91" s="289">
        <v>264.14999999999998</v>
      </c>
      <c r="M91" s="276">
        <v>256.45</v>
      </c>
      <c r="N91" s="276">
        <v>246.25</v>
      </c>
      <c r="O91" s="291">
        <v>9825200</v>
      </c>
      <c r="P91" s="292">
        <v>1.9465427077280651E-2</v>
      </c>
    </row>
    <row r="92" spans="1:16" ht="15">
      <c r="A92" s="254">
        <v>82</v>
      </c>
      <c r="B92" s="343" t="s">
        <v>106</v>
      </c>
      <c r="C92" s="435" t="s">
        <v>124</v>
      </c>
      <c r="D92" s="436">
        <v>44371</v>
      </c>
      <c r="E92" s="401">
        <v>1496.15</v>
      </c>
      <c r="F92" s="401">
        <v>1491.6166666666668</v>
      </c>
      <c r="G92" s="402">
        <v>1480.8833333333337</v>
      </c>
      <c r="H92" s="402">
        <v>1465.6166666666668</v>
      </c>
      <c r="I92" s="402">
        <v>1454.8833333333337</v>
      </c>
      <c r="J92" s="402">
        <v>1506.8833333333337</v>
      </c>
      <c r="K92" s="402">
        <v>1517.6166666666668</v>
      </c>
      <c r="L92" s="402">
        <v>1532.8833333333337</v>
      </c>
      <c r="M92" s="403">
        <v>1502.35</v>
      </c>
      <c r="N92" s="403">
        <v>1476.35</v>
      </c>
      <c r="O92" s="404">
        <v>33034800</v>
      </c>
      <c r="P92" s="405">
        <v>1.2374735680794337E-2</v>
      </c>
    </row>
    <row r="93" spans="1:16" ht="15">
      <c r="A93" s="254">
        <v>83</v>
      </c>
      <c r="B93" s="343" t="s">
        <v>72</v>
      </c>
      <c r="C93" s="435" t="s">
        <v>125</v>
      </c>
      <c r="D93" s="436">
        <v>44371</v>
      </c>
      <c r="E93" s="288">
        <v>114.85</v>
      </c>
      <c r="F93" s="288">
        <v>115.21666666666665</v>
      </c>
      <c r="G93" s="289">
        <v>113.83333333333331</v>
      </c>
      <c r="H93" s="289">
        <v>112.81666666666666</v>
      </c>
      <c r="I93" s="289">
        <v>111.43333333333332</v>
      </c>
      <c r="J93" s="289">
        <v>116.23333333333331</v>
      </c>
      <c r="K93" s="289">
        <v>117.61666666666666</v>
      </c>
      <c r="L93" s="289">
        <v>118.6333333333333</v>
      </c>
      <c r="M93" s="276">
        <v>116.6</v>
      </c>
      <c r="N93" s="276">
        <v>114.2</v>
      </c>
      <c r="O93" s="291">
        <v>53839500</v>
      </c>
      <c r="P93" s="292">
        <v>6.8068554758721287E-3</v>
      </c>
    </row>
    <row r="94" spans="1:16" ht="15">
      <c r="A94" s="254">
        <v>84</v>
      </c>
      <c r="B94" s="362" t="s">
        <v>39</v>
      </c>
      <c r="C94" s="435" t="s">
        <v>772</v>
      </c>
      <c r="D94" s="436">
        <v>44371</v>
      </c>
      <c r="E94" s="288">
        <v>2052.8000000000002</v>
      </c>
      <c r="F94" s="288">
        <v>2061.2999999999997</v>
      </c>
      <c r="G94" s="289">
        <v>2028.6499999999996</v>
      </c>
      <c r="H94" s="289">
        <v>2004.5</v>
      </c>
      <c r="I94" s="289">
        <v>1971.85</v>
      </c>
      <c r="J94" s="289">
        <v>2085.4499999999994</v>
      </c>
      <c r="K94" s="289">
        <v>2118.1</v>
      </c>
      <c r="L94" s="289">
        <v>2142.2499999999991</v>
      </c>
      <c r="M94" s="276">
        <v>2093.9499999999998</v>
      </c>
      <c r="N94" s="276">
        <v>2037.15</v>
      </c>
      <c r="O94" s="291">
        <v>1966250</v>
      </c>
      <c r="P94" s="292">
        <v>-8.1967213114754103E-3</v>
      </c>
    </row>
    <row r="95" spans="1:16" ht="15">
      <c r="A95" s="254">
        <v>85</v>
      </c>
      <c r="B95" s="343" t="s">
        <v>49</v>
      </c>
      <c r="C95" s="435" t="s">
        <v>126</v>
      </c>
      <c r="D95" s="436">
        <v>44371</v>
      </c>
      <c r="E95" s="288">
        <v>206.25</v>
      </c>
      <c r="F95" s="288">
        <v>206.73333333333335</v>
      </c>
      <c r="G95" s="289">
        <v>205.01666666666671</v>
      </c>
      <c r="H95" s="289">
        <v>203.78333333333336</v>
      </c>
      <c r="I95" s="289">
        <v>202.06666666666672</v>
      </c>
      <c r="J95" s="289">
        <v>207.9666666666667</v>
      </c>
      <c r="K95" s="289">
        <v>209.68333333333334</v>
      </c>
      <c r="L95" s="289">
        <v>210.91666666666669</v>
      </c>
      <c r="M95" s="276">
        <v>208.45</v>
      </c>
      <c r="N95" s="276">
        <v>205.5</v>
      </c>
      <c r="O95" s="291">
        <v>175577600</v>
      </c>
      <c r="P95" s="292">
        <v>3.1043295249549008E-2</v>
      </c>
    </row>
    <row r="96" spans="1:16" ht="15">
      <c r="A96" s="254">
        <v>86</v>
      </c>
      <c r="B96" s="343" t="s">
        <v>111</v>
      </c>
      <c r="C96" s="435" t="s">
        <v>127</v>
      </c>
      <c r="D96" s="436">
        <v>44371</v>
      </c>
      <c r="E96" s="288">
        <v>396.6</v>
      </c>
      <c r="F96" s="288">
        <v>400.68333333333334</v>
      </c>
      <c r="G96" s="289">
        <v>389.61666666666667</v>
      </c>
      <c r="H96" s="289">
        <v>382.63333333333333</v>
      </c>
      <c r="I96" s="289">
        <v>371.56666666666666</v>
      </c>
      <c r="J96" s="289">
        <v>407.66666666666669</v>
      </c>
      <c r="K96" s="289">
        <v>418.73333333333341</v>
      </c>
      <c r="L96" s="289">
        <v>425.7166666666667</v>
      </c>
      <c r="M96" s="276">
        <v>411.75</v>
      </c>
      <c r="N96" s="276">
        <v>393.7</v>
      </c>
      <c r="O96" s="291">
        <v>33020000</v>
      </c>
      <c r="P96" s="292">
        <v>-1.1081162024558252E-2</v>
      </c>
    </row>
    <row r="97" spans="1:16" ht="15">
      <c r="A97" s="254">
        <v>87</v>
      </c>
      <c r="B97" s="343" t="s">
        <v>111</v>
      </c>
      <c r="C97" s="435" t="s">
        <v>128</v>
      </c>
      <c r="D97" s="436">
        <v>44371</v>
      </c>
      <c r="E97" s="288">
        <v>697.3</v>
      </c>
      <c r="F97" s="288">
        <v>701.2833333333333</v>
      </c>
      <c r="G97" s="289">
        <v>690.06666666666661</v>
      </c>
      <c r="H97" s="289">
        <v>682.83333333333326</v>
      </c>
      <c r="I97" s="289">
        <v>671.61666666666656</v>
      </c>
      <c r="J97" s="289">
        <v>708.51666666666665</v>
      </c>
      <c r="K97" s="289">
        <v>719.73333333333335</v>
      </c>
      <c r="L97" s="289">
        <v>726.9666666666667</v>
      </c>
      <c r="M97" s="276">
        <v>712.5</v>
      </c>
      <c r="N97" s="276">
        <v>694.05</v>
      </c>
      <c r="O97" s="291">
        <v>36761850</v>
      </c>
      <c r="P97" s="292">
        <v>6.8401981808770248E-3</v>
      </c>
    </row>
    <row r="98" spans="1:16" ht="15">
      <c r="A98" s="254">
        <v>88</v>
      </c>
      <c r="B98" s="343" t="s">
        <v>39</v>
      </c>
      <c r="C98" s="435" t="s">
        <v>129</v>
      </c>
      <c r="D98" s="436">
        <v>44371</v>
      </c>
      <c r="E98" s="288">
        <v>3256.4</v>
      </c>
      <c r="F98" s="288">
        <v>3249.7333333333336</v>
      </c>
      <c r="G98" s="289">
        <v>3209.8166666666671</v>
      </c>
      <c r="H98" s="289">
        <v>3163.2333333333336</v>
      </c>
      <c r="I98" s="289">
        <v>3123.3166666666671</v>
      </c>
      <c r="J98" s="289">
        <v>3296.3166666666671</v>
      </c>
      <c r="K98" s="289">
        <v>3336.2333333333331</v>
      </c>
      <c r="L98" s="289">
        <v>3382.8166666666671</v>
      </c>
      <c r="M98" s="276">
        <v>3289.65</v>
      </c>
      <c r="N98" s="276">
        <v>3203.15</v>
      </c>
      <c r="O98" s="291">
        <v>1403250</v>
      </c>
      <c r="P98" s="292">
        <v>-7.5745101267907136E-2</v>
      </c>
    </row>
    <row r="99" spans="1:16" ht="15">
      <c r="A99" s="254">
        <v>89</v>
      </c>
      <c r="B99" s="343" t="s">
        <v>53</v>
      </c>
      <c r="C99" s="435" t="s">
        <v>131</v>
      </c>
      <c r="D99" s="436">
        <v>44371</v>
      </c>
      <c r="E99" s="288">
        <v>1767.25</v>
      </c>
      <c r="F99" s="288">
        <v>1761.7333333333333</v>
      </c>
      <c r="G99" s="289">
        <v>1748.8166666666666</v>
      </c>
      <c r="H99" s="289">
        <v>1730.3833333333332</v>
      </c>
      <c r="I99" s="289">
        <v>1717.4666666666665</v>
      </c>
      <c r="J99" s="289">
        <v>1780.1666666666667</v>
      </c>
      <c r="K99" s="289">
        <v>1793.0833333333333</v>
      </c>
      <c r="L99" s="289">
        <v>1811.5166666666669</v>
      </c>
      <c r="M99" s="276">
        <v>1774.65</v>
      </c>
      <c r="N99" s="276">
        <v>1743.3</v>
      </c>
      <c r="O99" s="291">
        <v>13703200</v>
      </c>
      <c r="P99" s="292">
        <v>-2.3599156358661576E-2</v>
      </c>
    </row>
    <row r="100" spans="1:16" ht="15">
      <c r="A100" s="254">
        <v>90</v>
      </c>
      <c r="B100" s="343" t="s">
        <v>56</v>
      </c>
      <c r="C100" s="435" t="s">
        <v>132</v>
      </c>
      <c r="D100" s="436">
        <v>44371</v>
      </c>
      <c r="E100" s="288">
        <v>93.9</v>
      </c>
      <c r="F100" s="288">
        <v>94.483333333333348</v>
      </c>
      <c r="G100" s="289">
        <v>92.516666666666694</v>
      </c>
      <c r="H100" s="289">
        <v>91.13333333333334</v>
      </c>
      <c r="I100" s="289">
        <v>89.166666666666686</v>
      </c>
      <c r="J100" s="289">
        <v>95.866666666666703</v>
      </c>
      <c r="K100" s="289">
        <v>97.833333333333343</v>
      </c>
      <c r="L100" s="289">
        <v>99.216666666666711</v>
      </c>
      <c r="M100" s="276">
        <v>96.45</v>
      </c>
      <c r="N100" s="276">
        <v>93.1</v>
      </c>
      <c r="O100" s="291">
        <v>73364204</v>
      </c>
      <c r="P100" s="292">
        <v>7.5989704620664294E-3</v>
      </c>
    </row>
    <row r="101" spans="1:16" ht="15">
      <c r="A101" s="254">
        <v>91</v>
      </c>
      <c r="B101" s="343" t="s">
        <v>39</v>
      </c>
      <c r="C101" s="435" t="s">
        <v>348</v>
      </c>
      <c r="D101" s="436">
        <v>44371</v>
      </c>
      <c r="E101" s="288">
        <v>3147.6</v>
      </c>
      <c r="F101" s="288">
        <v>3142.5333333333333</v>
      </c>
      <c r="G101" s="289">
        <v>3112.0666666666666</v>
      </c>
      <c r="H101" s="289">
        <v>3076.5333333333333</v>
      </c>
      <c r="I101" s="289">
        <v>3046.0666666666666</v>
      </c>
      <c r="J101" s="289">
        <v>3178.0666666666666</v>
      </c>
      <c r="K101" s="289">
        <v>3208.5333333333328</v>
      </c>
      <c r="L101" s="289">
        <v>3244.0666666666666</v>
      </c>
      <c r="M101" s="276">
        <v>3173</v>
      </c>
      <c r="N101" s="276">
        <v>3107</v>
      </c>
      <c r="O101" s="291">
        <v>395750</v>
      </c>
      <c r="P101" s="292">
        <v>-2.1631644004944377E-2</v>
      </c>
    </row>
    <row r="102" spans="1:16" ht="15">
      <c r="A102" s="254">
        <v>92</v>
      </c>
      <c r="B102" s="343" t="s">
        <v>56</v>
      </c>
      <c r="C102" s="435" t="s">
        <v>133</v>
      </c>
      <c r="D102" s="436">
        <v>44371</v>
      </c>
      <c r="E102" s="288">
        <v>483.05</v>
      </c>
      <c r="F102" s="288">
        <v>487.25</v>
      </c>
      <c r="G102" s="289">
        <v>475.2</v>
      </c>
      <c r="H102" s="289">
        <v>467.34999999999997</v>
      </c>
      <c r="I102" s="289">
        <v>455.29999999999995</v>
      </c>
      <c r="J102" s="289">
        <v>495.1</v>
      </c>
      <c r="K102" s="289">
        <v>507.15</v>
      </c>
      <c r="L102" s="289">
        <v>515</v>
      </c>
      <c r="M102" s="276">
        <v>499.3</v>
      </c>
      <c r="N102" s="276">
        <v>479.4</v>
      </c>
      <c r="O102" s="291">
        <v>14428000</v>
      </c>
      <c r="P102" s="292">
        <v>0.12350101230337954</v>
      </c>
    </row>
    <row r="103" spans="1:16" ht="15">
      <c r="A103" s="254">
        <v>93</v>
      </c>
      <c r="B103" s="343" t="s">
        <v>63</v>
      </c>
      <c r="C103" s="435" t="s">
        <v>134</v>
      </c>
      <c r="D103" s="436">
        <v>44371</v>
      </c>
      <c r="E103" s="288">
        <v>1487.6</v>
      </c>
      <c r="F103" s="288">
        <v>1490.6333333333332</v>
      </c>
      <c r="G103" s="289">
        <v>1480.2166666666665</v>
      </c>
      <c r="H103" s="289">
        <v>1472.8333333333333</v>
      </c>
      <c r="I103" s="289">
        <v>1462.4166666666665</v>
      </c>
      <c r="J103" s="289">
        <v>1498.0166666666664</v>
      </c>
      <c r="K103" s="289">
        <v>1508.4333333333334</v>
      </c>
      <c r="L103" s="289">
        <v>1515.8166666666664</v>
      </c>
      <c r="M103" s="276">
        <v>1501.05</v>
      </c>
      <c r="N103" s="276">
        <v>1483.25</v>
      </c>
      <c r="O103" s="291">
        <v>14170300</v>
      </c>
      <c r="P103" s="292">
        <v>-1.9027147520101904E-2</v>
      </c>
    </row>
    <row r="104" spans="1:16" ht="15">
      <c r="A104" s="254">
        <v>94</v>
      </c>
      <c r="B104" s="343" t="s">
        <v>106</v>
      </c>
      <c r="C104" s="435" t="s">
        <v>260</v>
      </c>
      <c r="D104" s="436">
        <v>44371</v>
      </c>
      <c r="E104" s="288">
        <v>4177</v>
      </c>
      <c r="F104" s="288">
        <v>4185</v>
      </c>
      <c r="G104" s="289">
        <v>4142</v>
      </c>
      <c r="H104" s="289">
        <v>4107</v>
      </c>
      <c r="I104" s="289">
        <v>4064</v>
      </c>
      <c r="J104" s="289">
        <v>4220</v>
      </c>
      <c r="K104" s="289">
        <v>4263</v>
      </c>
      <c r="L104" s="289">
        <v>4298</v>
      </c>
      <c r="M104" s="276">
        <v>4228</v>
      </c>
      <c r="N104" s="276">
        <v>4150</v>
      </c>
      <c r="O104" s="291">
        <v>600150</v>
      </c>
      <c r="P104" s="292">
        <v>-7.9345400446317882E-3</v>
      </c>
    </row>
    <row r="105" spans="1:16" ht="15">
      <c r="A105" s="254">
        <v>95</v>
      </c>
      <c r="B105" s="343" t="s">
        <v>106</v>
      </c>
      <c r="C105" s="435" t="s">
        <v>259</v>
      </c>
      <c r="D105" s="436">
        <v>44371</v>
      </c>
      <c r="E105" s="288">
        <v>2811.9</v>
      </c>
      <c r="F105" s="288">
        <v>2807.0166666666664</v>
      </c>
      <c r="G105" s="289">
        <v>2754.0333333333328</v>
      </c>
      <c r="H105" s="289">
        <v>2696.1666666666665</v>
      </c>
      <c r="I105" s="289">
        <v>2643.1833333333329</v>
      </c>
      <c r="J105" s="289">
        <v>2864.8833333333328</v>
      </c>
      <c r="K105" s="289">
        <v>2917.8666666666663</v>
      </c>
      <c r="L105" s="289">
        <v>2975.7333333333327</v>
      </c>
      <c r="M105" s="276">
        <v>2860</v>
      </c>
      <c r="N105" s="276">
        <v>2749.15</v>
      </c>
      <c r="O105" s="291">
        <v>503600</v>
      </c>
      <c r="P105" s="292">
        <v>2.3161316537992686E-2</v>
      </c>
    </row>
    <row r="106" spans="1:16" ht="15">
      <c r="A106" s="254">
        <v>96</v>
      </c>
      <c r="B106" s="343" t="s">
        <v>51</v>
      </c>
      <c r="C106" s="435" t="s">
        <v>135</v>
      </c>
      <c r="D106" s="436">
        <v>44371</v>
      </c>
      <c r="E106" s="288">
        <v>1162</v>
      </c>
      <c r="F106" s="288">
        <v>1165.95</v>
      </c>
      <c r="G106" s="289">
        <v>1148.0500000000002</v>
      </c>
      <c r="H106" s="289">
        <v>1134.1000000000001</v>
      </c>
      <c r="I106" s="289">
        <v>1116.2000000000003</v>
      </c>
      <c r="J106" s="289">
        <v>1179.9000000000001</v>
      </c>
      <c r="K106" s="289">
        <v>1197.8000000000002</v>
      </c>
      <c r="L106" s="289">
        <v>1211.75</v>
      </c>
      <c r="M106" s="276">
        <v>1183.8499999999999</v>
      </c>
      <c r="N106" s="276">
        <v>1152</v>
      </c>
      <c r="O106" s="291">
        <v>8061400</v>
      </c>
      <c r="P106" s="292">
        <v>1.639695638195263E-2</v>
      </c>
    </row>
    <row r="107" spans="1:16" ht="15">
      <c r="A107" s="254">
        <v>97</v>
      </c>
      <c r="B107" s="343" t="s">
        <v>43</v>
      </c>
      <c r="C107" s="435" t="s">
        <v>136</v>
      </c>
      <c r="D107" s="436">
        <v>44371</v>
      </c>
      <c r="E107" s="288">
        <v>806.2</v>
      </c>
      <c r="F107" s="288">
        <v>804</v>
      </c>
      <c r="G107" s="289">
        <v>796.2</v>
      </c>
      <c r="H107" s="289">
        <v>786.2</v>
      </c>
      <c r="I107" s="289">
        <v>778.40000000000009</v>
      </c>
      <c r="J107" s="289">
        <v>814</v>
      </c>
      <c r="K107" s="289">
        <v>821.8</v>
      </c>
      <c r="L107" s="289">
        <v>831.8</v>
      </c>
      <c r="M107" s="276">
        <v>811.8</v>
      </c>
      <c r="N107" s="276">
        <v>794</v>
      </c>
      <c r="O107" s="291">
        <v>8932000</v>
      </c>
      <c r="P107" s="292">
        <v>-1.3071389898677392E-2</v>
      </c>
    </row>
    <row r="108" spans="1:16" ht="15">
      <c r="A108" s="254">
        <v>98</v>
      </c>
      <c r="B108" s="343" t="s">
        <v>56</v>
      </c>
      <c r="C108" s="435" t="s">
        <v>137</v>
      </c>
      <c r="D108" s="436">
        <v>44371</v>
      </c>
      <c r="E108" s="288">
        <v>163.19999999999999</v>
      </c>
      <c r="F108" s="288">
        <v>164.64999999999998</v>
      </c>
      <c r="G108" s="289">
        <v>160.44999999999996</v>
      </c>
      <c r="H108" s="289">
        <v>157.69999999999999</v>
      </c>
      <c r="I108" s="289">
        <v>153.49999999999997</v>
      </c>
      <c r="J108" s="289">
        <v>167.39999999999995</v>
      </c>
      <c r="K108" s="289">
        <v>171.6</v>
      </c>
      <c r="L108" s="289">
        <v>174.34999999999994</v>
      </c>
      <c r="M108" s="276">
        <v>168.85</v>
      </c>
      <c r="N108" s="276">
        <v>161.9</v>
      </c>
      <c r="O108" s="291">
        <v>45388000</v>
      </c>
      <c r="P108" s="292">
        <v>8.4488196501959281E-2</v>
      </c>
    </row>
    <row r="109" spans="1:16" ht="15">
      <c r="A109" s="254">
        <v>99</v>
      </c>
      <c r="B109" s="343" t="s">
        <v>56</v>
      </c>
      <c r="C109" s="435" t="s">
        <v>138</v>
      </c>
      <c r="D109" s="436">
        <v>44371</v>
      </c>
      <c r="E109" s="288">
        <v>163.35</v>
      </c>
      <c r="F109" s="288">
        <v>164.38333333333333</v>
      </c>
      <c r="G109" s="289">
        <v>161.31666666666666</v>
      </c>
      <c r="H109" s="289">
        <v>159.28333333333333</v>
      </c>
      <c r="I109" s="289">
        <v>156.21666666666667</v>
      </c>
      <c r="J109" s="289">
        <v>166.41666666666666</v>
      </c>
      <c r="K109" s="289">
        <v>169.48333333333332</v>
      </c>
      <c r="L109" s="289">
        <v>171.51666666666665</v>
      </c>
      <c r="M109" s="276">
        <v>167.45</v>
      </c>
      <c r="N109" s="276">
        <v>162.35</v>
      </c>
      <c r="O109" s="291">
        <v>28326000</v>
      </c>
      <c r="P109" s="292">
        <v>8.3297736010252022E-3</v>
      </c>
    </row>
    <row r="110" spans="1:16" ht="15">
      <c r="A110" s="254">
        <v>100</v>
      </c>
      <c r="B110" s="343" t="s">
        <v>49</v>
      </c>
      <c r="C110" s="435" t="s">
        <v>139</v>
      </c>
      <c r="D110" s="436">
        <v>44371</v>
      </c>
      <c r="E110" s="288">
        <v>517.95000000000005</v>
      </c>
      <c r="F110" s="288">
        <v>515.33333333333337</v>
      </c>
      <c r="G110" s="289">
        <v>509.06666666666672</v>
      </c>
      <c r="H110" s="289">
        <v>500.18333333333334</v>
      </c>
      <c r="I110" s="289">
        <v>493.91666666666669</v>
      </c>
      <c r="J110" s="289">
        <v>524.2166666666667</v>
      </c>
      <c r="K110" s="289">
        <v>530.48333333333335</v>
      </c>
      <c r="L110" s="289">
        <v>539.36666666666679</v>
      </c>
      <c r="M110" s="276">
        <v>521.6</v>
      </c>
      <c r="N110" s="276">
        <v>506.45</v>
      </c>
      <c r="O110" s="291">
        <v>5828000</v>
      </c>
      <c r="P110" s="292">
        <v>0.10170132325141777</v>
      </c>
    </row>
    <row r="111" spans="1:16" ht="15">
      <c r="A111" s="254">
        <v>101</v>
      </c>
      <c r="B111" s="343" t="s">
        <v>43</v>
      </c>
      <c r="C111" s="435" t="s">
        <v>140</v>
      </c>
      <c r="D111" s="436">
        <v>44371</v>
      </c>
      <c r="E111" s="288">
        <v>6985.75</v>
      </c>
      <c r="F111" s="288">
        <v>7016.8666666666659</v>
      </c>
      <c r="G111" s="289">
        <v>6919.8833333333314</v>
      </c>
      <c r="H111" s="289">
        <v>6854.0166666666655</v>
      </c>
      <c r="I111" s="289">
        <v>6757.033333333331</v>
      </c>
      <c r="J111" s="289">
        <v>7082.7333333333318</v>
      </c>
      <c r="K111" s="289">
        <v>7179.7166666666672</v>
      </c>
      <c r="L111" s="289">
        <v>7245.5833333333321</v>
      </c>
      <c r="M111" s="276">
        <v>7113.85</v>
      </c>
      <c r="N111" s="276">
        <v>6951</v>
      </c>
      <c r="O111" s="291">
        <v>2013600</v>
      </c>
      <c r="P111" s="292">
        <v>2.6142791622076136E-2</v>
      </c>
    </row>
    <row r="112" spans="1:16" ht="15">
      <c r="A112" s="254">
        <v>102</v>
      </c>
      <c r="B112" s="343" t="s">
        <v>49</v>
      </c>
      <c r="C112" s="435" t="s">
        <v>141</v>
      </c>
      <c r="D112" s="436">
        <v>44371</v>
      </c>
      <c r="E112" s="288">
        <v>662.9</v>
      </c>
      <c r="F112" s="288">
        <v>661.55</v>
      </c>
      <c r="G112" s="289">
        <v>647.29999999999995</v>
      </c>
      <c r="H112" s="289">
        <v>631.70000000000005</v>
      </c>
      <c r="I112" s="289">
        <v>617.45000000000005</v>
      </c>
      <c r="J112" s="289">
        <v>677.14999999999986</v>
      </c>
      <c r="K112" s="289">
        <v>691.39999999999986</v>
      </c>
      <c r="L112" s="289">
        <v>706.99999999999977</v>
      </c>
      <c r="M112" s="276">
        <v>675.8</v>
      </c>
      <c r="N112" s="276">
        <v>645.95000000000005</v>
      </c>
      <c r="O112" s="291">
        <v>10456250</v>
      </c>
      <c r="P112" s="292">
        <v>-1.9688269073010665E-2</v>
      </c>
    </row>
    <row r="113" spans="1:16" ht="15">
      <c r="A113" s="254">
        <v>103</v>
      </c>
      <c r="B113" s="343" t="s">
        <v>56</v>
      </c>
      <c r="C113" s="435" t="s">
        <v>142</v>
      </c>
      <c r="D113" s="436">
        <v>44371</v>
      </c>
      <c r="E113" s="288">
        <v>1008.75</v>
      </c>
      <c r="F113" s="288">
        <v>1013.4833333333332</v>
      </c>
      <c r="G113" s="289">
        <v>984.26666666666642</v>
      </c>
      <c r="H113" s="289">
        <v>959.78333333333319</v>
      </c>
      <c r="I113" s="289">
        <v>930.56666666666638</v>
      </c>
      <c r="J113" s="289">
        <v>1037.9666666666665</v>
      </c>
      <c r="K113" s="289">
        <v>1067.1833333333334</v>
      </c>
      <c r="L113" s="289">
        <v>1091.6666666666665</v>
      </c>
      <c r="M113" s="276">
        <v>1042.7</v>
      </c>
      <c r="N113" s="276">
        <v>989</v>
      </c>
      <c r="O113" s="291">
        <v>2640300</v>
      </c>
      <c r="P113" s="292">
        <v>0.15759475634083783</v>
      </c>
    </row>
    <row r="114" spans="1:16" ht="15">
      <c r="A114" s="254">
        <v>104</v>
      </c>
      <c r="B114" s="343" t="s">
        <v>72</v>
      </c>
      <c r="C114" s="435" t="s">
        <v>143</v>
      </c>
      <c r="D114" s="436">
        <v>44371</v>
      </c>
      <c r="E114" s="288">
        <v>1245.0999999999999</v>
      </c>
      <c r="F114" s="288">
        <v>1249.25</v>
      </c>
      <c r="G114" s="289">
        <v>1212.6500000000001</v>
      </c>
      <c r="H114" s="289">
        <v>1180.2</v>
      </c>
      <c r="I114" s="289">
        <v>1143.6000000000001</v>
      </c>
      <c r="J114" s="289">
        <v>1281.7</v>
      </c>
      <c r="K114" s="289">
        <v>1318.3</v>
      </c>
      <c r="L114" s="289">
        <v>1350.75</v>
      </c>
      <c r="M114" s="276">
        <v>1285.8499999999999</v>
      </c>
      <c r="N114" s="276">
        <v>1216.8</v>
      </c>
      <c r="O114" s="291">
        <v>1917600</v>
      </c>
      <c r="P114" s="292">
        <v>-6.0828680575962385E-2</v>
      </c>
    </row>
    <row r="115" spans="1:16" ht="15">
      <c r="A115" s="254">
        <v>105</v>
      </c>
      <c r="B115" s="343" t="s">
        <v>106</v>
      </c>
      <c r="C115" s="435" t="s">
        <v>144</v>
      </c>
      <c r="D115" s="436">
        <v>44371</v>
      </c>
      <c r="E115" s="288">
        <v>2485.3000000000002</v>
      </c>
      <c r="F115" s="288">
        <v>2485.0833333333335</v>
      </c>
      <c r="G115" s="289">
        <v>2453.416666666667</v>
      </c>
      <c r="H115" s="289">
        <v>2421.5333333333333</v>
      </c>
      <c r="I115" s="289">
        <v>2389.8666666666668</v>
      </c>
      <c r="J115" s="289">
        <v>2516.9666666666672</v>
      </c>
      <c r="K115" s="289">
        <v>2548.6333333333341</v>
      </c>
      <c r="L115" s="289">
        <v>2580.5166666666673</v>
      </c>
      <c r="M115" s="276">
        <v>2516.75</v>
      </c>
      <c r="N115" s="276">
        <v>2453.1999999999998</v>
      </c>
      <c r="O115" s="291">
        <v>1780000</v>
      </c>
      <c r="P115" s="292">
        <v>1.1363636363636364E-2</v>
      </c>
    </row>
    <row r="116" spans="1:16" ht="15">
      <c r="A116" s="254">
        <v>106</v>
      </c>
      <c r="B116" s="343" t="s">
        <v>43</v>
      </c>
      <c r="C116" s="435" t="s">
        <v>145</v>
      </c>
      <c r="D116" s="436">
        <v>44371</v>
      </c>
      <c r="E116" s="288">
        <v>239.9</v>
      </c>
      <c r="F116" s="288">
        <v>240.75</v>
      </c>
      <c r="G116" s="289">
        <v>236.25</v>
      </c>
      <c r="H116" s="289">
        <v>232.6</v>
      </c>
      <c r="I116" s="289">
        <v>228.1</v>
      </c>
      <c r="J116" s="289">
        <v>244.4</v>
      </c>
      <c r="K116" s="289">
        <v>248.9</v>
      </c>
      <c r="L116" s="289">
        <v>252.55</v>
      </c>
      <c r="M116" s="276">
        <v>245.25</v>
      </c>
      <c r="N116" s="276">
        <v>237.1</v>
      </c>
      <c r="O116" s="291">
        <v>32592000</v>
      </c>
      <c r="P116" s="292">
        <v>6.920415224913495E-3</v>
      </c>
    </row>
    <row r="117" spans="1:16" ht="15">
      <c r="A117" s="254">
        <v>107</v>
      </c>
      <c r="B117" s="343" t="s">
        <v>106</v>
      </c>
      <c r="C117" s="435" t="s">
        <v>262</v>
      </c>
      <c r="D117" s="436">
        <v>44371</v>
      </c>
      <c r="E117" s="288">
        <v>2045.3</v>
      </c>
      <c r="F117" s="288">
        <v>2064.0666666666666</v>
      </c>
      <c r="G117" s="289">
        <v>1999.2833333333333</v>
      </c>
      <c r="H117" s="289">
        <v>1953.2666666666667</v>
      </c>
      <c r="I117" s="289">
        <v>1888.4833333333333</v>
      </c>
      <c r="J117" s="289">
        <v>2110.083333333333</v>
      </c>
      <c r="K117" s="289">
        <v>2174.8666666666659</v>
      </c>
      <c r="L117" s="289">
        <v>2220.8833333333332</v>
      </c>
      <c r="M117" s="276">
        <v>2128.85</v>
      </c>
      <c r="N117" s="276">
        <v>2018.05</v>
      </c>
      <c r="O117" s="291">
        <v>518375</v>
      </c>
      <c r="P117" s="292">
        <v>-3.9735099337748346E-2</v>
      </c>
    </row>
    <row r="118" spans="1:16" ht="15">
      <c r="A118" s="254">
        <v>108</v>
      </c>
      <c r="B118" s="343" t="s">
        <v>43</v>
      </c>
      <c r="C118" s="435" t="s">
        <v>146</v>
      </c>
      <c r="D118" s="436">
        <v>44371</v>
      </c>
      <c r="E118" s="288">
        <v>82601.55</v>
      </c>
      <c r="F118" s="288">
        <v>82613.7</v>
      </c>
      <c r="G118" s="289">
        <v>81893.7</v>
      </c>
      <c r="H118" s="289">
        <v>81185.850000000006</v>
      </c>
      <c r="I118" s="289">
        <v>80465.850000000006</v>
      </c>
      <c r="J118" s="289">
        <v>83321.549999999988</v>
      </c>
      <c r="K118" s="289">
        <v>84041.549999999988</v>
      </c>
      <c r="L118" s="289">
        <v>84749.39999999998</v>
      </c>
      <c r="M118" s="276">
        <v>83333.7</v>
      </c>
      <c r="N118" s="276">
        <v>81905.850000000006</v>
      </c>
      <c r="O118" s="291">
        <v>45900</v>
      </c>
      <c r="P118" s="292">
        <v>-7.7015885783229446E-2</v>
      </c>
    </row>
    <row r="119" spans="1:16" ht="15">
      <c r="A119" s="254">
        <v>109</v>
      </c>
      <c r="B119" s="343" t="s">
        <v>56</v>
      </c>
      <c r="C119" s="435" t="s">
        <v>147</v>
      </c>
      <c r="D119" s="436">
        <v>44371</v>
      </c>
      <c r="E119" s="288">
        <v>1484.95</v>
      </c>
      <c r="F119" s="288">
        <v>1493.3</v>
      </c>
      <c r="G119" s="289">
        <v>1470.6499999999999</v>
      </c>
      <c r="H119" s="289">
        <v>1456.35</v>
      </c>
      <c r="I119" s="289">
        <v>1433.6999999999998</v>
      </c>
      <c r="J119" s="289">
        <v>1507.6</v>
      </c>
      <c r="K119" s="289">
        <v>1530.25</v>
      </c>
      <c r="L119" s="289">
        <v>1544.55</v>
      </c>
      <c r="M119" s="276">
        <v>1515.95</v>
      </c>
      <c r="N119" s="276">
        <v>1479</v>
      </c>
      <c r="O119" s="291">
        <v>3258750</v>
      </c>
      <c r="P119" s="292">
        <v>1.152073732718894E-3</v>
      </c>
    </row>
    <row r="120" spans="1:16" ht="15">
      <c r="A120" s="254">
        <v>110</v>
      </c>
      <c r="B120" s="343" t="s">
        <v>39</v>
      </c>
      <c r="C120" s="435" t="s">
        <v>790</v>
      </c>
      <c r="D120" s="436">
        <v>44371</v>
      </c>
      <c r="E120" s="288">
        <v>360.25</v>
      </c>
      <c r="F120" s="288">
        <v>361.59999999999997</v>
      </c>
      <c r="G120" s="289">
        <v>357.09999999999991</v>
      </c>
      <c r="H120" s="289">
        <v>353.94999999999993</v>
      </c>
      <c r="I120" s="289">
        <v>349.44999999999987</v>
      </c>
      <c r="J120" s="289">
        <v>364.74999999999994</v>
      </c>
      <c r="K120" s="289">
        <v>369.25000000000006</v>
      </c>
      <c r="L120" s="289">
        <v>372.4</v>
      </c>
      <c r="M120" s="276">
        <v>366.1</v>
      </c>
      <c r="N120" s="276">
        <v>358.45</v>
      </c>
      <c r="O120" s="291">
        <v>2742400</v>
      </c>
      <c r="P120" s="292">
        <v>-5.2234474753337203E-3</v>
      </c>
    </row>
    <row r="121" spans="1:16" ht="15">
      <c r="A121" s="254">
        <v>111</v>
      </c>
      <c r="B121" s="343" t="s">
        <v>111</v>
      </c>
      <c r="C121" s="435" t="s">
        <v>148</v>
      </c>
      <c r="D121" s="436">
        <v>44371</v>
      </c>
      <c r="E121" s="288">
        <v>68.650000000000006</v>
      </c>
      <c r="F121" s="288">
        <v>68.666666666666671</v>
      </c>
      <c r="G121" s="289">
        <v>66.583333333333343</v>
      </c>
      <c r="H121" s="289">
        <v>64.516666666666666</v>
      </c>
      <c r="I121" s="289">
        <v>62.433333333333337</v>
      </c>
      <c r="J121" s="289">
        <v>70.733333333333348</v>
      </c>
      <c r="K121" s="289">
        <v>72.816666666666691</v>
      </c>
      <c r="L121" s="289">
        <v>74.883333333333354</v>
      </c>
      <c r="M121" s="276">
        <v>70.75</v>
      </c>
      <c r="N121" s="276">
        <v>66.599999999999994</v>
      </c>
      <c r="O121" s="291">
        <v>82739000</v>
      </c>
      <c r="P121" s="292">
        <v>-2.6794641071785644E-2</v>
      </c>
    </row>
    <row r="122" spans="1:16" ht="15">
      <c r="A122" s="254">
        <v>112</v>
      </c>
      <c r="B122" s="343" t="s">
        <v>39</v>
      </c>
      <c r="C122" s="435" t="s">
        <v>256</v>
      </c>
      <c r="D122" s="436">
        <v>44371</v>
      </c>
      <c r="E122" s="288">
        <v>4937.25</v>
      </c>
      <c r="F122" s="288">
        <v>4902.45</v>
      </c>
      <c r="G122" s="289">
        <v>4853.8999999999996</v>
      </c>
      <c r="H122" s="289">
        <v>4770.55</v>
      </c>
      <c r="I122" s="289">
        <v>4722</v>
      </c>
      <c r="J122" s="289">
        <v>4985.7999999999993</v>
      </c>
      <c r="K122" s="289">
        <v>5034.3500000000004</v>
      </c>
      <c r="L122" s="289">
        <v>5117.6999999999989</v>
      </c>
      <c r="M122" s="276">
        <v>4951</v>
      </c>
      <c r="N122" s="276">
        <v>4819.1000000000004</v>
      </c>
      <c r="O122" s="291">
        <v>1325875</v>
      </c>
      <c r="P122" s="292">
        <v>-2.4464269290904075E-2</v>
      </c>
    </row>
    <row r="123" spans="1:16" ht="15">
      <c r="A123" s="254">
        <v>113</v>
      </c>
      <c r="B123" s="343" t="s">
        <v>835</v>
      </c>
      <c r="C123" s="435" t="s">
        <v>450</v>
      </c>
      <c r="D123" s="436">
        <v>44371</v>
      </c>
      <c r="E123" s="288">
        <v>3376.9</v>
      </c>
      <c r="F123" s="288">
        <v>3369.1333333333332</v>
      </c>
      <c r="G123" s="289">
        <v>3319.2666666666664</v>
      </c>
      <c r="H123" s="289">
        <v>3261.6333333333332</v>
      </c>
      <c r="I123" s="289">
        <v>3211.7666666666664</v>
      </c>
      <c r="J123" s="289">
        <v>3426.7666666666664</v>
      </c>
      <c r="K123" s="289">
        <v>3476.6333333333332</v>
      </c>
      <c r="L123" s="289">
        <v>3534.2666666666664</v>
      </c>
      <c r="M123" s="276">
        <v>3419</v>
      </c>
      <c r="N123" s="276">
        <v>3311.5</v>
      </c>
      <c r="O123" s="291">
        <v>329850</v>
      </c>
      <c r="P123" s="292">
        <v>-9.3943139678615575E-2</v>
      </c>
    </row>
    <row r="124" spans="1:16" ht="15">
      <c r="A124" s="254">
        <v>114</v>
      </c>
      <c r="B124" s="343" t="s">
        <v>49</v>
      </c>
      <c r="C124" s="435" t="s">
        <v>151</v>
      </c>
      <c r="D124" s="436">
        <v>44371</v>
      </c>
      <c r="E124" s="288">
        <v>18061.349999999999</v>
      </c>
      <c r="F124" s="288">
        <v>18067.116666666665</v>
      </c>
      <c r="G124" s="289">
        <v>17944.23333333333</v>
      </c>
      <c r="H124" s="289">
        <v>17827.116666666665</v>
      </c>
      <c r="I124" s="289">
        <v>17704.23333333333</v>
      </c>
      <c r="J124" s="289">
        <v>18184.23333333333</v>
      </c>
      <c r="K124" s="289">
        <v>18307.116666666669</v>
      </c>
      <c r="L124" s="289">
        <v>18424.23333333333</v>
      </c>
      <c r="M124" s="276">
        <v>18190</v>
      </c>
      <c r="N124" s="276">
        <v>17950</v>
      </c>
      <c r="O124" s="291">
        <v>230600</v>
      </c>
      <c r="P124" s="292">
        <v>3.8037362142696374E-2</v>
      </c>
    </row>
    <row r="125" spans="1:16" ht="15">
      <c r="A125" s="254">
        <v>115</v>
      </c>
      <c r="B125" s="343" t="s">
        <v>111</v>
      </c>
      <c r="C125" s="435" t="s">
        <v>152</v>
      </c>
      <c r="D125" s="436">
        <v>44371</v>
      </c>
      <c r="E125" s="288">
        <v>180.5</v>
      </c>
      <c r="F125" s="288">
        <v>179.33333333333334</v>
      </c>
      <c r="G125" s="289">
        <v>177.7166666666667</v>
      </c>
      <c r="H125" s="289">
        <v>174.93333333333337</v>
      </c>
      <c r="I125" s="289">
        <v>173.31666666666672</v>
      </c>
      <c r="J125" s="289">
        <v>182.11666666666667</v>
      </c>
      <c r="K125" s="289">
        <v>183.73333333333329</v>
      </c>
      <c r="L125" s="289">
        <v>186.51666666666665</v>
      </c>
      <c r="M125" s="276">
        <v>180.95</v>
      </c>
      <c r="N125" s="276">
        <v>176.55</v>
      </c>
      <c r="O125" s="291">
        <v>82939300</v>
      </c>
      <c r="P125" s="292">
        <v>-6.3413067908171458E-3</v>
      </c>
    </row>
    <row r="126" spans="1:16" ht="15">
      <c r="A126" s="254">
        <v>116</v>
      </c>
      <c r="B126" s="343" t="s">
        <v>42</v>
      </c>
      <c r="C126" s="435" t="s">
        <v>153</v>
      </c>
      <c r="D126" s="436">
        <v>44371</v>
      </c>
      <c r="E126" s="288">
        <v>117.5</v>
      </c>
      <c r="F126" s="288">
        <v>118.51666666666667</v>
      </c>
      <c r="G126" s="289">
        <v>116.23333333333333</v>
      </c>
      <c r="H126" s="289">
        <v>114.96666666666667</v>
      </c>
      <c r="I126" s="289">
        <v>112.68333333333334</v>
      </c>
      <c r="J126" s="289">
        <v>119.78333333333333</v>
      </c>
      <c r="K126" s="289">
        <v>122.06666666666666</v>
      </c>
      <c r="L126" s="289">
        <v>123.33333333333333</v>
      </c>
      <c r="M126" s="276">
        <v>120.8</v>
      </c>
      <c r="N126" s="276">
        <v>117.25</v>
      </c>
      <c r="O126" s="291">
        <v>76106400</v>
      </c>
      <c r="P126" s="292">
        <v>3.3196626170393873E-2</v>
      </c>
    </row>
    <row r="127" spans="1:16" ht="15">
      <c r="A127" s="254">
        <v>117</v>
      </c>
      <c r="B127" s="343" t="s">
        <v>72</v>
      </c>
      <c r="C127" s="435" t="s">
        <v>155</v>
      </c>
      <c r="D127" s="436">
        <v>44371</v>
      </c>
      <c r="E127" s="288">
        <v>125.1</v>
      </c>
      <c r="F127" s="288">
        <v>125.13333333333333</v>
      </c>
      <c r="G127" s="289">
        <v>123.46666666666665</v>
      </c>
      <c r="H127" s="289">
        <v>121.83333333333333</v>
      </c>
      <c r="I127" s="289">
        <v>120.16666666666666</v>
      </c>
      <c r="J127" s="289">
        <v>126.76666666666665</v>
      </c>
      <c r="K127" s="289">
        <v>128.43333333333334</v>
      </c>
      <c r="L127" s="289">
        <v>130.06666666666666</v>
      </c>
      <c r="M127" s="276">
        <v>126.8</v>
      </c>
      <c r="N127" s="276">
        <v>123.5</v>
      </c>
      <c r="O127" s="291">
        <v>72264500</v>
      </c>
      <c r="P127" s="292">
        <v>1.0117317834463459E-2</v>
      </c>
    </row>
    <row r="128" spans="1:16" ht="15">
      <c r="A128" s="254">
        <v>118</v>
      </c>
      <c r="B128" s="343" t="s">
        <v>78</v>
      </c>
      <c r="C128" s="435" t="s">
        <v>156</v>
      </c>
      <c r="D128" s="436">
        <v>44371</v>
      </c>
      <c r="E128" s="288">
        <v>29895.85</v>
      </c>
      <c r="F128" s="288">
        <v>29912.666666666668</v>
      </c>
      <c r="G128" s="289">
        <v>29684.183333333334</v>
      </c>
      <c r="H128" s="289">
        <v>29472.516666666666</v>
      </c>
      <c r="I128" s="289">
        <v>29244.033333333333</v>
      </c>
      <c r="J128" s="289">
        <v>30124.333333333336</v>
      </c>
      <c r="K128" s="289">
        <v>30352.816666666666</v>
      </c>
      <c r="L128" s="289">
        <v>30564.483333333337</v>
      </c>
      <c r="M128" s="276">
        <v>30141.15</v>
      </c>
      <c r="N128" s="276">
        <v>29701</v>
      </c>
      <c r="O128" s="291">
        <v>83340</v>
      </c>
      <c r="P128" s="292">
        <v>-1.5242821694434599E-2</v>
      </c>
    </row>
    <row r="129" spans="1:16" ht="15">
      <c r="A129" s="254">
        <v>119</v>
      </c>
      <c r="B129" s="362" t="s">
        <v>51</v>
      </c>
      <c r="C129" s="435" t="s">
        <v>157</v>
      </c>
      <c r="D129" s="436">
        <v>44371</v>
      </c>
      <c r="E129" s="288">
        <v>2170.9499999999998</v>
      </c>
      <c r="F129" s="288">
        <v>2182.2833333333333</v>
      </c>
      <c r="G129" s="289">
        <v>2133.6666666666665</v>
      </c>
      <c r="H129" s="289">
        <v>2096.3833333333332</v>
      </c>
      <c r="I129" s="289">
        <v>2047.7666666666664</v>
      </c>
      <c r="J129" s="289">
        <v>2219.5666666666666</v>
      </c>
      <c r="K129" s="289">
        <v>2268.1833333333334</v>
      </c>
      <c r="L129" s="289">
        <v>2305.4666666666667</v>
      </c>
      <c r="M129" s="276">
        <v>2230.9</v>
      </c>
      <c r="N129" s="276">
        <v>2145</v>
      </c>
      <c r="O129" s="291">
        <v>3375900</v>
      </c>
      <c r="P129" s="292">
        <v>-1.0399032648125755E-2</v>
      </c>
    </row>
    <row r="130" spans="1:16" ht="15">
      <c r="A130" s="254">
        <v>120</v>
      </c>
      <c r="B130" s="343" t="s">
        <v>72</v>
      </c>
      <c r="C130" s="435" t="s">
        <v>158</v>
      </c>
      <c r="D130" s="436">
        <v>44371</v>
      </c>
      <c r="E130" s="288">
        <v>229.05</v>
      </c>
      <c r="F130" s="288">
        <v>229.63333333333333</v>
      </c>
      <c r="G130" s="289">
        <v>227.56666666666666</v>
      </c>
      <c r="H130" s="289">
        <v>226.08333333333334</v>
      </c>
      <c r="I130" s="289">
        <v>224.01666666666668</v>
      </c>
      <c r="J130" s="289">
        <v>231.11666666666665</v>
      </c>
      <c r="K130" s="289">
        <v>233.18333333333331</v>
      </c>
      <c r="L130" s="289">
        <v>234.66666666666663</v>
      </c>
      <c r="M130" s="276">
        <v>231.7</v>
      </c>
      <c r="N130" s="276">
        <v>228.15</v>
      </c>
      <c r="O130" s="291">
        <v>31623000</v>
      </c>
      <c r="P130" s="292">
        <v>4.1703725664591365E-2</v>
      </c>
    </row>
    <row r="131" spans="1:16" ht="15">
      <c r="A131" s="254">
        <v>121</v>
      </c>
      <c r="B131" s="343" t="s">
        <v>56</v>
      </c>
      <c r="C131" s="435" t="s">
        <v>159</v>
      </c>
      <c r="D131" s="436">
        <v>44371</v>
      </c>
      <c r="E131" s="288">
        <v>127.2</v>
      </c>
      <c r="F131" s="288">
        <v>127.45</v>
      </c>
      <c r="G131" s="289">
        <v>126.1</v>
      </c>
      <c r="H131" s="289">
        <v>124.99999999999999</v>
      </c>
      <c r="I131" s="289">
        <v>123.64999999999998</v>
      </c>
      <c r="J131" s="289">
        <v>128.55000000000001</v>
      </c>
      <c r="K131" s="289">
        <v>129.9</v>
      </c>
      <c r="L131" s="289">
        <v>131.00000000000003</v>
      </c>
      <c r="M131" s="276">
        <v>128.80000000000001</v>
      </c>
      <c r="N131" s="276">
        <v>126.35</v>
      </c>
      <c r="O131" s="291">
        <v>42773800</v>
      </c>
      <c r="P131" s="292">
        <v>3.9475666716890158E-2</v>
      </c>
    </row>
    <row r="132" spans="1:16" ht="15">
      <c r="A132" s="254">
        <v>122</v>
      </c>
      <c r="B132" s="343" t="s">
        <v>51</v>
      </c>
      <c r="C132" s="435" t="s">
        <v>269</v>
      </c>
      <c r="D132" s="436">
        <v>44371</v>
      </c>
      <c r="E132" s="288">
        <v>5413.6</v>
      </c>
      <c r="F132" s="288">
        <v>5437.8</v>
      </c>
      <c r="G132" s="289">
        <v>5345.6500000000005</v>
      </c>
      <c r="H132" s="289">
        <v>5277.7000000000007</v>
      </c>
      <c r="I132" s="289">
        <v>5185.5500000000011</v>
      </c>
      <c r="J132" s="289">
        <v>5505.75</v>
      </c>
      <c r="K132" s="289">
        <v>5597.9</v>
      </c>
      <c r="L132" s="289">
        <v>5665.8499999999995</v>
      </c>
      <c r="M132" s="276">
        <v>5529.95</v>
      </c>
      <c r="N132" s="276">
        <v>5369.85</v>
      </c>
      <c r="O132" s="291">
        <v>392375</v>
      </c>
      <c r="P132" s="292">
        <v>-7.5877331647170405E-3</v>
      </c>
    </row>
    <row r="133" spans="1:16" ht="15">
      <c r="A133" s="254">
        <v>123</v>
      </c>
      <c r="B133" s="343" t="s">
        <v>49</v>
      </c>
      <c r="C133" s="435" t="s">
        <v>160</v>
      </c>
      <c r="D133" s="436">
        <v>44371</v>
      </c>
      <c r="E133" s="288">
        <v>2131.4</v>
      </c>
      <c r="F133" s="288">
        <v>2139.35</v>
      </c>
      <c r="G133" s="289">
        <v>2116.0499999999997</v>
      </c>
      <c r="H133" s="289">
        <v>2100.6999999999998</v>
      </c>
      <c r="I133" s="289">
        <v>2077.3999999999996</v>
      </c>
      <c r="J133" s="289">
        <v>2154.6999999999998</v>
      </c>
      <c r="K133" s="289">
        <v>2178</v>
      </c>
      <c r="L133" s="289">
        <v>2193.35</v>
      </c>
      <c r="M133" s="276">
        <v>2162.65</v>
      </c>
      <c r="N133" s="276">
        <v>2124</v>
      </c>
      <c r="O133" s="291">
        <v>2552500</v>
      </c>
      <c r="P133" s="292">
        <v>-2.8729071537290714E-2</v>
      </c>
    </row>
    <row r="134" spans="1:16" ht="15">
      <c r="A134" s="254">
        <v>124</v>
      </c>
      <c r="B134" s="343" t="s">
        <v>835</v>
      </c>
      <c r="C134" s="435" t="s">
        <v>267</v>
      </c>
      <c r="D134" s="436">
        <v>44371</v>
      </c>
      <c r="E134" s="288">
        <v>2863.4</v>
      </c>
      <c r="F134" s="288">
        <v>2874.2666666666664</v>
      </c>
      <c r="G134" s="289">
        <v>2839.1333333333328</v>
      </c>
      <c r="H134" s="289">
        <v>2814.8666666666663</v>
      </c>
      <c r="I134" s="289">
        <v>2779.7333333333327</v>
      </c>
      <c r="J134" s="289">
        <v>2898.5333333333328</v>
      </c>
      <c r="K134" s="289">
        <v>2933.6666666666661</v>
      </c>
      <c r="L134" s="289">
        <v>2957.9333333333329</v>
      </c>
      <c r="M134" s="276">
        <v>2909.4</v>
      </c>
      <c r="N134" s="276">
        <v>2850</v>
      </c>
      <c r="O134" s="291">
        <v>641250</v>
      </c>
      <c r="P134" s="292">
        <v>-1.0798303123794832E-2</v>
      </c>
    </row>
    <row r="135" spans="1:16" ht="15">
      <c r="A135" s="254">
        <v>125</v>
      </c>
      <c r="B135" s="343" t="s">
        <v>53</v>
      </c>
      <c r="C135" s="435" t="s">
        <v>161</v>
      </c>
      <c r="D135" s="436">
        <v>44371</v>
      </c>
      <c r="E135" s="288">
        <v>41.15</v>
      </c>
      <c r="F135" s="288">
        <v>41.233333333333334</v>
      </c>
      <c r="G135" s="289">
        <v>40.466666666666669</v>
      </c>
      <c r="H135" s="289">
        <v>39.783333333333331</v>
      </c>
      <c r="I135" s="289">
        <v>39.016666666666666</v>
      </c>
      <c r="J135" s="289">
        <v>41.916666666666671</v>
      </c>
      <c r="K135" s="289">
        <v>42.683333333333337</v>
      </c>
      <c r="L135" s="289">
        <v>43.366666666666674</v>
      </c>
      <c r="M135" s="276">
        <v>42</v>
      </c>
      <c r="N135" s="276">
        <v>40.549999999999997</v>
      </c>
      <c r="O135" s="291">
        <v>317568000</v>
      </c>
      <c r="P135" s="292">
        <v>-3.7859324252266228E-2</v>
      </c>
    </row>
    <row r="136" spans="1:16" ht="15">
      <c r="A136" s="254">
        <v>126</v>
      </c>
      <c r="B136" s="343" t="s">
        <v>42</v>
      </c>
      <c r="C136" s="435" t="s">
        <v>162</v>
      </c>
      <c r="D136" s="436">
        <v>44371</v>
      </c>
      <c r="E136" s="288">
        <v>240.4</v>
      </c>
      <c r="F136" s="288">
        <v>240.4</v>
      </c>
      <c r="G136" s="289">
        <v>237.45000000000002</v>
      </c>
      <c r="H136" s="289">
        <v>234.5</v>
      </c>
      <c r="I136" s="289">
        <v>231.55</v>
      </c>
      <c r="J136" s="289">
        <v>243.35000000000002</v>
      </c>
      <c r="K136" s="289">
        <v>246.3</v>
      </c>
      <c r="L136" s="289">
        <v>249.25000000000003</v>
      </c>
      <c r="M136" s="276">
        <v>243.35</v>
      </c>
      <c r="N136" s="276">
        <v>237.45</v>
      </c>
      <c r="O136" s="291">
        <v>24032000</v>
      </c>
      <c r="P136" s="292">
        <v>7.6316732353994984E-2</v>
      </c>
    </row>
    <row r="137" spans="1:16" ht="15">
      <c r="A137" s="254">
        <v>127</v>
      </c>
      <c r="B137" s="343" t="s">
        <v>88</v>
      </c>
      <c r="C137" s="435" t="s">
        <v>163</v>
      </c>
      <c r="D137" s="436">
        <v>44371</v>
      </c>
      <c r="E137" s="288">
        <v>1425.55</v>
      </c>
      <c r="F137" s="288">
        <v>1431.8</v>
      </c>
      <c r="G137" s="289">
        <v>1414.75</v>
      </c>
      <c r="H137" s="289">
        <v>1403.95</v>
      </c>
      <c r="I137" s="289">
        <v>1386.9</v>
      </c>
      <c r="J137" s="289">
        <v>1442.6</v>
      </c>
      <c r="K137" s="289">
        <v>1459.6499999999996</v>
      </c>
      <c r="L137" s="289">
        <v>1470.4499999999998</v>
      </c>
      <c r="M137" s="276">
        <v>1448.85</v>
      </c>
      <c r="N137" s="276">
        <v>1421</v>
      </c>
      <c r="O137" s="291">
        <v>1633291</v>
      </c>
      <c r="P137" s="292">
        <v>-2.1458180931480126E-2</v>
      </c>
    </row>
    <row r="138" spans="1:16" ht="15">
      <c r="A138" s="254">
        <v>128</v>
      </c>
      <c r="B138" s="343" t="s">
        <v>37</v>
      </c>
      <c r="C138" s="435" t="s">
        <v>164</v>
      </c>
      <c r="D138" s="436">
        <v>44371</v>
      </c>
      <c r="E138" s="288">
        <v>1033.7</v>
      </c>
      <c r="F138" s="288">
        <v>1018.8000000000001</v>
      </c>
      <c r="G138" s="289">
        <v>991.15000000000009</v>
      </c>
      <c r="H138" s="289">
        <v>948.6</v>
      </c>
      <c r="I138" s="289">
        <v>920.95</v>
      </c>
      <c r="J138" s="289">
        <v>1061.3500000000001</v>
      </c>
      <c r="K138" s="289">
        <v>1089</v>
      </c>
      <c r="L138" s="289">
        <v>1131.5500000000002</v>
      </c>
      <c r="M138" s="276">
        <v>1046.45</v>
      </c>
      <c r="N138" s="276">
        <v>976.25</v>
      </c>
      <c r="O138" s="291">
        <v>1974550</v>
      </c>
      <c r="P138" s="292">
        <v>-4.3029259896729778E-4</v>
      </c>
    </row>
    <row r="139" spans="1:16" ht="15">
      <c r="A139" s="254">
        <v>129</v>
      </c>
      <c r="B139" s="343" t="s">
        <v>53</v>
      </c>
      <c r="C139" s="435" t="s">
        <v>165</v>
      </c>
      <c r="D139" s="436">
        <v>44371</v>
      </c>
      <c r="E139" s="288">
        <v>209.8</v>
      </c>
      <c r="F139" s="288">
        <v>211.66666666666666</v>
      </c>
      <c r="G139" s="289">
        <v>206.98333333333332</v>
      </c>
      <c r="H139" s="289">
        <v>204.16666666666666</v>
      </c>
      <c r="I139" s="289">
        <v>199.48333333333332</v>
      </c>
      <c r="J139" s="289">
        <v>214.48333333333332</v>
      </c>
      <c r="K139" s="289">
        <v>219.16666666666666</v>
      </c>
      <c r="L139" s="289">
        <v>221.98333333333332</v>
      </c>
      <c r="M139" s="276">
        <v>216.35</v>
      </c>
      <c r="N139" s="276">
        <v>208.85</v>
      </c>
      <c r="O139" s="291">
        <v>24792100</v>
      </c>
      <c r="P139" s="292">
        <v>5.0116693280923719E-2</v>
      </c>
    </row>
    <row r="140" spans="1:16" ht="15">
      <c r="A140" s="254">
        <v>130</v>
      </c>
      <c r="B140" s="343" t="s">
        <v>42</v>
      </c>
      <c r="C140" s="435" t="s">
        <v>166</v>
      </c>
      <c r="D140" s="436">
        <v>44371</v>
      </c>
      <c r="E140" s="288">
        <v>150.55000000000001</v>
      </c>
      <c r="F140" s="288">
        <v>151.79999999999998</v>
      </c>
      <c r="G140" s="289">
        <v>148.09999999999997</v>
      </c>
      <c r="H140" s="289">
        <v>145.64999999999998</v>
      </c>
      <c r="I140" s="289">
        <v>141.94999999999996</v>
      </c>
      <c r="J140" s="289">
        <v>154.24999999999997</v>
      </c>
      <c r="K140" s="289">
        <v>157.94999999999996</v>
      </c>
      <c r="L140" s="289">
        <v>160.39999999999998</v>
      </c>
      <c r="M140" s="276">
        <v>155.5</v>
      </c>
      <c r="N140" s="276">
        <v>149.35</v>
      </c>
      <c r="O140" s="291">
        <v>24000000</v>
      </c>
      <c r="P140" s="292">
        <v>7.4402363685200104E-2</v>
      </c>
    </row>
    <row r="141" spans="1:16" ht="15">
      <c r="A141" s="254">
        <v>131</v>
      </c>
      <c r="B141" s="343" t="s">
        <v>72</v>
      </c>
      <c r="C141" s="435" t="s">
        <v>167</v>
      </c>
      <c r="D141" s="436">
        <v>44371</v>
      </c>
      <c r="E141" s="288">
        <v>2221.0500000000002</v>
      </c>
      <c r="F141" s="288">
        <v>2214.1166666666668</v>
      </c>
      <c r="G141" s="289">
        <v>2189.4333333333334</v>
      </c>
      <c r="H141" s="289">
        <v>2157.8166666666666</v>
      </c>
      <c r="I141" s="289">
        <v>2133.1333333333332</v>
      </c>
      <c r="J141" s="289">
        <v>2245.7333333333336</v>
      </c>
      <c r="K141" s="289">
        <v>2270.416666666667</v>
      </c>
      <c r="L141" s="289">
        <v>2302.0333333333338</v>
      </c>
      <c r="M141" s="276">
        <v>2238.8000000000002</v>
      </c>
      <c r="N141" s="276">
        <v>2182.5</v>
      </c>
      <c r="O141" s="291">
        <v>36515000</v>
      </c>
      <c r="P141" s="292">
        <v>2.2736025431858445E-2</v>
      </c>
    </row>
    <row r="142" spans="1:16" ht="15">
      <c r="A142" s="254">
        <v>132</v>
      </c>
      <c r="B142" s="343" t="s">
        <v>111</v>
      </c>
      <c r="C142" s="435" t="s">
        <v>168</v>
      </c>
      <c r="D142" s="436">
        <v>44371</v>
      </c>
      <c r="E142" s="288">
        <v>128.44999999999999</v>
      </c>
      <c r="F142" s="288">
        <v>129.88333333333333</v>
      </c>
      <c r="G142" s="289">
        <v>125.96666666666664</v>
      </c>
      <c r="H142" s="289">
        <v>123.48333333333332</v>
      </c>
      <c r="I142" s="289">
        <v>119.56666666666663</v>
      </c>
      <c r="J142" s="289">
        <v>132.36666666666665</v>
      </c>
      <c r="K142" s="289">
        <v>136.28333333333333</v>
      </c>
      <c r="L142" s="289">
        <v>138.76666666666665</v>
      </c>
      <c r="M142" s="276">
        <v>133.80000000000001</v>
      </c>
      <c r="N142" s="276">
        <v>127.4</v>
      </c>
      <c r="O142" s="291">
        <v>170506000</v>
      </c>
      <c r="P142" s="292">
        <v>9.2785244334476751E-3</v>
      </c>
    </row>
    <row r="143" spans="1:16" ht="15">
      <c r="A143" s="254">
        <v>133</v>
      </c>
      <c r="B143" s="343" t="s">
        <v>56</v>
      </c>
      <c r="C143" s="435" t="s">
        <v>274</v>
      </c>
      <c r="D143" s="436">
        <v>44371</v>
      </c>
      <c r="E143" s="288">
        <v>986.3</v>
      </c>
      <c r="F143" s="288">
        <v>986.94999999999993</v>
      </c>
      <c r="G143" s="289">
        <v>979.84999999999991</v>
      </c>
      <c r="H143" s="289">
        <v>973.4</v>
      </c>
      <c r="I143" s="289">
        <v>966.3</v>
      </c>
      <c r="J143" s="289">
        <v>993.39999999999986</v>
      </c>
      <c r="K143" s="289">
        <v>1000.5</v>
      </c>
      <c r="L143" s="289">
        <v>1006.9499999999998</v>
      </c>
      <c r="M143" s="276">
        <v>994.05</v>
      </c>
      <c r="N143" s="276">
        <v>980.5</v>
      </c>
      <c r="O143" s="291">
        <v>6030750</v>
      </c>
      <c r="P143" s="292">
        <v>8.9084065244667502E-3</v>
      </c>
    </row>
    <row r="144" spans="1:16" ht="15">
      <c r="A144" s="254">
        <v>134</v>
      </c>
      <c r="B144" s="343" t="s">
        <v>53</v>
      </c>
      <c r="C144" s="435" t="s">
        <v>169</v>
      </c>
      <c r="D144" s="436">
        <v>44371</v>
      </c>
      <c r="E144" s="288">
        <v>420.55</v>
      </c>
      <c r="F144" s="288">
        <v>421.41666666666669</v>
      </c>
      <c r="G144" s="289">
        <v>416.13333333333338</v>
      </c>
      <c r="H144" s="289">
        <v>411.7166666666667</v>
      </c>
      <c r="I144" s="289">
        <v>406.43333333333339</v>
      </c>
      <c r="J144" s="289">
        <v>425.83333333333337</v>
      </c>
      <c r="K144" s="289">
        <v>431.11666666666667</v>
      </c>
      <c r="L144" s="289">
        <v>435.53333333333336</v>
      </c>
      <c r="M144" s="276">
        <v>426.7</v>
      </c>
      <c r="N144" s="276">
        <v>417</v>
      </c>
      <c r="O144" s="291">
        <v>85227000</v>
      </c>
      <c r="P144" s="292">
        <v>6.0378561184198879E-3</v>
      </c>
    </row>
    <row r="145" spans="1:16" ht="15">
      <c r="A145" s="254">
        <v>135</v>
      </c>
      <c r="B145" s="343" t="s">
        <v>37</v>
      </c>
      <c r="C145" s="435" t="s">
        <v>170</v>
      </c>
      <c r="D145" s="436">
        <v>44371</v>
      </c>
      <c r="E145" s="288">
        <v>28349.35</v>
      </c>
      <c r="F145" s="288">
        <v>28386.350000000002</v>
      </c>
      <c r="G145" s="289">
        <v>27958.000000000004</v>
      </c>
      <c r="H145" s="289">
        <v>27566.65</v>
      </c>
      <c r="I145" s="289">
        <v>27138.300000000003</v>
      </c>
      <c r="J145" s="289">
        <v>28777.700000000004</v>
      </c>
      <c r="K145" s="289">
        <v>29206.050000000003</v>
      </c>
      <c r="L145" s="289">
        <v>29597.400000000005</v>
      </c>
      <c r="M145" s="276">
        <v>28814.7</v>
      </c>
      <c r="N145" s="276">
        <v>27995</v>
      </c>
      <c r="O145" s="291">
        <v>133000</v>
      </c>
      <c r="P145" s="292">
        <v>-2.7955417504111089E-2</v>
      </c>
    </row>
    <row r="146" spans="1:16" ht="15">
      <c r="A146" s="254">
        <v>136</v>
      </c>
      <c r="B146" s="343" t="s">
        <v>63</v>
      </c>
      <c r="C146" s="435" t="s">
        <v>171</v>
      </c>
      <c r="D146" s="436">
        <v>44371</v>
      </c>
      <c r="E146" s="288">
        <v>2016.55</v>
      </c>
      <c r="F146" s="288">
        <v>2022.7</v>
      </c>
      <c r="G146" s="289">
        <v>1999.8500000000001</v>
      </c>
      <c r="H146" s="289">
        <v>1983.15</v>
      </c>
      <c r="I146" s="289">
        <v>1960.3000000000002</v>
      </c>
      <c r="J146" s="289">
        <v>2039.4</v>
      </c>
      <c r="K146" s="289">
        <v>2062.25</v>
      </c>
      <c r="L146" s="289">
        <v>2078.9499999999998</v>
      </c>
      <c r="M146" s="276">
        <v>2045.55</v>
      </c>
      <c r="N146" s="276">
        <v>2006</v>
      </c>
      <c r="O146" s="291">
        <v>1065075</v>
      </c>
      <c r="P146" s="292">
        <v>2.3790642347343377E-2</v>
      </c>
    </row>
    <row r="147" spans="1:16" ht="15">
      <c r="A147" s="254">
        <v>137</v>
      </c>
      <c r="B147" s="343" t="s">
        <v>78</v>
      </c>
      <c r="C147" s="435" t="s">
        <v>172</v>
      </c>
      <c r="D147" s="436">
        <v>44371</v>
      </c>
      <c r="E147" s="288">
        <v>7128.6</v>
      </c>
      <c r="F147" s="288">
        <v>7147.4666666666672</v>
      </c>
      <c r="G147" s="289">
        <v>7044.9333333333343</v>
      </c>
      <c r="H147" s="289">
        <v>6961.2666666666673</v>
      </c>
      <c r="I147" s="289">
        <v>6858.7333333333345</v>
      </c>
      <c r="J147" s="289">
        <v>7231.1333333333341</v>
      </c>
      <c r="K147" s="289">
        <v>7333.666666666667</v>
      </c>
      <c r="L147" s="289">
        <v>7417.3333333333339</v>
      </c>
      <c r="M147" s="276">
        <v>7250</v>
      </c>
      <c r="N147" s="276">
        <v>7063.8</v>
      </c>
      <c r="O147" s="291">
        <v>306375</v>
      </c>
      <c r="P147" s="292">
        <v>-6.8881685575364667E-3</v>
      </c>
    </row>
    <row r="148" spans="1:16" ht="15">
      <c r="A148" s="254">
        <v>138</v>
      </c>
      <c r="B148" s="343" t="s">
        <v>56</v>
      </c>
      <c r="C148" s="435" t="s">
        <v>173</v>
      </c>
      <c r="D148" s="436">
        <v>44371</v>
      </c>
      <c r="E148" s="288">
        <v>1412.2</v>
      </c>
      <c r="F148" s="288">
        <v>1416.8999999999999</v>
      </c>
      <c r="G148" s="289">
        <v>1391.7999999999997</v>
      </c>
      <c r="H148" s="289">
        <v>1371.3999999999999</v>
      </c>
      <c r="I148" s="289">
        <v>1346.2999999999997</v>
      </c>
      <c r="J148" s="289">
        <v>1437.2999999999997</v>
      </c>
      <c r="K148" s="289">
        <v>1462.3999999999996</v>
      </c>
      <c r="L148" s="289">
        <v>1482.7999999999997</v>
      </c>
      <c r="M148" s="276">
        <v>1442</v>
      </c>
      <c r="N148" s="276">
        <v>1396.5</v>
      </c>
      <c r="O148" s="291">
        <v>4904000</v>
      </c>
      <c r="P148" s="292">
        <v>-1.4944560501365901E-2</v>
      </c>
    </row>
    <row r="149" spans="1:16" ht="15">
      <c r="A149" s="254">
        <v>139</v>
      </c>
      <c r="B149" s="343" t="s">
        <v>51</v>
      </c>
      <c r="C149" s="435" t="s">
        <v>175</v>
      </c>
      <c r="D149" s="436">
        <v>44371</v>
      </c>
      <c r="E149" s="288">
        <v>666.15</v>
      </c>
      <c r="F149" s="288">
        <v>667.65</v>
      </c>
      <c r="G149" s="289">
        <v>660.9</v>
      </c>
      <c r="H149" s="289">
        <v>655.65</v>
      </c>
      <c r="I149" s="289">
        <v>648.9</v>
      </c>
      <c r="J149" s="289">
        <v>672.9</v>
      </c>
      <c r="K149" s="289">
        <v>679.65</v>
      </c>
      <c r="L149" s="289">
        <v>684.9</v>
      </c>
      <c r="M149" s="276">
        <v>674.4</v>
      </c>
      <c r="N149" s="276">
        <v>662.4</v>
      </c>
      <c r="O149" s="291">
        <v>39482800</v>
      </c>
      <c r="P149" s="292">
        <v>3.5584655896377482E-3</v>
      </c>
    </row>
    <row r="150" spans="1:16" ht="15">
      <c r="A150" s="254">
        <v>140</v>
      </c>
      <c r="B150" s="343" t="s">
        <v>88</v>
      </c>
      <c r="C150" s="435" t="s">
        <v>176</v>
      </c>
      <c r="D150" s="436">
        <v>44371</v>
      </c>
      <c r="E150" s="288">
        <v>533.65</v>
      </c>
      <c r="F150" s="288">
        <v>533.05000000000007</v>
      </c>
      <c r="G150" s="289">
        <v>523.75000000000011</v>
      </c>
      <c r="H150" s="289">
        <v>513.85</v>
      </c>
      <c r="I150" s="289">
        <v>504.55000000000007</v>
      </c>
      <c r="J150" s="289">
        <v>542.95000000000016</v>
      </c>
      <c r="K150" s="289">
        <v>552.25000000000011</v>
      </c>
      <c r="L150" s="289">
        <v>562.1500000000002</v>
      </c>
      <c r="M150" s="276">
        <v>542.35</v>
      </c>
      <c r="N150" s="276">
        <v>523.15</v>
      </c>
      <c r="O150" s="291">
        <v>14176500</v>
      </c>
      <c r="P150" s="292">
        <v>0.18107973006748312</v>
      </c>
    </row>
    <row r="151" spans="1:16" ht="15">
      <c r="A151" s="254">
        <v>141</v>
      </c>
      <c r="B151" s="343" t="s">
        <v>835</v>
      </c>
      <c r="C151" s="435" t="s">
        <v>177</v>
      </c>
      <c r="D151" s="436">
        <v>44371</v>
      </c>
      <c r="E151" s="288">
        <v>725.75</v>
      </c>
      <c r="F151" s="288">
        <v>726.58333333333337</v>
      </c>
      <c r="G151" s="289">
        <v>710.66666666666674</v>
      </c>
      <c r="H151" s="289">
        <v>695.58333333333337</v>
      </c>
      <c r="I151" s="289">
        <v>679.66666666666674</v>
      </c>
      <c r="J151" s="289">
        <v>741.66666666666674</v>
      </c>
      <c r="K151" s="289">
        <v>757.58333333333348</v>
      </c>
      <c r="L151" s="289">
        <v>772.66666666666674</v>
      </c>
      <c r="M151" s="276">
        <v>742.5</v>
      </c>
      <c r="N151" s="276">
        <v>711.5</v>
      </c>
      <c r="O151" s="291">
        <v>7818000</v>
      </c>
      <c r="P151" s="292">
        <v>-2.1281922884326489E-2</v>
      </c>
    </row>
    <row r="152" spans="1:16" ht="15">
      <c r="A152" s="254">
        <v>142</v>
      </c>
      <c r="B152" s="343" t="s">
        <v>49</v>
      </c>
      <c r="C152" s="435" t="s">
        <v>804</v>
      </c>
      <c r="D152" s="436">
        <v>44371</v>
      </c>
      <c r="E152" s="288">
        <v>744.8</v>
      </c>
      <c r="F152" s="288">
        <v>739.56666666666661</v>
      </c>
      <c r="G152" s="289">
        <v>732.48333333333323</v>
      </c>
      <c r="H152" s="289">
        <v>720.16666666666663</v>
      </c>
      <c r="I152" s="289">
        <v>713.08333333333326</v>
      </c>
      <c r="J152" s="289">
        <v>751.88333333333321</v>
      </c>
      <c r="K152" s="289">
        <v>758.9666666666667</v>
      </c>
      <c r="L152" s="289">
        <v>771.28333333333319</v>
      </c>
      <c r="M152" s="276">
        <v>746.65</v>
      </c>
      <c r="N152" s="276">
        <v>727.25</v>
      </c>
      <c r="O152" s="291">
        <v>7493850</v>
      </c>
      <c r="P152" s="292">
        <v>6.79107348980377E-2</v>
      </c>
    </row>
    <row r="153" spans="1:16" ht="15">
      <c r="A153" s="254">
        <v>143</v>
      </c>
      <c r="B153" s="343" t="s">
        <v>43</v>
      </c>
      <c r="C153" s="435" t="s">
        <v>179</v>
      </c>
      <c r="D153" s="436">
        <v>44371</v>
      </c>
      <c r="E153" s="288">
        <v>345.85</v>
      </c>
      <c r="F153" s="288">
        <v>347.13333333333338</v>
      </c>
      <c r="G153" s="289">
        <v>341.01666666666677</v>
      </c>
      <c r="H153" s="289">
        <v>336.18333333333339</v>
      </c>
      <c r="I153" s="289">
        <v>330.06666666666678</v>
      </c>
      <c r="J153" s="289">
        <v>351.96666666666675</v>
      </c>
      <c r="K153" s="289">
        <v>358.08333333333343</v>
      </c>
      <c r="L153" s="289">
        <v>362.91666666666674</v>
      </c>
      <c r="M153" s="276">
        <v>353.25</v>
      </c>
      <c r="N153" s="276">
        <v>342.3</v>
      </c>
      <c r="O153" s="291">
        <v>90071400</v>
      </c>
      <c r="P153" s="292">
        <v>-5.3502863976836405E-3</v>
      </c>
    </row>
    <row r="154" spans="1:16" ht="15">
      <c r="A154" s="254">
        <v>144</v>
      </c>
      <c r="B154" s="343" t="s">
        <v>42</v>
      </c>
      <c r="C154" s="435" t="s">
        <v>181</v>
      </c>
      <c r="D154" s="436">
        <v>44371</v>
      </c>
      <c r="E154" s="288">
        <v>123.95</v>
      </c>
      <c r="F154" s="288">
        <v>124.35000000000001</v>
      </c>
      <c r="G154" s="289">
        <v>121.85000000000002</v>
      </c>
      <c r="H154" s="289">
        <v>119.75000000000001</v>
      </c>
      <c r="I154" s="289">
        <v>117.25000000000003</v>
      </c>
      <c r="J154" s="289">
        <v>126.45000000000002</v>
      </c>
      <c r="K154" s="289">
        <v>128.94999999999999</v>
      </c>
      <c r="L154" s="289">
        <v>131.05000000000001</v>
      </c>
      <c r="M154" s="276">
        <v>126.85</v>
      </c>
      <c r="N154" s="276">
        <v>122.25</v>
      </c>
      <c r="O154" s="291">
        <v>137585250</v>
      </c>
      <c r="P154" s="292">
        <v>-5.5511792780686714E-2</v>
      </c>
    </row>
    <row r="155" spans="1:16" ht="15">
      <c r="A155" s="254">
        <v>145</v>
      </c>
      <c r="B155" s="343" t="s">
        <v>111</v>
      </c>
      <c r="C155" s="435" t="s">
        <v>182</v>
      </c>
      <c r="D155" s="436">
        <v>44371</v>
      </c>
      <c r="E155" s="288">
        <v>1103.4000000000001</v>
      </c>
      <c r="F155" s="288">
        <v>1110.8833333333334</v>
      </c>
      <c r="G155" s="289">
        <v>1087.7666666666669</v>
      </c>
      <c r="H155" s="289">
        <v>1072.1333333333334</v>
      </c>
      <c r="I155" s="289">
        <v>1049.0166666666669</v>
      </c>
      <c r="J155" s="289">
        <v>1126.5166666666669</v>
      </c>
      <c r="K155" s="289">
        <v>1149.6333333333332</v>
      </c>
      <c r="L155" s="289">
        <v>1165.2666666666669</v>
      </c>
      <c r="M155" s="276">
        <v>1134</v>
      </c>
      <c r="N155" s="276">
        <v>1095.25</v>
      </c>
      <c r="O155" s="291">
        <v>50682950</v>
      </c>
      <c r="P155" s="292">
        <v>2.0206686514047154E-2</v>
      </c>
    </row>
    <row r="156" spans="1:16" ht="15">
      <c r="A156" s="254">
        <v>146</v>
      </c>
      <c r="B156" s="343" t="s">
        <v>106</v>
      </c>
      <c r="C156" s="435" t="s">
        <v>183</v>
      </c>
      <c r="D156" s="436">
        <v>44371</v>
      </c>
      <c r="E156" s="288">
        <v>3324.3</v>
      </c>
      <c r="F156" s="288">
        <v>3309.8166666666671</v>
      </c>
      <c r="G156" s="289">
        <v>3281.0333333333342</v>
      </c>
      <c r="H156" s="289">
        <v>3237.7666666666673</v>
      </c>
      <c r="I156" s="289">
        <v>3208.9833333333345</v>
      </c>
      <c r="J156" s="289">
        <v>3353.0833333333339</v>
      </c>
      <c r="K156" s="289">
        <v>3381.8666666666668</v>
      </c>
      <c r="L156" s="289">
        <v>3425.1333333333337</v>
      </c>
      <c r="M156" s="276">
        <v>3338.6</v>
      </c>
      <c r="N156" s="276">
        <v>3266.55</v>
      </c>
      <c r="O156" s="291">
        <v>7606800</v>
      </c>
      <c r="P156" s="292">
        <v>-4.0457205703287643E-3</v>
      </c>
    </row>
    <row r="157" spans="1:16" ht="15">
      <c r="A157" s="254">
        <v>147</v>
      </c>
      <c r="B157" s="343" t="s">
        <v>106</v>
      </c>
      <c r="C157" s="435" t="s">
        <v>184</v>
      </c>
      <c r="D157" s="436">
        <v>44371</v>
      </c>
      <c r="E157" s="288">
        <v>1080.8499999999999</v>
      </c>
      <c r="F157" s="288">
        <v>1075.3</v>
      </c>
      <c r="G157" s="289">
        <v>1066.5</v>
      </c>
      <c r="H157" s="289">
        <v>1052.1500000000001</v>
      </c>
      <c r="I157" s="289">
        <v>1043.3500000000001</v>
      </c>
      <c r="J157" s="289">
        <v>1089.6499999999999</v>
      </c>
      <c r="K157" s="289">
        <v>1098.4499999999996</v>
      </c>
      <c r="L157" s="289">
        <v>1112.7999999999997</v>
      </c>
      <c r="M157" s="276">
        <v>1084.0999999999999</v>
      </c>
      <c r="N157" s="276">
        <v>1060.95</v>
      </c>
      <c r="O157" s="291">
        <v>12490800</v>
      </c>
      <c r="P157" s="292">
        <v>4.0028936580660717E-3</v>
      </c>
    </row>
    <row r="158" spans="1:16" ht="15">
      <c r="A158" s="254">
        <v>148</v>
      </c>
      <c r="B158" s="343" t="s">
        <v>49</v>
      </c>
      <c r="C158" s="435" t="s">
        <v>185</v>
      </c>
      <c r="D158" s="436">
        <v>44371</v>
      </c>
      <c r="E158" s="288">
        <v>1714.05</v>
      </c>
      <c r="F158" s="288">
        <v>1714.2666666666667</v>
      </c>
      <c r="G158" s="289">
        <v>1704.0333333333333</v>
      </c>
      <c r="H158" s="289">
        <v>1694.0166666666667</v>
      </c>
      <c r="I158" s="289">
        <v>1683.7833333333333</v>
      </c>
      <c r="J158" s="289">
        <v>1724.2833333333333</v>
      </c>
      <c r="K158" s="289">
        <v>1734.5166666666664</v>
      </c>
      <c r="L158" s="289">
        <v>1744.5333333333333</v>
      </c>
      <c r="M158" s="276">
        <v>1724.5</v>
      </c>
      <c r="N158" s="276">
        <v>1704.25</v>
      </c>
      <c r="O158" s="291">
        <v>4115250</v>
      </c>
      <c r="P158" s="292">
        <v>-1.0922992900054614E-3</v>
      </c>
    </row>
    <row r="159" spans="1:16" ht="15">
      <c r="A159" s="254">
        <v>149</v>
      </c>
      <c r="B159" s="343" t="s">
        <v>51</v>
      </c>
      <c r="C159" s="435" t="s">
        <v>186</v>
      </c>
      <c r="D159" s="436">
        <v>44371</v>
      </c>
      <c r="E159" s="288">
        <v>2951.15</v>
      </c>
      <c r="F159" s="288">
        <v>2919.9833333333336</v>
      </c>
      <c r="G159" s="289">
        <v>2882.1166666666672</v>
      </c>
      <c r="H159" s="289">
        <v>2813.0833333333335</v>
      </c>
      <c r="I159" s="289">
        <v>2775.2166666666672</v>
      </c>
      <c r="J159" s="289">
        <v>2989.0166666666673</v>
      </c>
      <c r="K159" s="289">
        <v>3026.8833333333341</v>
      </c>
      <c r="L159" s="289">
        <v>3095.9166666666674</v>
      </c>
      <c r="M159" s="276">
        <v>2957.85</v>
      </c>
      <c r="N159" s="276">
        <v>2850.95</v>
      </c>
      <c r="O159" s="291">
        <v>712250</v>
      </c>
      <c r="P159" s="292">
        <v>-8.3922829581993569E-2</v>
      </c>
    </row>
    <row r="160" spans="1:16" ht="15">
      <c r="A160" s="254">
        <v>150</v>
      </c>
      <c r="B160" s="343" t="s">
        <v>42</v>
      </c>
      <c r="C160" s="435" t="s">
        <v>187</v>
      </c>
      <c r="D160" s="436">
        <v>44371</v>
      </c>
      <c r="E160" s="288">
        <v>452.15</v>
      </c>
      <c r="F160" s="288">
        <v>455</v>
      </c>
      <c r="G160" s="289">
        <v>445.15</v>
      </c>
      <c r="H160" s="289">
        <v>438.15</v>
      </c>
      <c r="I160" s="289">
        <v>428.29999999999995</v>
      </c>
      <c r="J160" s="289">
        <v>462</v>
      </c>
      <c r="K160" s="289">
        <v>471.85</v>
      </c>
      <c r="L160" s="289">
        <v>478.85</v>
      </c>
      <c r="M160" s="276">
        <v>464.85</v>
      </c>
      <c r="N160" s="276">
        <v>448</v>
      </c>
      <c r="O160" s="291">
        <v>4443000</v>
      </c>
      <c r="P160" s="292">
        <v>-4.6054750402576491E-2</v>
      </c>
    </row>
    <row r="161" spans="1:16" ht="15">
      <c r="A161" s="254">
        <v>151</v>
      </c>
      <c r="B161" s="343" t="s">
        <v>39</v>
      </c>
      <c r="C161" s="435" t="s">
        <v>510</v>
      </c>
      <c r="D161" s="436">
        <v>44371</v>
      </c>
      <c r="E161" s="288">
        <v>857.55</v>
      </c>
      <c r="F161" s="288">
        <v>861.28333333333342</v>
      </c>
      <c r="G161" s="289">
        <v>825.96666666666681</v>
      </c>
      <c r="H161" s="289">
        <v>794.38333333333344</v>
      </c>
      <c r="I161" s="289">
        <v>759.06666666666683</v>
      </c>
      <c r="J161" s="289">
        <v>892.86666666666679</v>
      </c>
      <c r="K161" s="289">
        <v>928.18333333333339</v>
      </c>
      <c r="L161" s="289">
        <v>959.76666666666677</v>
      </c>
      <c r="M161" s="276">
        <v>896.6</v>
      </c>
      <c r="N161" s="276">
        <v>829.7</v>
      </c>
      <c r="O161" s="291">
        <v>1096200</v>
      </c>
      <c r="P161" s="292">
        <v>0.15068493150684931</v>
      </c>
    </row>
    <row r="162" spans="1:16" ht="15">
      <c r="A162" s="254">
        <v>152</v>
      </c>
      <c r="B162" s="343" t="s">
        <v>43</v>
      </c>
      <c r="C162" s="435" t="s">
        <v>188</v>
      </c>
      <c r="D162" s="436">
        <v>44371</v>
      </c>
      <c r="E162" s="288">
        <v>611.15</v>
      </c>
      <c r="F162" s="288">
        <v>613.54999999999995</v>
      </c>
      <c r="G162" s="289">
        <v>603.14999999999986</v>
      </c>
      <c r="H162" s="289">
        <v>595.14999999999986</v>
      </c>
      <c r="I162" s="289">
        <v>584.74999999999977</v>
      </c>
      <c r="J162" s="289">
        <v>621.54999999999995</v>
      </c>
      <c r="K162" s="289">
        <v>631.95000000000005</v>
      </c>
      <c r="L162" s="289">
        <v>639.95000000000005</v>
      </c>
      <c r="M162" s="276">
        <v>623.95000000000005</v>
      </c>
      <c r="N162" s="276">
        <v>605.54999999999995</v>
      </c>
      <c r="O162" s="291">
        <v>6717200</v>
      </c>
      <c r="P162" s="292">
        <v>-1.6198482673774862E-2</v>
      </c>
    </row>
    <row r="163" spans="1:16" ht="15">
      <c r="A163" s="254">
        <v>153</v>
      </c>
      <c r="B163" s="343" t="s">
        <v>49</v>
      </c>
      <c r="C163" s="435" t="s">
        <v>189</v>
      </c>
      <c r="D163" s="436">
        <v>44371</v>
      </c>
      <c r="E163" s="288">
        <v>1405.9</v>
      </c>
      <c r="F163" s="288">
        <v>1398.2166666666665</v>
      </c>
      <c r="G163" s="289">
        <v>1373.7833333333328</v>
      </c>
      <c r="H163" s="289">
        <v>1341.6666666666663</v>
      </c>
      <c r="I163" s="289">
        <v>1317.2333333333327</v>
      </c>
      <c r="J163" s="289">
        <v>1430.333333333333</v>
      </c>
      <c r="K163" s="289">
        <v>1454.7666666666669</v>
      </c>
      <c r="L163" s="289">
        <v>1486.8833333333332</v>
      </c>
      <c r="M163" s="276">
        <v>1422.65</v>
      </c>
      <c r="N163" s="276">
        <v>1366.1</v>
      </c>
      <c r="O163" s="291">
        <v>1881600</v>
      </c>
      <c r="P163" s="292">
        <v>0.17277486910994763</v>
      </c>
    </row>
    <row r="164" spans="1:16" ht="15">
      <c r="A164" s="254">
        <v>154</v>
      </c>
      <c r="B164" s="343" t="s">
        <v>37</v>
      </c>
      <c r="C164" s="435" t="s">
        <v>191</v>
      </c>
      <c r="D164" s="436">
        <v>44371</v>
      </c>
      <c r="E164" s="288">
        <v>6700.9</v>
      </c>
      <c r="F164" s="288">
        <v>6672.666666666667</v>
      </c>
      <c r="G164" s="289">
        <v>6591.3833333333341</v>
      </c>
      <c r="H164" s="289">
        <v>6481.8666666666668</v>
      </c>
      <c r="I164" s="289">
        <v>6400.5833333333339</v>
      </c>
      <c r="J164" s="289">
        <v>6782.1833333333343</v>
      </c>
      <c r="K164" s="289">
        <v>6863.4666666666672</v>
      </c>
      <c r="L164" s="289">
        <v>6972.9833333333345</v>
      </c>
      <c r="M164" s="276">
        <v>6753.95</v>
      </c>
      <c r="N164" s="276">
        <v>6563.15</v>
      </c>
      <c r="O164" s="291">
        <v>2139500</v>
      </c>
      <c r="P164" s="292">
        <v>-3.5174746335963923E-2</v>
      </c>
    </row>
    <row r="165" spans="1:16" ht="15">
      <c r="A165" s="254">
        <v>155</v>
      </c>
      <c r="B165" s="343" t="s">
        <v>835</v>
      </c>
      <c r="C165" s="435" t="s">
        <v>193</v>
      </c>
      <c r="D165" s="436">
        <v>44371</v>
      </c>
      <c r="E165" s="288">
        <v>834.8</v>
      </c>
      <c r="F165" s="288">
        <v>837.31666666666661</v>
      </c>
      <c r="G165" s="289">
        <v>825.88333333333321</v>
      </c>
      <c r="H165" s="289">
        <v>816.96666666666658</v>
      </c>
      <c r="I165" s="289">
        <v>805.53333333333319</v>
      </c>
      <c r="J165" s="289">
        <v>846.23333333333323</v>
      </c>
      <c r="K165" s="289">
        <v>857.66666666666663</v>
      </c>
      <c r="L165" s="289">
        <v>866.58333333333326</v>
      </c>
      <c r="M165" s="276">
        <v>848.75</v>
      </c>
      <c r="N165" s="276">
        <v>828.4</v>
      </c>
      <c r="O165" s="291">
        <v>18860400</v>
      </c>
      <c r="P165" s="292">
        <v>8.5505735140771633E-3</v>
      </c>
    </row>
    <row r="166" spans="1:16" ht="15">
      <c r="A166" s="254">
        <v>156</v>
      </c>
      <c r="B166" s="343" t="s">
        <v>111</v>
      </c>
      <c r="C166" s="435" t="s">
        <v>194</v>
      </c>
      <c r="D166" s="436">
        <v>44371</v>
      </c>
      <c r="E166" s="288">
        <v>261.39999999999998</v>
      </c>
      <c r="F166" s="288">
        <v>262.95</v>
      </c>
      <c r="G166" s="289">
        <v>257</v>
      </c>
      <c r="H166" s="289">
        <v>252.60000000000002</v>
      </c>
      <c r="I166" s="289">
        <v>246.65000000000003</v>
      </c>
      <c r="J166" s="289">
        <v>267.34999999999997</v>
      </c>
      <c r="K166" s="289">
        <v>273.2999999999999</v>
      </c>
      <c r="L166" s="289">
        <v>277.69999999999993</v>
      </c>
      <c r="M166" s="276">
        <v>268.89999999999998</v>
      </c>
      <c r="N166" s="276">
        <v>258.55</v>
      </c>
      <c r="O166" s="291">
        <v>123913200</v>
      </c>
      <c r="P166" s="292">
        <v>5.6102040302900705E-3</v>
      </c>
    </row>
    <row r="167" spans="1:16" ht="15">
      <c r="A167" s="254">
        <v>157</v>
      </c>
      <c r="B167" s="343" t="s">
        <v>63</v>
      </c>
      <c r="C167" s="435" t="s">
        <v>195</v>
      </c>
      <c r="D167" s="436">
        <v>44371</v>
      </c>
      <c r="E167" s="288">
        <v>1029.75</v>
      </c>
      <c r="F167" s="288">
        <v>1029.4833333333333</v>
      </c>
      <c r="G167" s="289">
        <v>1014.7666666666667</v>
      </c>
      <c r="H167" s="289">
        <v>999.7833333333333</v>
      </c>
      <c r="I167" s="289">
        <v>985.06666666666661</v>
      </c>
      <c r="J167" s="289">
        <v>1044.4666666666667</v>
      </c>
      <c r="K167" s="289">
        <v>1059.1833333333334</v>
      </c>
      <c r="L167" s="289">
        <v>1074.1666666666667</v>
      </c>
      <c r="M167" s="276">
        <v>1044.2</v>
      </c>
      <c r="N167" s="276">
        <v>1014.5</v>
      </c>
      <c r="O167" s="291">
        <v>3736000</v>
      </c>
      <c r="P167" s="292">
        <v>6.1816114821656956E-2</v>
      </c>
    </row>
    <row r="168" spans="1:16" ht="15">
      <c r="A168" s="254">
        <v>158</v>
      </c>
      <c r="B168" s="343" t="s">
        <v>106</v>
      </c>
      <c r="C168" s="435" t="s">
        <v>196</v>
      </c>
      <c r="D168" s="436">
        <v>44371</v>
      </c>
      <c r="E168" s="288">
        <v>559.25</v>
      </c>
      <c r="F168" s="288">
        <v>557.30000000000007</v>
      </c>
      <c r="G168" s="289">
        <v>552.95000000000016</v>
      </c>
      <c r="H168" s="289">
        <v>546.65000000000009</v>
      </c>
      <c r="I168" s="289">
        <v>542.30000000000018</v>
      </c>
      <c r="J168" s="289">
        <v>563.60000000000014</v>
      </c>
      <c r="K168" s="289">
        <v>567.95000000000005</v>
      </c>
      <c r="L168" s="289">
        <v>574.25000000000011</v>
      </c>
      <c r="M168" s="276">
        <v>561.65</v>
      </c>
      <c r="N168" s="276">
        <v>551</v>
      </c>
      <c r="O168" s="291">
        <v>31625600</v>
      </c>
      <c r="P168" s="292">
        <v>3.0928910446982736E-2</v>
      </c>
    </row>
    <row r="169" spans="1:16" ht="15">
      <c r="A169" s="254">
        <v>159</v>
      </c>
      <c r="B169" s="343" t="s">
        <v>88</v>
      </c>
      <c r="C169" s="435" t="s">
        <v>198</v>
      </c>
      <c r="D169" s="436">
        <v>44371</v>
      </c>
      <c r="E169" s="288">
        <v>223.85</v>
      </c>
      <c r="F169" s="288">
        <v>226.1</v>
      </c>
      <c r="G169" s="289">
        <v>220.2</v>
      </c>
      <c r="H169" s="289">
        <v>216.54999999999998</v>
      </c>
      <c r="I169" s="289">
        <v>210.64999999999998</v>
      </c>
      <c r="J169" s="289">
        <v>229.75</v>
      </c>
      <c r="K169" s="289">
        <v>235.65000000000003</v>
      </c>
      <c r="L169" s="289">
        <v>239.3</v>
      </c>
      <c r="M169" s="276">
        <v>232</v>
      </c>
      <c r="N169" s="276">
        <v>222.45</v>
      </c>
      <c r="O169" s="291">
        <v>80106000</v>
      </c>
      <c r="P169" s="292">
        <v>-1.7441860465116279E-2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44365</v>
      </c>
    </row>
    <row r="7" spans="1:15">
      <c r="A7"/>
    </row>
    <row r="8" spans="1:15" ht="28.5" customHeight="1">
      <c r="A8" s="545" t="s">
        <v>16</v>
      </c>
      <c r="B8" s="546"/>
      <c r="C8" s="544" t="s">
        <v>19</v>
      </c>
      <c r="D8" s="544" t="s">
        <v>20</v>
      </c>
      <c r="E8" s="544" t="s">
        <v>21</v>
      </c>
      <c r="F8" s="544"/>
      <c r="G8" s="544"/>
      <c r="H8" s="544" t="s">
        <v>22</v>
      </c>
      <c r="I8" s="544"/>
      <c r="J8" s="544"/>
      <c r="K8" s="251"/>
      <c r="L8" s="259"/>
      <c r="M8" s="259"/>
    </row>
    <row r="9" spans="1:15" ht="36" customHeight="1">
      <c r="A9" s="540"/>
      <c r="B9" s="542"/>
      <c r="C9" s="547" t="s">
        <v>23</v>
      </c>
      <c r="D9" s="54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15691.4</v>
      </c>
      <c r="D10" s="275">
        <v>15692.5</v>
      </c>
      <c r="E10" s="275">
        <v>15615.65</v>
      </c>
      <c r="F10" s="275">
        <v>15539.9</v>
      </c>
      <c r="G10" s="275">
        <v>15463.05</v>
      </c>
      <c r="H10" s="275">
        <v>15768.25</v>
      </c>
      <c r="I10" s="275">
        <v>15845.099999999999</v>
      </c>
      <c r="J10" s="275">
        <v>15920.85</v>
      </c>
      <c r="K10" s="274">
        <v>15769.35</v>
      </c>
      <c r="L10" s="274">
        <v>15616.75</v>
      </c>
      <c r="M10" s="279"/>
    </row>
    <row r="11" spans="1:15">
      <c r="A11" s="273">
        <v>2</v>
      </c>
      <c r="B11" s="254" t="s">
        <v>216</v>
      </c>
      <c r="C11" s="276">
        <v>34605.4</v>
      </c>
      <c r="D11" s="256">
        <v>34648.633333333331</v>
      </c>
      <c r="E11" s="256">
        <v>34414.866666666661</v>
      </c>
      <c r="F11" s="256">
        <v>34224.333333333328</v>
      </c>
      <c r="G11" s="256">
        <v>33990.566666666658</v>
      </c>
      <c r="H11" s="256">
        <v>34839.166666666664</v>
      </c>
      <c r="I11" s="256">
        <v>35072.933333333327</v>
      </c>
      <c r="J11" s="256">
        <v>35263.466666666667</v>
      </c>
      <c r="K11" s="276">
        <v>34882.400000000001</v>
      </c>
      <c r="L11" s="276">
        <v>34458.1</v>
      </c>
      <c r="M11" s="279"/>
    </row>
    <row r="12" spans="1:15">
      <c r="A12" s="273">
        <v>3</v>
      </c>
      <c r="B12" s="262" t="s">
        <v>217</v>
      </c>
      <c r="C12" s="276">
        <v>2064.3000000000002</v>
      </c>
      <c r="D12" s="256">
        <v>2069.1833333333334</v>
      </c>
      <c r="E12" s="256">
        <v>2045.6166666666668</v>
      </c>
      <c r="F12" s="256">
        <v>2026.9333333333334</v>
      </c>
      <c r="G12" s="256">
        <v>2003.3666666666668</v>
      </c>
      <c r="H12" s="256">
        <v>2087.8666666666668</v>
      </c>
      <c r="I12" s="256">
        <v>2111.4333333333334</v>
      </c>
      <c r="J12" s="256">
        <v>2130.1166666666668</v>
      </c>
      <c r="K12" s="276">
        <v>2092.75</v>
      </c>
      <c r="L12" s="276">
        <v>2050.5</v>
      </c>
      <c r="M12" s="279"/>
    </row>
    <row r="13" spans="1:15">
      <c r="A13" s="273">
        <v>4</v>
      </c>
      <c r="B13" s="254" t="s">
        <v>218</v>
      </c>
      <c r="C13" s="276">
        <v>4391.05</v>
      </c>
      <c r="D13" s="256">
        <v>4398.4333333333334</v>
      </c>
      <c r="E13" s="256">
        <v>4361.666666666667</v>
      </c>
      <c r="F13" s="256">
        <v>4332.2833333333338</v>
      </c>
      <c r="G13" s="256">
        <v>4295.5166666666673</v>
      </c>
      <c r="H13" s="256">
        <v>4427.8166666666666</v>
      </c>
      <c r="I13" s="256">
        <v>4464.583333333333</v>
      </c>
      <c r="J13" s="256">
        <v>4493.9666666666662</v>
      </c>
      <c r="K13" s="276">
        <v>4435.2</v>
      </c>
      <c r="L13" s="276">
        <v>4369.05</v>
      </c>
      <c r="M13" s="279"/>
    </row>
    <row r="14" spans="1:15">
      <c r="A14" s="273">
        <v>5</v>
      </c>
      <c r="B14" s="254" t="s">
        <v>219</v>
      </c>
      <c r="C14" s="276">
        <v>28611.35</v>
      </c>
      <c r="D14" s="256">
        <v>28556.333333333332</v>
      </c>
      <c r="E14" s="256">
        <v>28398.066666666666</v>
      </c>
      <c r="F14" s="256">
        <v>28184.783333333333</v>
      </c>
      <c r="G14" s="256">
        <v>28026.516666666666</v>
      </c>
      <c r="H14" s="256">
        <v>28769.616666666665</v>
      </c>
      <c r="I14" s="256">
        <v>28927.883333333335</v>
      </c>
      <c r="J14" s="256">
        <v>29141.166666666664</v>
      </c>
      <c r="K14" s="276">
        <v>28714.6</v>
      </c>
      <c r="L14" s="276">
        <v>28343.05</v>
      </c>
      <c r="M14" s="279"/>
    </row>
    <row r="15" spans="1:15">
      <c r="A15" s="273">
        <v>6</v>
      </c>
      <c r="B15" s="254" t="s">
        <v>220</v>
      </c>
      <c r="C15" s="276">
        <v>3653.65</v>
      </c>
      <c r="D15" s="256">
        <v>3663.7666666666664</v>
      </c>
      <c r="E15" s="256">
        <v>3625.583333333333</v>
      </c>
      <c r="F15" s="256">
        <v>3597.5166666666664</v>
      </c>
      <c r="G15" s="256">
        <v>3559.333333333333</v>
      </c>
      <c r="H15" s="256">
        <v>3691.833333333333</v>
      </c>
      <c r="I15" s="256">
        <v>3730.0166666666664</v>
      </c>
      <c r="J15" s="256">
        <v>3758.083333333333</v>
      </c>
      <c r="K15" s="276">
        <v>3701.95</v>
      </c>
      <c r="L15" s="276">
        <v>3635.7</v>
      </c>
      <c r="M15" s="279"/>
    </row>
    <row r="16" spans="1:15">
      <c r="A16" s="273">
        <v>7</v>
      </c>
      <c r="B16" s="254" t="s">
        <v>221</v>
      </c>
      <c r="C16" s="276">
        <v>7432.4</v>
      </c>
      <c r="D16" s="256">
        <v>7467.0999999999995</v>
      </c>
      <c r="E16" s="256">
        <v>7365.9999999999991</v>
      </c>
      <c r="F16" s="256">
        <v>7299.5999999999995</v>
      </c>
      <c r="G16" s="256">
        <v>7198.4999999999991</v>
      </c>
      <c r="H16" s="256">
        <v>7533.4999999999991</v>
      </c>
      <c r="I16" s="256">
        <v>7634.5999999999995</v>
      </c>
      <c r="J16" s="256">
        <v>7700.9999999999991</v>
      </c>
      <c r="K16" s="276">
        <v>7568.2</v>
      </c>
      <c r="L16" s="276">
        <v>7400.7</v>
      </c>
      <c r="M16" s="279"/>
    </row>
    <row r="17" spans="1:13">
      <c r="A17" s="273">
        <v>8</v>
      </c>
      <c r="B17" s="254" t="s">
        <v>38</v>
      </c>
      <c r="C17" s="254">
        <v>2042.2</v>
      </c>
      <c r="D17" s="256">
        <v>2036.7166666666665</v>
      </c>
      <c r="E17" s="256">
        <v>2010.4833333333331</v>
      </c>
      <c r="F17" s="256">
        <v>1978.7666666666667</v>
      </c>
      <c r="G17" s="256">
        <v>1952.5333333333333</v>
      </c>
      <c r="H17" s="256">
        <v>2068.4333333333329</v>
      </c>
      <c r="I17" s="256">
        <v>2094.6666666666661</v>
      </c>
      <c r="J17" s="256">
        <v>2126.3833333333328</v>
      </c>
      <c r="K17" s="254">
        <v>2062.9499999999998</v>
      </c>
      <c r="L17" s="254">
        <v>2005</v>
      </c>
      <c r="M17" s="254">
        <v>4.1222799999999999</v>
      </c>
    </row>
    <row r="18" spans="1:13">
      <c r="A18" s="273">
        <v>9</v>
      </c>
      <c r="B18" s="254" t="s">
        <v>222</v>
      </c>
      <c r="C18" s="254">
        <v>1026.3</v>
      </c>
      <c r="D18" s="256">
        <v>1029.9999999999998</v>
      </c>
      <c r="E18" s="256">
        <v>1003.6499999999996</v>
      </c>
      <c r="F18" s="256">
        <v>980.99999999999989</v>
      </c>
      <c r="G18" s="256">
        <v>954.64999999999975</v>
      </c>
      <c r="H18" s="256">
        <v>1052.6499999999996</v>
      </c>
      <c r="I18" s="256">
        <v>1078.9999999999995</v>
      </c>
      <c r="J18" s="256">
        <v>1101.6499999999994</v>
      </c>
      <c r="K18" s="254">
        <v>1056.3499999999999</v>
      </c>
      <c r="L18" s="254">
        <v>1007.35</v>
      </c>
      <c r="M18" s="254">
        <v>12.25606</v>
      </c>
    </row>
    <row r="19" spans="1:13">
      <c r="A19" s="273">
        <v>10</v>
      </c>
      <c r="B19" s="254" t="s">
        <v>735</v>
      </c>
      <c r="C19" s="255">
        <v>1811.8</v>
      </c>
      <c r="D19" s="256">
        <v>1813.45</v>
      </c>
      <c r="E19" s="256">
        <v>1787</v>
      </c>
      <c r="F19" s="256">
        <v>1762.2</v>
      </c>
      <c r="G19" s="256">
        <v>1735.75</v>
      </c>
      <c r="H19" s="256">
        <v>1838.25</v>
      </c>
      <c r="I19" s="256">
        <v>1864.7000000000003</v>
      </c>
      <c r="J19" s="256">
        <v>1889.5</v>
      </c>
      <c r="K19" s="254">
        <v>1839.9</v>
      </c>
      <c r="L19" s="254">
        <v>1788.65</v>
      </c>
      <c r="M19" s="254">
        <v>4.7966600000000001</v>
      </c>
    </row>
    <row r="20" spans="1:13">
      <c r="A20" s="273">
        <v>11</v>
      </c>
      <c r="B20" s="254" t="s">
        <v>288</v>
      </c>
      <c r="C20" s="254">
        <v>16526.45</v>
      </c>
      <c r="D20" s="256">
        <v>16485.983333333334</v>
      </c>
      <c r="E20" s="256">
        <v>16371.966666666667</v>
      </c>
      <c r="F20" s="256">
        <v>16217.483333333334</v>
      </c>
      <c r="G20" s="256">
        <v>16103.466666666667</v>
      </c>
      <c r="H20" s="256">
        <v>16640.466666666667</v>
      </c>
      <c r="I20" s="256">
        <v>16754.483333333337</v>
      </c>
      <c r="J20" s="256">
        <v>16908.966666666667</v>
      </c>
      <c r="K20" s="254">
        <v>16600</v>
      </c>
      <c r="L20" s="254">
        <v>16331.5</v>
      </c>
      <c r="M20" s="254">
        <v>9.9739999999999995E-2</v>
      </c>
    </row>
    <row r="21" spans="1:13">
      <c r="A21" s="273">
        <v>12</v>
      </c>
      <c r="B21" s="254" t="s">
        <v>40</v>
      </c>
      <c r="C21" s="254">
        <v>1367.7</v>
      </c>
      <c r="D21" s="256">
        <v>1369.0666666666666</v>
      </c>
      <c r="E21" s="256">
        <v>1302.1333333333332</v>
      </c>
      <c r="F21" s="256">
        <v>1236.5666666666666</v>
      </c>
      <c r="G21" s="256">
        <v>1169.6333333333332</v>
      </c>
      <c r="H21" s="256">
        <v>1434.6333333333332</v>
      </c>
      <c r="I21" s="256">
        <v>1501.5666666666666</v>
      </c>
      <c r="J21" s="256">
        <v>1567.1333333333332</v>
      </c>
      <c r="K21" s="254">
        <v>1436</v>
      </c>
      <c r="L21" s="254">
        <v>1303.5</v>
      </c>
      <c r="M21" s="254">
        <v>279.26069999999999</v>
      </c>
    </row>
    <row r="22" spans="1:13">
      <c r="A22" s="273">
        <v>13</v>
      </c>
      <c r="B22" s="254" t="s">
        <v>289</v>
      </c>
      <c r="C22" s="254">
        <v>1123.6500000000001</v>
      </c>
      <c r="D22" s="256">
        <v>1132.4333333333334</v>
      </c>
      <c r="E22" s="256">
        <v>1114.8666666666668</v>
      </c>
      <c r="F22" s="256">
        <v>1106.0833333333335</v>
      </c>
      <c r="G22" s="256">
        <v>1088.5166666666669</v>
      </c>
      <c r="H22" s="256">
        <v>1141.2166666666667</v>
      </c>
      <c r="I22" s="256">
        <v>1158.7833333333333</v>
      </c>
      <c r="J22" s="256">
        <v>1167.5666666666666</v>
      </c>
      <c r="K22" s="254">
        <v>1150</v>
      </c>
      <c r="L22" s="254">
        <v>1123.6500000000001</v>
      </c>
      <c r="M22" s="254">
        <v>17.094819999999999</v>
      </c>
    </row>
    <row r="23" spans="1:13">
      <c r="A23" s="273">
        <v>14</v>
      </c>
      <c r="B23" s="254" t="s">
        <v>41</v>
      </c>
      <c r="C23" s="254">
        <v>646.9</v>
      </c>
      <c r="D23" s="256">
        <v>663.30000000000007</v>
      </c>
      <c r="E23" s="256">
        <v>621.95000000000016</v>
      </c>
      <c r="F23" s="256">
        <v>597.00000000000011</v>
      </c>
      <c r="G23" s="256">
        <v>555.6500000000002</v>
      </c>
      <c r="H23" s="256">
        <v>688.25000000000011</v>
      </c>
      <c r="I23" s="256">
        <v>729.6</v>
      </c>
      <c r="J23" s="256">
        <v>754.55000000000007</v>
      </c>
      <c r="K23" s="254">
        <v>704.65</v>
      </c>
      <c r="L23" s="254">
        <v>638.35</v>
      </c>
      <c r="M23" s="254">
        <v>708.12141999999994</v>
      </c>
    </row>
    <row r="24" spans="1:13">
      <c r="A24" s="273">
        <v>15</v>
      </c>
      <c r="B24" s="254" t="s">
        <v>826</v>
      </c>
      <c r="C24" s="254">
        <v>1324.65</v>
      </c>
      <c r="D24" s="256">
        <v>1324.65</v>
      </c>
      <c r="E24" s="256">
        <v>1324.65</v>
      </c>
      <c r="F24" s="256">
        <v>1324.65</v>
      </c>
      <c r="G24" s="256">
        <v>1324.65</v>
      </c>
      <c r="H24" s="256">
        <v>1324.65</v>
      </c>
      <c r="I24" s="256">
        <v>1324.65</v>
      </c>
      <c r="J24" s="256">
        <v>1324.65</v>
      </c>
      <c r="K24" s="254">
        <v>1324.65</v>
      </c>
      <c r="L24" s="254">
        <v>1324.65</v>
      </c>
      <c r="M24" s="254">
        <v>0.28770000000000001</v>
      </c>
    </row>
    <row r="25" spans="1:13">
      <c r="A25" s="273">
        <v>16</v>
      </c>
      <c r="B25" s="254" t="s">
        <v>290</v>
      </c>
      <c r="C25" s="254">
        <v>1305.4000000000001</v>
      </c>
      <c r="D25" s="256">
        <v>1305.4000000000001</v>
      </c>
      <c r="E25" s="256">
        <v>1305.4000000000001</v>
      </c>
      <c r="F25" s="256">
        <v>1305.4000000000001</v>
      </c>
      <c r="G25" s="256">
        <v>1305.4000000000001</v>
      </c>
      <c r="H25" s="256">
        <v>1305.4000000000001</v>
      </c>
      <c r="I25" s="256">
        <v>1305.4000000000001</v>
      </c>
      <c r="J25" s="256">
        <v>1305.4000000000001</v>
      </c>
      <c r="K25" s="254">
        <v>1305.4000000000001</v>
      </c>
      <c r="L25" s="254">
        <v>1305.4000000000001</v>
      </c>
      <c r="M25" s="254">
        <v>0.34905999999999998</v>
      </c>
    </row>
    <row r="26" spans="1:13">
      <c r="A26" s="273">
        <v>17</v>
      </c>
      <c r="B26" s="254" t="s">
        <v>223</v>
      </c>
      <c r="C26" s="254">
        <v>122.05</v>
      </c>
      <c r="D26" s="256">
        <v>122.89999999999999</v>
      </c>
      <c r="E26" s="256">
        <v>120.39999999999998</v>
      </c>
      <c r="F26" s="256">
        <v>118.74999999999999</v>
      </c>
      <c r="G26" s="256">
        <v>116.24999999999997</v>
      </c>
      <c r="H26" s="256">
        <v>124.54999999999998</v>
      </c>
      <c r="I26" s="256">
        <v>127.05000000000001</v>
      </c>
      <c r="J26" s="256">
        <v>128.69999999999999</v>
      </c>
      <c r="K26" s="254">
        <v>125.4</v>
      </c>
      <c r="L26" s="254">
        <v>121.25</v>
      </c>
      <c r="M26" s="254">
        <v>21.39479</v>
      </c>
    </row>
    <row r="27" spans="1:13">
      <c r="A27" s="273">
        <v>18</v>
      </c>
      <c r="B27" s="254" t="s">
        <v>224</v>
      </c>
      <c r="C27" s="254">
        <v>201.5</v>
      </c>
      <c r="D27" s="256">
        <v>202.75</v>
      </c>
      <c r="E27" s="256">
        <v>198.75</v>
      </c>
      <c r="F27" s="256">
        <v>196</v>
      </c>
      <c r="G27" s="256">
        <v>192</v>
      </c>
      <c r="H27" s="256">
        <v>205.5</v>
      </c>
      <c r="I27" s="256">
        <v>209.5</v>
      </c>
      <c r="J27" s="256">
        <v>212.25</v>
      </c>
      <c r="K27" s="254">
        <v>206.75</v>
      </c>
      <c r="L27" s="254">
        <v>200</v>
      </c>
      <c r="M27" s="254">
        <v>16.601199999999999</v>
      </c>
    </row>
    <row r="28" spans="1:13">
      <c r="A28" s="273">
        <v>19</v>
      </c>
      <c r="B28" s="254" t="s">
        <v>225</v>
      </c>
      <c r="C28" s="254">
        <v>1963.9</v>
      </c>
      <c r="D28" s="256">
        <v>1974.4833333333333</v>
      </c>
      <c r="E28" s="256">
        <v>1933.9666666666667</v>
      </c>
      <c r="F28" s="256">
        <v>1904.0333333333333</v>
      </c>
      <c r="G28" s="256">
        <v>1863.5166666666667</v>
      </c>
      <c r="H28" s="256">
        <v>2004.4166666666667</v>
      </c>
      <c r="I28" s="256">
        <v>2044.9333333333336</v>
      </c>
      <c r="J28" s="256">
        <v>2074.8666666666668</v>
      </c>
      <c r="K28" s="254">
        <v>2015</v>
      </c>
      <c r="L28" s="254">
        <v>1944.55</v>
      </c>
      <c r="M28" s="254">
        <v>0.83160000000000001</v>
      </c>
    </row>
    <row r="29" spans="1:13">
      <c r="A29" s="273">
        <v>20</v>
      </c>
      <c r="B29" s="254" t="s">
        <v>294</v>
      </c>
      <c r="C29" s="254">
        <v>990.1</v>
      </c>
      <c r="D29" s="256">
        <v>983.25</v>
      </c>
      <c r="E29" s="256">
        <v>971.5</v>
      </c>
      <c r="F29" s="256">
        <v>952.9</v>
      </c>
      <c r="G29" s="256">
        <v>941.15</v>
      </c>
      <c r="H29" s="256">
        <v>1001.85</v>
      </c>
      <c r="I29" s="256">
        <v>1013.6</v>
      </c>
      <c r="J29" s="256">
        <v>1032.2</v>
      </c>
      <c r="K29" s="254">
        <v>995</v>
      </c>
      <c r="L29" s="254">
        <v>964.65</v>
      </c>
      <c r="M29" s="254">
        <v>4.0973300000000004</v>
      </c>
    </row>
    <row r="30" spans="1:13">
      <c r="A30" s="273">
        <v>21</v>
      </c>
      <c r="B30" s="254" t="s">
        <v>226</v>
      </c>
      <c r="C30" s="254">
        <v>3167.3</v>
      </c>
      <c r="D30" s="256">
        <v>3161.9333333333329</v>
      </c>
      <c r="E30" s="256">
        <v>3139.0666666666657</v>
      </c>
      <c r="F30" s="256">
        <v>3110.8333333333326</v>
      </c>
      <c r="G30" s="256">
        <v>3087.9666666666653</v>
      </c>
      <c r="H30" s="256">
        <v>3190.1666666666661</v>
      </c>
      <c r="I30" s="256">
        <v>3213.0333333333338</v>
      </c>
      <c r="J30" s="256">
        <v>3241.2666666666664</v>
      </c>
      <c r="K30" s="254">
        <v>3184.8</v>
      </c>
      <c r="L30" s="254">
        <v>3133.7</v>
      </c>
      <c r="M30" s="254">
        <v>1.2386999999999999</v>
      </c>
    </row>
    <row r="31" spans="1:13">
      <c r="A31" s="273">
        <v>22</v>
      </c>
      <c r="B31" s="254" t="s">
        <v>44</v>
      </c>
      <c r="C31" s="254">
        <v>763.4</v>
      </c>
      <c r="D31" s="256">
        <v>766.68333333333339</v>
      </c>
      <c r="E31" s="256">
        <v>754.71666666666681</v>
      </c>
      <c r="F31" s="256">
        <v>746.03333333333342</v>
      </c>
      <c r="G31" s="256">
        <v>734.06666666666683</v>
      </c>
      <c r="H31" s="256">
        <v>775.36666666666679</v>
      </c>
      <c r="I31" s="256">
        <v>787.33333333333348</v>
      </c>
      <c r="J31" s="256">
        <v>796.01666666666677</v>
      </c>
      <c r="K31" s="254">
        <v>778.65</v>
      </c>
      <c r="L31" s="254">
        <v>758</v>
      </c>
      <c r="M31" s="254">
        <v>14.77262</v>
      </c>
    </row>
    <row r="32" spans="1:13">
      <c r="A32" s="273">
        <v>23</v>
      </c>
      <c r="B32" s="254" t="s">
        <v>45</v>
      </c>
      <c r="C32" s="254">
        <v>346.25</v>
      </c>
      <c r="D32" s="256">
        <v>343.7166666666667</v>
      </c>
      <c r="E32" s="256">
        <v>338.53333333333342</v>
      </c>
      <c r="F32" s="256">
        <v>330.81666666666672</v>
      </c>
      <c r="G32" s="256">
        <v>325.63333333333344</v>
      </c>
      <c r="H32" s="256">
        <v>351.43333333333339</v>
      </c>
      <c r="I32" s="256">
        <v>356.61666666666667</v>
      </c>
      <c r="J32" s="256">
        <v>364.33333333333337</v>
      </c>
      <c r="K32" s="254">
        <v>348.9</v>
      </c>
      <c r="L32" s="254">
        <v>336</v>
      </c>
      <c r="M32" s="254">
        <v>72.391099999999994</v>
      </c>
    </row>
    <row r="33" spans="1:13">
      <c r="A33" s="273">
        <v>24</v>
      </c>
      <c r="B33" s="254" t="s">
        <v>46</v>
      </c>
      <c r="C33" s="254">
        <v>3240.6</v>
      </c>
      <c r="D33" s="256">
        <v>3249.5833333333335</v>
      </c>
      <c r="E33" s="256">
        <v>3216.2166666666672</v>
      </c>
      <c r="F33" s="256">
        <v>3191.8333333333335</v>
      </c>
      <c r="G33" s="256">
        <v>3158.4666666666672</v>
      </c>
      <c r="H33" s="256">
        <v>3273.9666666666672</v>
      </c>
      <c r="I33" s="256">
        <v>3307.333333333333</v>
      </c>
      <c r="J33" s="256">
        <v>3331.7166666666672</v>
      </c>
      <c r="K33" s="254">
        <v>3282.95</v>
      </c>
      <c r="L33" s="254">
        <v>3225.2</v>
      </c>
      <c r="M33" s="254">
        <v>3.5650200000000001</v>
      </c>
    </row>
    <row r="34" spans="1:13">
      <c r="A34" s="273">
        <v>25</v>
      </c>
      <c r="B34" s="254" t="s">
        <v>47</v>
      </c>
      <c r="C34" s="254">
        <v>229.9</v>
      </c>
      <c r="D34" s="256">
        <v>231.03333333333333</v>
      </c>
      <c r="E34" s="256">
        <v>227.46666666666667</v>
      </c>
      <c r="F34" s="256">
        <v>225.03333333333333</v>
      </c>
      <c r="G34" s="256">
        <v>221.46666666666667</v>
      </c>
      <c r="H34" s="256">
        <v>233.46666666666667</v>
      </c>
      <c r="I34" s="256">
        <v>237.03333333333333</v>
      </c>
      <c r="J34" s="256">
        <v>239.46666666666667</v>
      </c>
      <c r="K34" s="254">
        <v>234.6</v>
      </c>
      <c r="L34" s="254">
        <v>228.6</v>
      </c>
      <c r="M34" s="254">
        <v>38.849760000000003</v>
      </c>
    </row>
    <row r="35" spans="1:13">
      <c r="A35" s="273">
        <v>26</v>
      </c>
      <c r="B35" s="254" t="s">
        <v>48</v>
      </c>
      <c r="C35" s="254">
        <v>121.2</v>
      </c>
      <c r="D35" s="256">
        <v>121.98333333333335</v>
      </c>
      <c r="E35" s="256">
        <v>118.81666666666669</v>
      </c>
      <c r="F35" s="256">
        <v>116.43333333333334</v>
      </c>
      <c r="G35" s="256">
        <v>113.26666666666668</v>
      </c>
      <c r="H35" s="256">
        <v>124.3666666666667</v>
      </c>
      <c r="I35" s="256">
        <v>127.53333333333336</v>
      </c>
      <c r="J35" s="256">
        <v>129.91666666666671</v>
      </c>
      <c r="K35" s="254">
        <v>125.15</v>
      </c>
      <c r="L35" s="254">
        <v>119.6</v>
      </c>
      <c r="M35" s="254">
        <v>241.44227000000001</v>
      </c>
    </row>
    <row r="36" spans="1:13">
      <c r="A36" s="273">
        <v>27</v>
      </c>
      <c r="B36" s="254" t="s">
        <v>50</v>
      </c>
      <c r="C36" s="254">
        <v>3060.3</v>
      </c>
      <c r="D36" s="256">
        <v>3044.9166666666665</v>
      </c>
      <c r="E36" s="256">
        <v>3015.8833333333332</v>
      </c>
      <c r="F36" s="256">
        <v>2971.4666666666667</v>
      </c>
      <c r="G36" s="256">
        <v>2942.4333333333334</v>
      </c>
      <c r="H36" s="256">
        <v>3089.333333333333</v>
      </c>
      <c r="I36" s="256">
        <v>3118.3666666666668</v>
      </c>
      <c r="J36" s="256">
        <v>3162.7833333333328</v>
      </c>
      <c r="K36" s="254">
        <v>3073.95</v>
      </c>
      <c r="L36" s="254">
        <v>3000.5</v>
      </c>
      <c r="M36" s="254">
        <v>15.33864</v>
      </c>
    </row>
    <row r="37" spans="1:13">
      <c r="A37" s="273">
        <v>28</v>
      </c>
      <c r="B37" s="254" t="s">
        <v>52</v>
      </c>
      <c r="C37" s="254">
        <v>961.7</v>
      </c>
      <c r="D37" s="256">
        <v>965.91666666666663</v>
      </c>
      <c r="E37" s="256">
        <v>942.68333333333328</v>
      </c>
      <c r="F37" s="256">
        <v>923.66666666666663</v>
      </c>
      <c r="G37" s="256">
        <v>900.43333333333328</v>
      </c>
      <c r="H37" s="256">
        <v>984.93333333333328</v>
      </c>
      <c r="I37" s="256">
        <v>1008.1666666666666</v>
      </c>
      <c r="J37" s="256">
        <v>1027.1833333333334</v>
      </c>
      <c r="K37" s="254">
        <v>989.15</v>
      </c>
      <c r="L37" s="254">
        <v>946.9</v>
      </c>
      <c r="M37" s="254">
        <v>27.639250000000001</v>
      </c>
    </row>
    <row r="38" spans="1:13">
      <c r="A38" s="273">
        <v>29</v>
      </c>
      <c r="B38" s="254" t="s">
        <v>227</v>
      </c>
      <c r="C38" s="254">
        <v>3285.55</v>
      </c>
      <c r="D38" s="256">
        <v>3284.0499999999997</v>
      </c>
      <c r="E38" s="256">
        <v>3261.4999999999995</v>
      </c>
      <c r="F38" s="256">
        <v>3237.45</v>
      </c>
      <c r="G38" s="256">
        <v>3214.8999999999996</v>
      </c>
      <c r="H38" s="256">
        <v>3308.0999999999995</v>
      </c>
      <c r="I38" s="256">
        <v>3330.6499999999996</v>
      </c>
      <c r="J38" s="256">
        <v>3354.6999999999994</v>
      </c>
      <c r="K38" s="254">
        <v>3306.6</v>
      </c>
      <c r="L38" s="254">
        <v>3260</v>
      </c>
      <c r="M38" s="254">
        <v>2.9018099999999998</v>
      </c>
    </row>
    <row r="39" spans="1:13">
      <c r="A39" s="273">
        <v>30</v>
      </c>
      <c r="B39" s="254" t="s">
        <v>54</v>
      </c>
      <c r="C39" s="254">
        <v>738.6</v>
      </c>
      <c r="D39" s="256">
        <v>740</v>
      </c>
      <c r="E39" s="256">
        <v>734.6</v>
      </c>
      <c r="F39" s="256">
        <v>730.6</v>
      </c>
      <c r="G39" s="256">
        <v>725.2</v>
      </c>
      <c r="H39" s="256">
        <v>744</v>
      </c>
      <c r="I39" s="256">
        <v>749.40000000000009</v>
      </c>
      <c r="J39" s="256">
        <v>753.4</v>
      </c>
      <c r="K39" s="254">
        <v>745.4</v>
      </c>
      <c r="L39" s="254">
        <v>736</v>
      </c>
      <c r="M39" s="254">
        <v>66.743290000000002</v>
      </c>
    </row>
    <row r="40" spans="1:13">
      <c r="A40" s="273">
        <v>31</v>
      </c>
      <c r="B40" s="254" t="s">
        <v>55</v>
      </c>
      <c r="C40" s="254">
        <v>4053.9</v>
      </c>
      <c r="D40" s="256">
        <v>4071.9833333333336</v>
      </c>
      <c r="E40" s="256">
        <v>4023.9666666666672</v>
      </c>
      <c r="F40" s="256">
        <v>3994.0333333333338</v>
      </c>
      <c r="G40" s="256">
        <v>3946.0166666666673</v>
      </c>
      <c r="H40" s="256">
        <v>4101.916666666667</v>
      </c>
      <c r="I40" s="256">
        <v>4149.9333333333334</v>
      </c>
      <c r="J40" s="256">
        <v>4179.8666666666668</v>
      </c>
      <c r="K40" s="254">
        <v>4120</v>
      </c>
      <c r="L40" s="254">
        <v>4042.05</v>
      </c>
      <c r="M40" s="254">
        <v>3.5770400000000002</v>
      </c>
    </row>
    <row r="41" spans="1:13">
      <c r="A41" s="273">
        <v>32</v>
      </c>
      <c r="B41" s="254" t="s">
        <v>58</v>
      </c>
      <c r="C41" s="254">
        <v>6050.25</v>
      </c>
      <c r="D41" s="256">
        <v>6028.416666666667</v>
      </c>
      <c r="E41" s="256">
        <v>5941.8333333333339</v>
      </c>
      <c r="F41" s="256">
        <v>5833.416666666667</v>
      </c>
      <c r="G41" s="256">
        <v>5746.8333333333339</v>
      </c>
      <c r="H41" s="256">
        <v>6136.8333333333339</v>
      </c>
      <c r="I41" s="256">
        <v>6223.4166666666679</v>
      </c>
      <c r="J41" s="256">
        <v>6331.8333333333339</v>
      </c>
      <c r="K41" s="254">
        <v>6115</v>
      </c>
      <c r="L41" s="254">
        <v>5920</v>
      </c>
      <c r="M41" s="254">
        <v>18.71857</v>
      </c>
    </row>
    <row r="42" spans="1:13">
      <c r="A42" s="273">
        <v>33</v>
      </c>
      <c r="B42" s="254" t="s">
        <v>57</v>
      </c>
      <c r="C42" s="254">
        <v>11818.55</v>
      </c>
      <c r="D42" s="256">
        <v>11831.9</v>
      </c>
      <c r="E42" s="256">
        <v>11726.599999999999</v>
      </c>
      <c r="F42" s="256">
        <v>11634.65</v>
      </c>
      <c r="G42" s="256">
        <v>11529.349999999999</v>
      </c>
      <c r="H42" s="256">
        <v>11923.849999999999</v>
      </c>
      <c r="I42" s="256">
        <v>12029.149999999998</v>
      </c>
      <c r="J42" s="256">
        <v>12121.099999999999</v>
      </c>
      <c r="K42" s="254">
        <v>11937.2</v>
      </c>
      <c r="L42" s="254">
        <v>11739.95</v>
      </c>
      <c r="M42" s="254">
        <v>2.2017000000000002</v>
      </c>
    </row>
    <row r="43" spans="1:13">
      <c r="A43" s="273">
        <v>34</v>
      </c>
      <c r="B43" s="254" t="s">
        <v>228</v>
      </c>
      <c r="C43" s="254">
        <v>3523.45</v>
      </c>
      <c r="D43" s="256">
        <v>3526.6333333333332</v>
      </c>
      <c r="E43" s="256">
        <v>3497.8166666666666</v>
      </c>
      <c r="F43" s="256">
        <v>3472.1833333333334</v>
      </c>
      <c r="G43" s="256">
        <v>3443.3666666666668</v>
      </c>
      <c r="H43" s="256">
        <v>3552.2666666666664</v>
      </c>
      <c r="I43" s="256">
        <v>3581.083333333333</v>
      </c>
      <c r="J43" s="256">
        <v>3606.7166666666662</v>
      </c>
      <c r="K43" s="254">
        <v>3555.45</v>
      </c>
      <c r="L43" s="254">
        <v>3501</v>
      </c>
      <c r="M43" s="254">
        <v>0.19861000000000001</v>
      </c>
    </row>
    <row r="44" spans="1:13">
      <c r="A44" s="273">
        <v>35</v>
      </c>
      <c r="B44" s="254" t="s">
        <v>59</v>
      </c>
      <c r="C44" s="254">
        <v>2304.1</v>
      </c>
      <c r="D44" s="256">
        <v>2282.4833333333331</v>
      </c>
      <c r="E44" s="256">
        <v>2242.0166666666664</v>
      </c>
      <c r="F44" s="256">
        <v>2179.9333333333334</v>
      </c>
      <c r="G44" s="256">
        <v>2139.4666666666667</v>
      </c>
      <c r="H44" s="256">
        <v>2344.5666666666662</v>
      </c>
      <c r="I44" s="256">
        <v>2385.0333333333324</v>
      </c>
      <c r="J44" s="256">
        <v>2447.1166666666659</v>
      </c>
      <c r="K44" s="254">
        <v>2322.9499999999998</v>
      </c>
      <c r="L44" s="254">
        <v>2220.4</v>
      </c>
      <c r="M44" s="254">
        <v>6.0917700000000004</v>
      </c>
    </row>
    <row r="45" spans="1:13">
      <c r="A45" s="273">
        <v>36</v>
      </c>
      <c r="B45" s="254" t="s">
        <v>229</v>
      </c>
      <c r="C45" s="254">
        <v>318.89999999999998</v>
      </c>
      <c r="D45" s="256">
        <v>317.8</v>
      </c>
      <c r="E45" s="256">
        <v>313.85000000000002</v>
      </c>
      <c r="F45" s="256">
        <v>308.8</v>
      </c>
      <c r="G45" s="256">
        <v>304.85000000000002</v>
      </c>
      <c r="H45" s="256">
        <v>322.85000000000002</v>
      </c>
      <c r="I45" s="256">
        <v>326.79999999999995</v>
      </c>
      <c r="J45" s="256">
        <v>331.85</v>
      </c>
      <c r="K45" s="254">
        <v>321.75</v>
      </c>
      <c r="L45" s="254">
        <v>312.75</v>
      </c>
      <c r="M45" s="254">
        <v>61.049810000000001</v>
      </c>
    </row>
    <row r="46" spans="1:13">
      <c r="A46" s="273">
        <v>37</v>
      </c>
      <c r="B46" s="254" t="s">
        <v>60</v>
      </c>
      <c r="C46" s="254">
        <v>81.900000000000006</v>
      </c>
      <c r="D46" s="256">
        <v>82.600000000000009</v>
      </c>
      <c r="E46" s="256">
        <v>80.600000000000023</v>
      </c>
      <c r="F46" s="256">
        <v>79.300000000000011</v>
      </c>
      <c r="G46" s="256">
        <v>77.300000000000026</v>
      </c>
      <c r="H46" s="256">
        <v>83.90000000000002</v>
      </c>
      <c r="I46" s="256">
        <v>85.899999999999991</v>
      </c>
      <c r="J46" s="256">
        <v>87.200000000000017</v>
      </c>
      <c r="K46" s="254">
        <v>84.6</v>
      </c>
      <c r="L46" s="254">
        <v>81.3</v>
      </c>
      <c r="M46" s="254">
        <v>509.72723000000002</v>
      </c>
    </row>
    <row r="47" spans="1:13">
      <c r="A47" s="273">
        <v>38</v>
      </c>
      <c r="B47" s="254" t="s">
        <v>61</v>
      </c>
      <c r="C47" s="254">
        <v>77.099999999999994</v>
      </c>
      <c r="D47" s="256">
        <v>77.600000000000009</v>
      </c>
      <c r="E47" s="256">
        <v>76.300000000000011</v>
      </c>
      <c r="F47" s="256">
        <v>75.5</v>
      </c>
      <c r="G47" s="256">
        <v>74.2</v>
      </c>
      <c r="H47" s="256">
        <v>78.40000000000002</v>
      </c>
      <c r="I47" s="256">
        <v>79.7</v>
      </c>
      <c r="J47" s="256">
        <v>80.500000000000028</v>
      </c>
      <c r="K47" s="254">
        <v>78.900000000000006</v>
      </c>
      <c r="L47" s="254">
        <v>76.8</v>
      </c>
      <c r="M47" s="254">
        <v>35.706330000000001</v>
      </c>
    </row>
    <row r="48" spans="1:13">
      <c r="A48" s="273">
        <v>39</v>
      </c>
      <c r="B48" s="254" t="s">
        <v>62</v>
      </c>
      <c r="C48" s="254">
        <v>1671.3</v>
      </c>
      <c r="D48" s="256">
        <v>1659.7666666666667</v>
      </c>
      <c r="E48" s="256">
        <v>1639.5333333333333</v>
      </c>
      <c r="F48" s="256">
        <v>1607.7666666666667</v>
      </c>
      <c r="G48" s="256">
        <v>1587.5333333333333</v>
      </c>
      <c r="H48" s="256">
        <v>1691.5333333333333</v>
      </c>
      <c r="I48" s="256">
        <v>1711.7666666666664</v>
      </c>
      <c r="J48" s="256">
        <v>1743.5333333333333</v>
      </c>
      <c r="K48" s="254">
        <v>1680</v>
      </c>
      <c r="L48" s="254">
        <v>1628</v>
      </c>
      <c r="M48" s="254">
        <v>6.6447799999999999</v>
      </c>
    </row>
    <row r="49" spans="1:13">
      <c r="A49" s="273">
        <v>40</v>
      </c>
      <c r="B49" s="254" t="s">
        <v>65</v>
      </c>
      <c r="C49" s="254">
        <v>820.3</v>
      </c>
      <c r="D49" s="256">
        <v>819.1</v>
      </c>
      <c r="E49" s="256">
        <v>808.25</v>
      </c>
      <c r="F49" s="256">
        <v>796.19999999999993</v>
      </c>
      <c r="G49" s="256">
        <v>785.34999999999991</v>
      </c>
      <c r="H49" s="256">
        <v>831.15000000000009</v>
      </c>
      <c r="I49" s="256">
        <v>842.00000000000023</v>
      </c>
      <c r="J49" s="256">
        <v>854.05000000000018</v>
      </c>
      <c r="K49" s="254">
        <v>829.95</v>
      </c>
      <c r="L49" s="254">
        <v>807.05</v>
      </c>
      <c r="M49" s="254">
        <v>6.4362399999999997</v>
      </c>
    </row>
    <row r="50" spans="1:13">
      <c r="A50" s="273">
        <v>41</v>
      </c>
      <c r="B50" s="254" t="s">
        <v>64</v>
      </c>
      <c r="C50" s="254">
        <v>146.15</v>
      </c>
      <c r="D50" s="256">
        <v>146.85</v>
      </c>
      <c r="E50" s="256">
        <v>143.94999999999999</v>
      </c>
      <c r="F50" s="256">
        <v>141.75</v>
      </c>
      <c r="G50" s="256">
        <v>138.85</v>
      </c>
      <c r="H50" s="256">
        <v>149.04999999999998</v>
      </c>
      <c r="I50" s="256">
        <v>151.95000000000002</v>
      </c>
      <c r="J50" s="256">
        <v>154.14999999999998</v>
      </c>
      <c r="K50" s="254">
        <v>149.75</v>
      </c>
      <c r="L50" s="254">
        <v>144.65</v>
      </c>
      <c r="M50" s="254">
        <v>74.731800000000007</v>
      </c>
    </row>
    <row r="51" spans="1:13">
      <c r="A51" s="273">
        <v>42</v>
      </c>
      <c r="B51" s="254" t="s">
        <v>66</v>
      </c>
      <c r="C51" s="254">
        <v>725.05</v>
      </c>
      <c r="D51" s="256">
        <v>729.35</v>
      </c>
      <c r="E51" s="256">
        <v>718.90000000000009</v>
      </c>
      <c r="F51" s="256">
        <v>712.75000000000011</v>
      </c>
      <c r="G51" s="256">
        <v>702.30000000000018</v>
      </c>
      <c r="H51" s="256">
        <v>735.5</v>
      </c>
      <c r="I51" s="256">
        <v>745.95</v>
      </c>
      <c r="J51" s="256">
        <v>752.09999999999991</v>
      </c>
      <c r="K51" s="254">
        <v>739.8</v>
      </c>
      <c r="L51" s="254">
        <v>723.2</v>
      </c>
      <c r="M51" s="254">
        <v>21.101369999999999</v>
      </c>
    </row>
    <row r="52" spans="1:13">
      <c r="A52" s="273">
        <v>43</v>
      </c>
      <c r="B52" s="254" t="s">
        <v>69</v>
      </c>
      <c r="C52" s="254">
        <v>65.5</v>
      </c>
      <c r="D52" s="256">
        <v>66.216666666666669</v>
      </c>
      <c r="E52" s="256">
        <v>64.433333333333337</v>
      </c>
      <c r="F52" s="256">
        <v>63.366666666666674</v>
      </c>
      <c r="G52" s="256">
        <v>61.583333333333343</v>
      </c>
      <c r="H52" s="256">
        <v>67.283333333333331</v>
      </c>
      <c r="I52" s="256">
        <v>69.066666666666663</v>
      </c>
      <c r="J52" s="256">
        <v>70.133333333333326</v>
      </c>
      <c r="K52" s="254">
        <v>68</v>
      </c>
      <c r="L52" s="254">
        <v>65.150000000000006</v>
      </c>
      <c r="M52" s="254">
        <v>575.32701999999995</v>
      </c>
    </row>
    <row r="53" spans="1:13">
      <c r="A53" s="273">
        <v>44</v>
      </c>
      <c r="B53" s="254" t="s">
        <v>73</v>
      </c>
      <c r="C53" s="254">
        <v>476.9</v>
      </c>
      <c r="D53" s="256">
        <v>478.7</v>
      </c>
      <c r="E53" s="256">
        <v>474.5</v>
      </c>
      <c r="F53" s="256">
        <v>472.1</v>
      </c>
      <c r="G53" s="256">
        <v>467.90000000000003</v>
      </c>
      <c r="H53" s="256">
        <v>481.09999999999997</v>
      </c>
      <c r="I53" s="256">
        <v>485.2999999999999</v>
      </c>
      <c r="J53" s="256">
        <v>487.69999999999993</v>
      </c>
      <c r="K53" s="254">
        <v>482.9</v>
      </c>
      <c r="L53" s="254">
        <v>476.3</v>
      </c>
      <c r="M53" s="254">
        <v>33.255380000000002</v>
      </c>
    </row>
    <row r="54" spans="1:13">
      <c r="A54" s="273">
        <v>45</v>
      </c>
      <c r="B54" s="254" t="s">
        <v>68</v>
      </c>
      <c r="C54" s="254">
        <v>528.65</v>
      </c>
      <c r="D54" s="256">
        <v>532.31666666666672</v>
      </c>
      <c r="E54" s="256">
        <v>523.38333333333344</v>
      </c>
      <c r="F54" s="256">
        <v>518.11666666666667</v>
      </c>
      <c r="G54" s="256">
        <v>509.18333333333339</v>
      </c>
      <c r="H54" s="256">
        <v>537.58333333333348</v>
      </c>
      <c r="I54" s="256">
        <v>546.51666666666665</v>
      </c>
      <c r="J54" s="256">
        <v>551.78333333333353</v>
      </c>
      <c r="K54" s="254">
        <v>541.25</v>
      </c>
      <c r="L54" s="254">
        <v>527.04999999999995</v>
      </c>
      <c r="M54" s="254">
        <v>100.26485</v>
      </c>
    </row>
    <row r="55" spans="1:13">
      <c r="A55" s="273">
        <v>46</v>
      </c>
      <c r="B55" s="254" t="s">
        <v>70</v>
      </c>
      <c r="C55" s="254">
        <v>398.65</v>
      </c>
      <c r="D55" s="256">
        <v>400.48333333333335</v>
      </c>
      <c r="E55" s="256">
        <v>394.2166666666667</v>
      </c>
      <c r="F55" s="256">
        <v>389.78333333333336</v>
      </c>
      <c r="G55" s="256">
        <v>383.51666666666671</v>
      </c>
      <c r="H55" s="256">
        <v>404.91666666666669</v>
      </c>
      <c r="I55" s="256">
        <v>411.18333333333334</v>
      </c>
      <c r="J55" s="256">
        <v>415.61666666666667</v>
      </c>
      <c r="K55" s="254">
        <v>406.75</v>
      </c>
      <c r="L55" s="254">
        <v>396.05</v>
      </c>
      <c r="M55" s="254">
        <v>13.90138</v>
      </c>
    </row>
    <row r="56" spans="1:13">
      <c r="A56" s="273">
        <v>47</v>
      </c>
      <c r="B56" s="254" t="s">
        <v>230</v>
      </c>
      <c r="C56" s="254">
        <v>1340.85</v>
      </c>
      <c r="D56" s="256">
        <v>1346.0333333333331</v>
      </c>
      <c r="E56" s="256">
        <v>1315.7666666666662</v>
      </c>
      <c r="F56" s="256">
        <v>1290.6833333333332</v>
      </c>
      <c r="G56" s="256">
        <v>1260.4166666666663</v>
      </c>
      <c r="H56" s="256">
        <v>1371.1166666666661</v>
      </c>
      <c r="I56" s="256">
        <v>1401.383333333333</v>
      </c>
      <c r="J56" s="256">
        <v>1426.466666666666</v>
      </c>
      <c r="K56" s="254">
        <v>1376.3</v>
      </c>
      <c r="L56" s="254">
        <v>1320.95</v>
      </c>
      <c r="M56" s="254">
        <v>2.2957999999999998</v>
      </c>
    </row>
    <row r="57" spans="1:13">
      <c r="A57" s="273">
        <v>48</v>
      </c>
      <c r="B57" s="254" t="s">
        <v>71</v>
      </c>
      <c r="C57" s="254">
        <v>15399.85</v>
      </c>
      <c r="D57" s="256">
        <v>15514</v>
      </c>
      <c r="E57" s="256">
        <v>15260.85</v>
      </c>
      <c r="F57" s="256">
        <v>15121.85</v>
      </c>
      <c r="G57" s="256">
        <v>14868.7</v>
      </c>
      <c r="H57" s="256">
        <v>15653</v>
      </c>
      <c r="I57" s="256">
        <v>15906.150000000001</v>
      </c>
      <c r="J57" s="256">
        <v>16045.15</v>
      </c>
      <c r="K57" s="254">
        <v>15767.15</v>
      </c>
      <c r="L57" s="254">
        <v>15375</v>
      </c>
      <c r="M57" s="254">
        <v>0.41011999999999998</v>
      </c>
    </row>
    <row r="58" spans="1:13">
      <c r="A58" s="273">
        <v>49</v>
      </c>
      <c r="B58" s="254" t="s">
        <v>74</v>
      </c>
      <c r="C58" s="254">
        <v>3658.15</v>
      </c>
      <c r="D58" s="256">
        <v>3643.5499999999997</v>
      </c>
      <c r="E58" s="256">
        <v>3624.0999999999995</v>
      </c>
      <c r="F58" s="256">
        <v>3590.0499999999997</v>
      </c>
      <c r="G58" s="256">
        <v>3570.5999999999995</v>
      </c>
      <c r="H58" s="256">
        <v>3677.5999999999995</v>
      </c>
      <c r="I58" s="256">
        <v>3697.0499999999993</v>
      </c>
      <c r="J58" s="256">
        <v>3731.0999999999995</v>
      </c>
      <c r="K58" s="254">
        <v>3663</v>
      </c>
      <c r="L58" s="254">
        <v>3609.5</v>
      </c>
      <c r="M58" s="254">
        <v>3.0018500000000001</v>
      </c>
    </row>
    <row r="59" spans="1:13">
      <c r="A59" s="273">
        <v>50</v>
      </c>
      <c r="B59" s="254" t="s">
        <v>80</v>
      </c>
      <c r="C59" s="254">
        <v>780.4</v>
      </c>
      <c r="D59" s="256">
        <v>791.4</v>
      </c>
      <c r="E59" s="256">
        <v>762.8</v>
      </c>
      <c r="F59" s="256">
        <v>745.19999999999993</v>
      </c>
      <c r="G59" s="256">
        <v>716.59999999999991</v>
      </c>
      <c r="H59" s="256">
        <v>809</v>
      </c>
      <c r="I59" s="256">
        <v>837.60000000000014</v>
      </c>
      <c r="J59" s="256">
        <v>855.2</v>
      </c>
      <c r="K59" s="254">
        <v>820</v>
      </c>
      <c r="L59" s="254">
        <v>773.8</v>
      </c>
      <c r="M59" s="254">
        <v>47.55377</v>
      </c>
    </row>
    <row r="60" spans="1:13">
      <c r="A60" s="273">
        <v>51</v>
      </c>
      <c r="B60" s="254" t="s">
        <v>75</v>
      </c>
      <c r="C60" s="254">
        <v>620.25</v>
      </c>
      <c r="D60" s="256">
        <v>623.65</v>
      </c>
      <c r="E60" s="256">
        <v>613.69999999999993</v>
      </c>
      <c r="F60" s="256">
        <v>607.15</v>
      </c>
      <c r="G60" s="256">
        <v>597.19999999999993</v>
      </c>
      <c r="H60" s="256">
        <v>630.19999999999993</v>
      </c>
      <c r="I60" s="256">
        <v>640.15</v>
      </c>
      <c r="J60" s="256">
        <v>646.69999999999993</v>
      </c>
      <c r="K60" s="254">
        <v>633.6</v>
      </c>
      <c r="L60" s="254">
        <v>617.1</v>
      </c>
      <c r="M60" s="254">
        <v>65.319580000000002</v>
      </c>
    </row>
    <row r="61" spans="1:13">
      <c r="A61" s="273">
        <v>52</v>
      </c>
      <c r="B61" s="254" t="s">
        <v>76</v>
      </c>
      <c r="C61" s="254">
        <v>151.35</v>
      </c>
      <c r="D61" s="256">
        <v>151.75</v>
      </c>
      <c r="E61" s="256">
        <v>149.1</v>
      </c>
      <c r="F61" s="256">
        <v>146.85</v>
      </c>
      <c r="G61" s="256">
        <v>144.19999999999999</v>
      </c>
      <c r="H61" s="256">
        <v>154</v>
      </c>
      <c r="I61" s="256">
        <v>156.64999999999998</v>
      </c>
      <c r="J61" s="256">
        <v>158.9</v>
      </c>
      <c r="K61" s="254">
        <v>154.4</v>
      </c>
      <c r="L61" s="254">
        <v>149.5</v>
      </c>
      <c r="M61" s="254">
        <v>126.9905</v>
      </c>
    </row>
    <row r="62" spans="1:13">
      <c r="A62" s="273">
        <v>53</v>
      </c>
      <c r="B62" s="254" t="s">
        <v>77</v>
      </c>
      <c r="C62" s="254">
        <v>147.80000000000001</v>
      </c>
      <c r="D62" s="256">
        <v>148.54999999999998</v>
      </c>
      <c r="E62" s="256">
        <v>145.39999999999998</v>
      </c>
      <c r="F62" s="256">
        <v>143</v>
      </c>
      <c r="G62" s="256">
        <v>139.85</v>
      </c>
      <c r="H62" s="256">
        <v>150.94999999999996</v>
      </c>
      <c r="I62" s="256">
        <v>154.1</v>
      </c>
      <c r="J62" s="256">
        <v>156.49999999999994</v>
      </c>
      <c r="K62" s="254">
        <v>151.69999999999999</v>
      </c>
      <c r="L62" s="254">
        <v>146.15</v>
      </c>
      <c r="M62" s="254">
        <v>14.80415</v>
      </c>
    </row>
    <row r="63" spans="1:13">
      <c r="A63" s="273">
        <v>54</v>
      </c>
      <c r="B63" s="254" t="s">
        <v>81</v>
      </c>
      <c r="C63" s="254">
        <v>549.79999999999995</v>
      </c>
      <c r="D63" s="256">
        <v>553.43333333333328</v>
      </c>
      <c r="E63" s="256">
        <v>541.41666666666652</v>
      </c>
      <c r="F63" s="256">
        <v>533.03333333333319</v>
      </c>
      <c r="G63" s="256">
        <v>521.01666666666642</v>
      </c>
      <c r="H63" s="256">
        <v>561.81666666666661</v>
      </c>
      <c r="I63" s="256">
        <v>573.83333333333326</v>
      </c>
      <c r="J63" s="256">
        <v>582.2166666666667</v>
      </c>
      <c r="K63" s="254">
        <v>565.45000000000005</v>
      </c>
      <c r="L63" s="254">
        <v>545.04999999999995</v>
      </c>
      <c r="M63" s="254">
        <v>17.99072</v>
      </c>
    </row>
    <row r="64" spans="1:13">
      <c r="A64" s="273">
        <v>55</v>
      </c>
      <c r="B64" s="254" t="s">
        <v>82</v>
      </c>
      <c r="C64" s="254">
        <v>950.95</v>
      </c>
      <c r="D64" s="256">
        <v>951.4</v>
      </c>
      <c r="E64" s="256">
        <v>943.05</v>
      </c>
      <c r="F64" s="256">
        <v>935.15</v>
      </c>
      <c r="G64" s="256">
        <v>926.8</v>
      </c>
      <c r="H64" s="256">
        <v>959.3</v>
      </c>
      <c r="I64" s="256">
        <v>967.65000000000009</v>
      </c>
      <c r="J64" s="256">
        <v>975.55</v>
      </c>
      <c r="K64" s="254">
        <v>959.75</v>
      </c>
      <c r="L64" s="254">
        <v>943.5</v>
      </c>
      <c r="M64" s="254">
        <v>24.292909999999999</v>
      </c>
    </row>
    <row r="65" spans="1:13">
      <c r="A65" s="273">
        <v>56</v>
      </c>
      <c r="B65" s="254" t="s">
        <v>231</v>
      </c>
      <c r="C65" s="254">
        <v>165.75</v>
      </c>
      <c r="D65" s="256">
        <v>165.43333333333334</v>
      </c>
      <c r="E65" s="256">
        <v>163.86666666666667</v>
      </c>
      <c r="F65" s="256">
        <v>161.98333333333335</v>
      </c>
      <c r="G65" s="256">
        <v>160.41666666666669</v>
      </c>
      <c r="H65" s="256">
        <v>167.31666666666666</v>
      </c>
      <c r="I65" s="256">
        <v>168.88333333333333</v>
      </c>
      <c r="J65" s="256">
        <v>170.76666666666665</v>
      </c>
      <c r="K65" s="254">
        <v>167</v>
      </c>
      <c r="L65" s="254">
        <v>163.55000000000001</v>
      </c>
      <c r="M65" s="254">
        <v>20.62415</v>
      </c>
    </row>
    <row r="66" spans="1:13">
      <c r="A66" s="273">
        <v>57</v>
      </c>
      <c r="B66" s="254" t="s">
        <v>83</v>
      </c>
      <c r="C66" s="254">
        <v>152.15</v>
      </c>
      <c r="D66" s="256">
        <v>152.98333333333335</v>
      </c>
      <c r="E66" s="256">
        <v>150.56666666666669</v>
      </c>
      <c r="F66" s="256">
        <v>148.98333333333335</v>
      </c>
      <c r="G66" s="256">
        <v>146.56666666666669</v>
      </c>
      <c r="H66" s="256">
        <v>154.56666666666669</v>
      </c>
      <c r="I66" s="256">
        <v>156.98333333333332</v>
      </c>
      <c r="J66" s="256">
        <v>158.56666666666669</v>
      </c>
      <c r="K66" s="254">
        <v>155.4</v>
      </c>
      <c r="L66" s="254">
        <v>151.4</v>
      </c>
      <c r="M66" s="254">
        <v>157.84276</v>
      </c>
    </row>
    <row r="67" spans="1:13">
      <c r="A67" s="273">
        <v>58</v>
      </c>
      <c r="B67" s="254" t="s">
        <v>820</v>
      </c>
      <c r="C67" s="254">
        <v>3978.6</v>
      </c>
      <c r="D67" s="256">
        <v>3978.4333333333329</v>
      </c>
      <c r="E67" s="256">
        <v>3941.3166666666657</v>
      </c>
      <c r="F67" s="256">
        <v>3904.0333333333328</v>
      </c>
      <c r="G67" s="256">
        <v>3866.9166666666656</v>
      </c>
      <c r="H67" s="256">
        <v>4015.7166666666658</v>
      </c>
      <c r="I67" s="256">
        <v>4052.8333333333335</v>
      </c>
      <c r="J67" s="256">
        <v>4090.1166666666659</v>
      </c>
      <c r="K67" s="254">
        <v>4015.55</v>
      </c>
      <c r="L67" s="254">
        <v>3941.15</v>
      </c>
      <c r="M67" s="254">
        <v>2.2986599999999999</v>
      </c>
    </row>
    <row r="68" spans="1:13">
      <c r="A68" s="273">
        <v>59</v>
      </c>
      <c r="B68" s="254" t="s">
        <v>84</v>
      </c>
      <c r="C68" s="254">
        <v>1714.95</v>
      </c>
      <c r="D68" s="256">
        <v>1718.0333333333335</v>
      </c>
      <c r="E68" s="256">
        <v>1704.0666666666671</v>
      </c>
      <c r="F68" s="256">
        <v>1693.1833333333336</v>
      </c>
      <c r="G68" s="256">
        <v>1679.2166666666672</v>
      </c>
      <c r="H68" s="256">
        <v>1728.916666666667</v>
      </c>
      <c r="I68" s="256">
        <v>1742.8833333333337</v>
      </c>
      <c r="J68" s="256">
        <v>1753.7666666666669</v>
      </c>
      <c r="K68" s="254">
        <v>1732</v>
      </c>
      <c r="L68" s="254">
        <v>1707.15</v>
      </c>
      <c r="M68" s="254">
        <v>5.8893700000000004</v>
      </c>
    </row>
    <row r="69" spans="1:13">
      <c r="A69" s="273">
        <v>60</v>
      </c>
      <c r="B69" s="254" t="s">
        <v>85</v>
      </c>
      <c r="C69" s="254">
        <v>677.65</v>
      </c>
      <c r="D69" s="256">
        <v>682.26666666666665</v>
      </c>
      <c r="E69" s="256">
        <v>666.93333333333328</v>
      </c>
      <c r="F69" s="256">
        <v>656.21666666666658</v>
      </c>
      <c r="G69" s="256">
        <v>640.88333333333321</v>
      </c>
      <c r="H69" s="256">
        <v>692.98333333333335</v>
      </c>
      <c r="I69" s="256">
        <v>708.31666666666683</v>
      </c>
      <c r="J69" s="256">
        <v>719.03333333333342</v>
      </c>
      <c r="K69" s="254">
        <v>697.6</v>
      </c>
      <c r="L69" s="254">
        <v>671.55</v>
      </c>
      <c r="M69" s="254">
        <v>21.328299999999999</v>
      </c>
    </row>
    <row r="70" spans="1:13">
      <c r="A70" s="273">
        <v>61</v>
      </c>
      <c r="B70" s="254" t="s">
        <v>232</v>
      </c>
      <c r="C70" s="254">
        <v>884.55</v>
      </c>
      <c r="D70" s="256">
        <v>880.36666666666667</v>
      </c>
      <c r="E70" s="256">
        <v>862.23333333333335</v>
      </c>
      <c r="F70" s="256">
        <v>839.91666666666663</v>
      </c>
      <c r="G70" s="256">
        <v>821.7833333333333</v>
      </c>
      <c r="H70" s="256">
        <v>902.68333333333339</v>
      </c>
      <c r="I70" s="256">
        <v>920.81666666666683</v>
      </c>
      <c r="J70" s="256">
        <v>943.13333333333344</v>
      </c>
      <c r="K70" s="254">
        <v>898.5</v>
      </c>
      <c r="L70" s="254">
        <v>858.05</v>
      </c>
      <c r="M70" s="254">
        <v>12.98917</v>
      </c>
    </row>
    <row r="71" spans="1:13">
      <c r="A71" s="273">
        <v>62</v>
      </c>
      <c r="B71" s="254" t="s">
        <v>233</v>
      </c>
      <c r="C71" s="254">
        <v>422.25</v>
      </c>
      <c r="D71" s="256">
        <v>423.5333333333333</v>
      </c>
      <c r="E71" s="256">
        <v>417.91666666666663</v>
      </c>
      <c r="F71" s="256">
        <v>413.58333333333331</v>
      </c>
      <c r="G71" s="256">
        <v>407.96666666666664</v>
      </c>
      <c r="H71" s="256">
        <v>427.86666666666662</v>
      </c>
      <c r="I71" s="256">
        <v>433.48333333333329</v>
      </c>
      <c r="J71" s="256">
        <v>437.81666666666661</v>
      </c>
      <c r="K71" s="254">
        <v>429.15</v>
      </c>
      <c r="L71" s="254">
        <v>419.2</v>
      </c>
      <c r="M71" s="254">
        <v>7.60982</v>
      </c>
    </row>
    <row r="72" spans="1:13">
      <c r="A72" s="273">
        <v>63</v>
      </c>
      <c r="B72" s="254" t="s">
        <v>86</v>
      </c>
      <c r="C72" s="254">
        <v>839.4</v>
      </c>
      <c r="D72" s="256">
        <v>839.93333333333339</v>
      </c>
      <c r="E72" s="256">
        <v>830.96666666666681</v>
      </c>
      <c r="F72" s="256">
        <v>822.53333333333342</v>
      </c>
      <c r="G72" s="256">
        <v>813.56666666666683</v>
      </c>
      <c r="H72" s="256">
        <v>848.36666666666679</v>
      </c>
      <c r="I72" s="256">
        <v>857.33333333333348</v>
      </c>
      <c r="J72" s="256">
        <v>865.76666666666677</v>
      </c>
      <c r="K72" s="254">
        <v>848.9</v>
      </c>
      <c r="L72" s="254">
        <v>831.5</v>
      </c>
      <c r="M72" s="254">
        <v>10.99474</v>
      </c>
    </row>
    <row r="73" spans="1:13">
      <c r="A73" s="273">
        <v>64</v>
      </c>
      <c r="B73" s="254" t="s">
        <v>92</v>
      </c>
      <c r="C73" s="254">
        <v>296.89999999999998</v>
      </c>
      <c r="D73" s="256">
        <v>299.31666666666666</v>
      </c>
      <c r="E73" s="256">
        <v>292.33333333333331</v>
      </c>
      <c r="F73" s="256">
        <v>287.76666666666665</v>
      </c>
      <c r="G73" s="256">
        <v>280.7833333333333</v>
      </c>
      <c r="H73" s="256">
        <v>303.88333333333333</v>
      </c>
      <c r="I73" s="256">
        <v>310.86666666666667</v>
      </c>
      <c r="J73" s="256">
        <v>315.43333333333334</v>
      </c>
      <c r="K73" s="254">
        <v>306.3</v>
      </c>
      <c r="L73" s="254">
        <v>294.75</v>
      </c>
      <c r="M73" s="254">
        <v>69.062529999999995</v>
      </c>
    </row>
    <row r="74" spans="1:13">
      <c r="A74" s="273">
        <v>65</v>
      </c>
      <c r="B74" s="254" t="s">
        <v>87</v>
      </c>
      <c r="C74" s="254">
        <v>573.20000000000005</v>
      </c>
      <c r="D74" s="256">
        <v>574.80000000000007</v>
      </c>
      <c r="E74" s="256">
        <v>568.60000000000014</v>
      </c>
      <c r="F74" s="256">
        <v>564.00000000000011</v>
      </c>
      <c r="G74" s="256">
        <v>557.80000000000018</v>
      </c>
      <c r="H74" s="256">
        <v>579.40000000000009</v>
      </c>
      <c r="I74" s="256">
        <v>585.60000000000014</v>
      </c>
      <c r="J74" s="256">
        <v>590.20000000000005</v>
      </c>
      <c r="K74" s="254">
        <v>581</v>
      </c>
      <c r="L74" s="254">
        <v>570.20000000000005</v>
      </c>
      <c r="M74" s="254">
        <v>15.129200000000001</v>
      </c>
    </row>
    <row r="75" spans="1:13">
      <c r="A75" s="273">
        <v>66</v>
      </c>
      <c r="B75" s="254" t="s">
        <v>234</v>
      </c>
      <c r="C75" s="254">
        <v>1805.1</v>
      </c>
      <c r="D75" s="256">
        <v>1818.3500000000001</v>
      </c>
      <c r="E75" s="256">
        <v>1786.7500000000002</v>
      </c>
      <c r="F75" s="256">
        <v>1768.4</v>
      </c>
      <c r="G75" s="256">
        <v>1736.8000000000002</v>
      </c>
      <c r="H75" s="256">
        <v>1836.7000000000003</v>
      </c>
      <c r="I75" s="256">
        <v>1868.3000000000002</v>
      </c>
      <c r="J75" s="256">
        <v>1886.6500000000003</v>
      </c>
      <c r="K75" s="254">
        <v>1849.95</v>
      </c>
      <c r="L75" s="254">
        <v>1800</v>
      </c>
      <c r="M75" s="254">
        <v>1.0050600000000001</v>
      </c>
    </row>
    <row r="76" spans="1:13">
      <c r="A76" s="273">
        <v>67</v>
      </c>
      <c r="B76" s="254" t="s">
        <v>828</v>
      </c>
      <c r="C76" s="254">
        <v>195.3</v>
      </c>
      <c r="D76" s="256">
        <v>197.5</v>
      </c>
      <c r="E76" s="256">
        <v>192</v>
      </c>
      <c r="F76" s="256">
        <v>188.7</v>
      </c>
      <c r="G76" s="256">
        <v>183.2</v>
      </c>
      <c r="H76" s="256">
        <v>200.8</v>
      </c>
      <c r="I76" s="256">
        <v>206.3</v>
      </c>
      <c r="J76" s="256">
        <v>209.60000000000002</v>
      </c>
      <c r="K76" s="254">
        <v>203</v>
      </c>
      <c r="L76" s="254">
        <v>194.2</v>
      </c>
      <c r="M76" s="254">
        <v>5.9369800000000001</v>
      </c>
    </row>
    <row r="77" spans="1:13">
      <c r="A77" s="273">
        <v>68</v>
      </c>
      <c r="B77" s="254" t="s">
        <v>90</v>
      </c>
      <c r="C77" s="254">
        <v>4302.3500000000004</v>
      </c>
      <c r="D77" s="256">
        <v>4299.2666666666664</v>
      </c>
      <c r="E77" s="256">
        <v>4274.083333333333</v>
      </c>
      <c r="F77" s="256">
        <v>4245.8166666666666</v>
      </c>
      <c r="G77" s="256">
        <v>4220.6333333333332</v>
      </c>
      <c r="H77" s="256">
        <v>4327.5333333333328</v>
      </c>
      <c r="I77" s="256">
        <v>4352.7166666666672</v>
      </c>
      <c r="J77" s="256">
        <v>4380.9833333333327</v>
      </c>
      <c r="K77" s="254">
        <v>4324.45</v>
      </c>
      <c r="L77" s="254">
        <v>4271</v>
      </c>
      <c r="M77" s="254">
        <v>2.05565</v>
      </c>
    </row>
    <row r="78" spans="1:13">
      <c r="A78" s="273">
        <v>69</v>
      </c>
      <c r="B78" s="254" t="s">
        <v>348</v>
      </c>
      <c r="C78" s="254">
        <v>3150.15</v>
      </c>
      <c r="D78" s="256">
        <v>3141.6</v>
      </c>
      <c r="E78" s="256">
        <v>3113.2</v>
      </c>
      <c r="F78" s="256">
        <v>3076.25</v>
      </c>
      <c r="G78" s="256">
        <v>3047.85</v>
      </c>
      <c r="H78" s="256">
        <v>3178.5499999999997</v>
      </c>
      <c r="I78" s="256">
        <v>3206.9500000000003</v>
      </c>
      <c r="J78" s="256">
        <v>3243.8999999999996</v>
      </c>
      <c r="K78" s="254">
        <v>3170</v>
      </c>
      <c r="L78" s="254">
        <v>3104.65</v>
      </c>
      <c r="M78" s="254">
        <v>1.67201</v>
      </c>
    </row>
    <row r="79" spans="1:13">
      <c r="A79" s="273">
        <v>70</v>
      </c>
      <c r="B79" s="254" t="s">
        <v>93</v>
      </c>
      <c r="C79" s="254">
        <v>5286.5</v>
      </c>
      <c r="D79" s="256">
        <v>5316.3499999999995</v>
      </c>
      <c r="E79" s="256">
        <v>5218.6999999999989</v>
      </c>
      <c r="F79" s="256">
        <v>5150.8999999999996</v>
      </c>
      <c r="G79" s="256">
        <v>5053.2499999999991</v>
      </c>
      <c r="H79" s="256">
        <v>5384.1499999999987</v>
      </c>
      <c r="I79" s="256">
        <v>5481.7999999999984</v>
      </c>
      <c r="J79" s="256">
        <v>5549.5999999999985</v>
      </c>
      <c r="K79" s="254">
        <v>5414</v>
      </c>
      <c r="L79" s="254">
        <v>5248.55</v>
      </c>
      <c r="M79" s="254">
        <v>7.0723200000000004</v>
      </c>
    </row>
    <row r="80" spans="1:13">
      <c r="A80" s="273">
        <v>71</v>
      </c>
      <c r="B80" s="254" t="s">
        <v>235</v>
      </c>
      <c r="C80" s="254">
        <v>71.849999999999994</v>
      </c>
      <c r="D80" s="256">
        <v>72.350000000000009</v>
      </c>
      <c r="E80" s="256">
        <v>70.200000000000017</v>
      </c>
      <c r="F80" s="256">
        <v>68.550000000000011</v>
      </c>
      <c r="G80" s="256">
        <v>66.40000000000002</v>
      </c>
      <c r="H80" s="256">
        <v>74.000000000000014</v>
      </c>
      <c r="I80" s="256">
        <v>76.15000000000002</v>
      </c>
      <c r="J80" s="256">
        <v>77.800000000000011</v>
      </c>
      <c r="K80" s="254">
        <v>74.5</v>
      </c>
      <c r="L80" s="254">
        <v>70.7</v>
      </c>
      <c r="M80" s="254">
        <v>32.515680000000003</v>
      </c>
    </row>
    <row r="81" spans="1:13">
      <c r="A81" s="273">
        <v>72</v>
      </c>
      <c r="B81" s="254" t="s">
        <v>94</v>
      </c>
      <c r="C81" s="254">
        <v>2673.75</v>
      </c>
      <c r="D81" s="256">
        <v>2703.7833333333333</v>
      </c>
      <c r="E81" s="256">
        <v>2634.6666666666665</v>
      </c>
      <c r="F81" s="256">
        <v>2595.583333333333</v>
      </c>
      <c r="G81" s="256">
        <v>2526.4666666666662</v>
      </c>
      <c r="H81" s="256">
        <v>2742.8666666666668</v>
      </c>
      <c r="I81" s="256">
        <v>2811.9833333333336</v>
      </c>
      <c r="J81" s="256">
        <v>2851.0666666666671</v>
      </c>
      <c r="K81" s="254">
        <v>2772.9</v>
      </c>
      <c r="L81" s="254">
        <v>2664.7</v>
      </c>
      <c r="M81" s="254">
        <v>7.0197000000000003</v>
      </c>
    </row>
    <row r="82" spans="1:13">
      <c r="A82" s="273">
        <v>73</v>
      </c>
      <c r="B82" s="254" t="s">
        <v>236</v>
      </c>
      <c r="C82" s="254">
        <v>545.9</v>
      </c>
      <c r="D82" s="256">
        <v>548.21666666666658</v>
      </c>
      <c r="E82" s="256">
        <v>540.98333333333312</v>
      </c>
      <c r="F82" s="256">
        <v>536.06666666666649</v>
      </c>
      <c r="G82" s="256">
        <v>528.83333333333303</v>
      </c>
      <c r="H82" s="256">
        <v>553.13333333333321</v>
      </c>
      <c r="I82" s="256">
        <v>560.36666666666656</v>
      </c>
      <c r="J82" s="256">
        <v>565.2833333333333</v>
      </c>
      <c r="K82" s="254">
        <v>555.45000000000005</v>
      </c>
      <c r="L82" s="254">
        <v>543.29999999999995</v>
      </c>
      <c r="M82" s="254">
        <v>7.9898600000000002</v>
      </c>
    </row>
    <row r="83" spans="1:13">
      <c r="A83" s="273">
        <v>74</v>
      </c>
      <c r="B83" s="254" t="s">
        <v>237</v>
      </c>
      <c r="C83" s="254">
        <v>1574.35</v>
      </c>
      <c r="D83" s="256">
        <v>1574.6833333333334</v>
      </c>
      <c r="E83" s="256">
        <v>1544.6666666666667</v>
      </c>
      <c r="F83" s="256">
        <v>1514.9833333333333</v>
      </c>
      <c r="G83" s="256">
        <v>1484.9666666666667</v>
      </c>
      <c r="H83" s="256">
        <v>1604.3666666666668</v>
      </c>
      <c r="I83" s="256">
        <v>1634.3833333333332</v>
      </c>
      <c r="J83" s="256">
        <v>1664.0666666666668</v>
      </c>
      <c r="K83" s="254">
        <v>1604.7</v>
      </c>
      <c r="L83" s="254">
        <v>1545</v>
      </c>
      <c r="M83" s="254">
        <v>1.29657</v>
      </c>
    </row>
    <row r="84" spans="1:13">
      <c r="A84" s="273">
        <v>75</v>
      </c>
      <c r="B84" s="254" t="s">
        <v>96</v>
      </c>
      <c r="C84" s="254">
        <v>1165.45</v>
      </c>
      <c r="D84" s="256">
        <v>1170.4833333333333</v>
      </c>
      <c r="E84" s="256">
        <v>1154.9666666666667</v>
      </c>
      <c r="F84" s="256">
        <v>1144.4833333333333</v>
      </c>
      <c r="G84" s="256">
        <v>1128.9666666666667</v>
      </c>
      <c r="H84" s="256">
        <v>1180.9666666666667</v>
      </c>
      <c r="I84" s="256">
        <v>1196.4833333333336</v>
      </c>
      <c r="J84" s="256">
        <v>1206.9666666666667</v>
      </c>
      <c r="K84" s="254">
        <v>1186</v>
      </c>
      <c r="L84" s="254">
        <v>1160</v>
      </c>
      <c r="M84" s="254">
        <v>13.661289999999999</v>
      </c>
    </row>
    <row r="85" spans="1:13">
      <c r="A85" s="273">
        <v>76</v>
      </c>
      <c r="B85" s="254" t="s">
        <v>97</v>
      </c>
      <c r="C85" s="254">
        <v>187.75</v>
      </c>
      <c r="D85" s="256">
        <v>188.56666666666669</v>
      </c>
      <c r="E85" s="256">
        <v>186.18333333333339</v>
      </c>
      <c r="F85" s="256">
        <v>184.6166666666667</v>
      </c>
      <c r="G85" s="256">
        <v>182.23333333333341</v>
      </c>
      <c r="H85" s="256">
        <v>190.13333333333338</v>
      </c>
      <c r="I85" s="256">
        <v>192.51666666666665</v>
      </c>
      <c r="J85" s="256">
        <v>194.08333333333337</v>
      </c>
      <c r="K85" s="254">
        <v>190.95</v>
      </c>
      <c r="L85" s="254">
        <v>187</v>
      </c>
      <c r="M85" s="254">
        <v>16.796710000000001</v>
      </c>
    </row>
    <row r="86" spans="1:13">
      <c r="A86" s="273">
        <v>77</v>
      </c>
      <c r="B86" s="254" t="s">
        <v>98</v>
      </c>
      <c r="C86" s="254">
        <v>85.35</v>
      </c>
      <c r="D86" s="256">
        <v>85.350000000000009</v>
      </c>
      <c r="E86" s="256">
        <v>84.250000000000014</v>
      </c>
      <c r="F86" s="256">
        <v>83.15</v>
      </c>
      <c r="G86" s="256">
        <v>82.050000000000011</v>
      </c>
      <c r="H86" s="256">
        <v>86.450000000000017</v>
      </c>
      <c r="I86" s="256">
        <v>87.550000000000011</v>
      </c>
      <c r="J86" s="256">
        <v>88.65000000000002</v>
      </c>
      <c r="K86" s="254">
        <v>86.45</v>
      </c>
      <c r="L86" s="254">
        <v>84.25</v>
      </c>
      <c r="M86" s="254">
        <v>211.89940000000001</v>
      </c>
    </row>
    <row r="87" spans="1:13">
      <c r="A87" s="273">
        <v>78</v>
      </c>
      <c r="B87" s="254" t="s">
        <v>359</v>
      </c>
      <c r="C87" s="254">
        <v>233.95</v>
      </c>
      <c r="D87" s="256">
        <v>236.03333333333333</v>
      </c>
      <c r="E87" s="256">
        <v>230.06666666666666</v>
      </c>
      <c r="F87" s="256">
        <v>226.18333333333334</v>
      </c>
      <c r="G87" s="256">
        <v>220.21666666666667</v>
      </c>
      <c r="H87" s="256">
        <v>239.91666666666666</v>
      </c>
      <c r="I87" s="256">
        <v>245.8833333333333</v>
      </c>
      <c r="J87" s="256">
        <v>249.76666666666665</v>
      </c>
      <c r="K87" s="254">
        <v>242</v>
      </c>
      <c r="L87" s="254">
        <v>232.15</v>
      </c>
      <c r="M87" s="254">
        <v>26.50207</v>
      </c>
    </row>
    <row r="88" spans="1:13">
      <c r="A88" s="273">
        <v>79</v>
      </c>
      <c r="B88" s="254" t="s">
        <v>240</v>
      </c>
      <c r="C88" s="254">
        <v>65.599999999999994</v>
      </c>
      <c r="D88" s="256">
        <v>65.599999999999994</v>
      </c>
      <c r="E88" s="256">
        <v>65.599999999999994</v>
      </c>
      <c r="F88" s="256">
        <v>65.599999999999994</v>
      </c>
      <c r="G88" s="256">
        <v>65.599999999999994</v>
      </c>
      <c r="H88" s="256">
        <v>65.599999999999994</v>
      </c>
      <c r="I88" s="256">
        <v>65.599999999999994</v>
      </c>
      <c r="J88" s="256">
        <v>65.599999999999994</v>
      </c>
      <c r="K88" s="254">
        <v>65.599999999999994</v>
      </c>
      <c r="L88" s="254">
        <v>65.599999999999994</v>
      </c>
      <c r="M88" s="254">
        <v>5.2944800000000001</v>
      </c>
    </row>
    <row r="89" spans="1:13">
      <c r="A89" s="273">
        <v>80</v>
      </c>
      <c r="B89" s="254" t="s">
        <v>99</v>
      </c>
      <c r="C89" s="254">
        <v>160.5</v>
      </c>
      <c r="D89" s="256">
        <v>160.94999999999999</v>
      </c>
      <c r="E89" s="256">
        <v>158.24999999999997</v>
      </c>
      <c r="F89" s="256">
        <v>155.99999999999997</v>
      </c>
      <c r="G89" s="256">
        <v>153.29999999999995</v>
      </c>
      <c r="H89" s="256">
        <v>163.19999999999999</v>
      </c>
      <c r="I89" s="256">
        <v>165.90000000000003</v>
      </c>
      <c r="J89" s="256">
        <v>168.15</v>
      </c>
      <c r="K89" s="254">
        <v>163.65</v>
      </c>
      <c r="L89" s="254">
        <v>158.69999999999999</v>
      </c>
      <c r="M89" s="254">
        <v>101.1332</v>
      </c>
    </row>
    <row r="90" spans="1:13">
      <c r="A90" s="273">
        <v>81</v>
      </c>
      <c r="B90" s="254" t="s">
        <v>102</v>
      </c>
      <c r="C90" s="254">
        <v>28.75</v>
      </c>
      <c r="D90" s="256">
        <v>29.099999999999998</v>
      </c>
      <c r="E90" s="256">
        <v>28.149999999999995</v>
      </c>
      <c r="F90" s="256">
        <v>27.549999999999997</v>
      </c>
      <c r="G90" s="256">
        <v>26.599999999999994</v>
      </c>
      <c r="H90" s="256">
        <v>29.699999999999996</v>
      </c>
      <c r="I90" s="256">
        <v>30.65</v>
      </c>
      <c r="J90" s="256">
        <v>31.249999999999996</v>
      </c>
      <c r="K90" s="254">
        <v>30.05</v>
      </c>
      <c r="L90" s="254">
        <v>28.5</v>
      </c>
      <c r="M90" s="254">
        <v>411.10435999999999</v>
      </c>
    </row>
    <row r="91" spans="1:13">
      <c r="A91" s="273">
        <v>82</v>
      </c>
      <c r="B91" s="254" t="s">
        <v>241</v>
      </c>
      <c r="C91" s="254">
        <v>203.45</v>
      </c>
      <c r="D91" s="256">
        <v>204.48333333333335</v>
      </c>
      <c r="E91" s="256">
        <v>200.06666666666669</v>
      </c>
      <c r="F91" s="256">
        <v>196.68333333333334</v>
      </c>
      <c r="G91" s="256">
        <v>192.26666666666668</v>
      </c>
      <c r="H91" s="256">
        <v>207.8666666666667</v>
      </c>
      <c r="I91" s="256">
        <v>212.28333333333333</v>
      </c>
      <c r="J91" s="256">
        <v>215.66666666666671</v>
      </c>
      <c r="K91" s="254">
        <v>208.9</v>
      </c>
      <c r="L91" s="254">
        <v>201.1</v>
      </c>
      <c r="M91" s="254">
        <v>40.380450000000003</v>
      </c>
    </row>
    <row r="92" spans="1:13">
      <c r="A92" s="273">
        <v>83</v>
      </c>
      <c r="B92" s="254" t="s">
        <v>100</v>
      </c>
      <c r="C92" s="254">
        <v>639.5</v>
      </c>
      <c r="D92" s="256">
        <v>641</v>
      </c>
      <c r="E92" s="256">
        <v>628.5</v>
      </c>
      <c r="F92" s="256">
        <v>617.5</v>
      </c>
      <c r="G92" s="256">
        <v>605</v>
      </c>
      <c r="H92" s="256">
        <v>652</v>
      </c>
      <c r="I92" s="256">
        <v>664.5</v>
      </c>
      <c r="J92" s="256">
        <v>675.5</v>
      </c>
      <c r="K92" s="254">
        <v>653.5</v>
      </c>
      <c r="L92" s="254">
        <v>630</v>
      </c>
      <c r="M92" s="254">
        <v>27.098379999999999</v>
      </c>
    </row>
    <row r="93" spans="1:13">
      <c r="A93" s="273">
        <v>84</v>
      </c>
      <c r="B93" s="254" t="s">
        <v>242</v>
      </c>
      <c r="C93" s="254">
        <v>557.65</v>
      </c>
      <c r="D93" s="256">
        <v>558.11666666666667</v>
      </c>
      <c r="E93" s="256">
        <v>551.73333333333335</v>
      </c>
      <c r="F93" s="256">
        <v>545.81666666666672</v>
      </c>
      <c r="G93" s="256">
        <v>539.43333333333339</v>
      </c>
      <c r="H93" s="256">
        <v>564.0333333333333</v>
      </c>
      <c r="I93" s="256">
        <v>570.41666666666674</v>
      </c>
      <c r="J93" s="256">
        <v>576.33333333333326</v>
      </c>
      <c r="K93" s="254">
        <v>564.5</v>
      </c>
      <c r="L93" s="254">
        <v>552.20000000000005</v>
      </c>
      <c r="M93" s="254">
        <v>1.84121</v>
      </c>
    </row>
    <row r="94" spans="1:13">
      <c r="A94" s="273">
        <v>85</v>
      </c>
      <c r="B94" s="254" t="s">
        <v>103</v>
      </c>
      <c r="C94" s="254">
        <v>908</v>
      </c>
      <c r="D94" s="256">
        <v>908.61666666666667</v>
      </c>
      <c r="E94" s="256">
        <v>900.23333333333335</v>
      </c>
      <c r="F94" s="256">
        <v>892.4666666666667</v>
      </c>
      <c r="G94" s="256">
        <v>884.08333333333337</v>
      </c>
      <c r="H94" s="256">
        <v>916.38333333333333</v>
      </c>
      <c r="I94" s="256">
        <v>924.76666666666677</v>
      </c>
      <c r="J94" s="256">
        <v>932.5333333333333</v>
      </c>
      <c r="K94" s="254">
        <v>917</v>
      </c>
      <c r="L94" s="254">
        <v>900.85</v>
      </c>
      <c r="M94" s="254">
        <v>9.5321700000000007</v>
      </c>
    </row>
    <row r="95" spans="1:13">
      <c r="A95" s="273">
        <v>86</v>
      </c>
      <c r="B95" s="254" t="s">
        <v>243</v>
      </c>
      <c r="C95" s="254">
        <v>533.75</v>
      </c>
      <c r="D95" s="256">
        <v>535.08333333333337</v>
      </c>
      <c r="E95" s="256">
        <v>529.66666666666674</v>
      </c>
      <c r="F95" s="256">
        <v>525.58333333333337</v>
      </c>
      <c r="G95" s="256">
        <v>520.16666666666674</v>
      </c>
      <c r="H95" s="256">
        <v>539.16666666666674</v>
      </c>
      <c r="I95" s="256">
        <v>544.58333333333348</v>
      </c>
      <c r="J95" s="256">
        <v>548.66666666666674</v>
      </c>
      <c r="K95" s="254">
        <v>540.5</v>
      </c>
      <c r="L95" s="254">
        <v>531</v>
      </c>
      <c r="M95" s="254">
        <v>0.68272999999999995</v>
      </c>
    </row>
    <row r="96" spans="1:13">
      <c r="A96" s="273">
        <v>87</v>
      </c>
      <c r="B96" s="254" t="s">
        <v>244</v>
      </c>
      <c r="C96" s="254">
        <v>1392.05</v>
      </c>
      <c r="D96" s="256">
        <v>1400.0166666666667</v>
      </c>
      <c r="E96" s="256">
        <v>1373.0333333333333</v>
      </c>
      <c r="F96" s="256">
        <v>1354.0166666666667</v>
      </c>
      <c r="G96" s="256">
        <v>1327.0333333333333</v>
      </c>
      <c r="H96" s="256">
        <v>1419.0333333333333</v>
      </c>
      <c r="I96" s="256">
        <v>1446.0166666666664</v>
      </c>
      <c r="J96" s="256">
        <v>1465.0333333333333</v>
      </c>
      <c r="K96" s="254">
        <v>1427</v>
      </c>
      <c r="L96" s="254">
        <v>1381</v>
      </c>
      <c r="M96" s="254">
        <v>4.9776400000000001</v>
      </c>
    </row>
    <row r="97" spans="1:13">
      <c r="A97" s="273">
        <v>88</v>
      </c>
      <c r="B97" s="254" t="s">
        <v>104</v>
      </c>
      <c r="C97" s="254">
        <v>1458.2</v>
      </c>
      <c r="D97" s="256">
        <v>1466.4666666666669</v>
      </c>
      <c r="E97" s="256">
        <v>1442.2833333333338</v>
      </c>
      <c r="F97" s="256">
        <v>1426.3666666666668</v>
      </c>
      <c r="G97" s="256">
        <v>1402.1833333333336</v>
      </c>
      <c r="H97" s="256">
        <v>1482.3833333333339</v>
      </c>
      <c r="I97" s="256">
        <v>1506.5666666666668</v>
      </c>
      <c r="J97" s="256">
        <v>1522.483333333334</v>
      </c>
      <c r="K97" s="254">
        <v>1490.65</v>
      </c>
      <c r="L97" s="254">
        <v>1450.55</v>
      </c>
      <c r="M97" s="254">
        <v>7.9543499999999998</v>
      </c>
    </row>
    <row r="98" spans="1:13">
      <c r="A98" s="273">
        <v>89</v>
      </c>
      <c r="B98" s="254" t="s">
        <v>372</v>
      </c>
      <c r="C98" s="254">
        <v>659.65</v>
      </c>
      <c r="D98" s="256">
        <v>653.55000000000007</v>
      </c>
      <c r="E98" s="256">
        <v>632.10000000000014</v>
      </c>
      <c r="F98" s="256">
        <v>604.55000000000007</v>
      </c>
      <c r="G98" s="256">
        <v>583.10000000000014</v>
      </c>
      <c r="H98" s="256">
        <v>681.10000000000014</v>
      </c>
      <c r="I98" s="256">
        <v>702.55000000000018</v>
      </c>
      <c r="J98" s="256">
        <v>730.10000000000014</v>
      </c>
      <c r="K98" s="254">
        <v>675</v>
      </c>
      <c r="L98" s="254">
        <v>626</v>
      </c>
      <c r="M98" s="254">
        <v>69.081100000000006</v>
      </c>
    </row>
    <row r="99" spans="1:13">
      <c r="A99" s="273">
        <v>90</v>
      </c>
      <c r="B99" s="254" t="s">
        <v>246</v>
      </c>
      <c r="C99" s="254">
        <v>320.89999999999998</v>
      </c>
      <c r="D99" s="256">
        <v>317.96666666666664</v>
      </c>
      <c r="E99" s="256">
        <v>309.93333333333328</v>
      </c>
      <c r="F99" s="256">
        <v>298.96666666666664</v>
      </c>
      <c r="G99" s="256">
        <v>290.93333333333328</v>
      </c>
      <c r="H99" s="256">
        <v>328.93333333333328</v>
      </c>
      <c r="I99" s="256">
        <v>336.9666666666667</v>
      </c>
      <c r="J99" s="256">
        <v>347.93333333333328</v>
      </c>
      <c r="K99" s="254">
        <v>326</v>
      </c>
      <c r="L99" s="254">
        <v>307</v>
      </c>
      <c r="M99" s="254">
        <v>28.030709999999999</v>
      </c>
    </row>
    <row r="100" spans="1:13">
      <c r="A100" s="273">
        <v>91</v>
      </c>
      <c r="B100" s="254" t="s">
        <v>107</v>
      </c>
      <c r="C100" s="254">
        <v>986.4</v>
      </c>
      <c r="D100" s="256">
        <v>984.63333333333321</v>
      </c>
      <c r="E100" s="256">
        <v>980.31666666666638</v>
      </c>
      <c r="F100" s="256">
        <v>974.23333333333312</v>
      </c>
      <c r="G100" s="256">
        <v>969.91666666666629</v>
      </c>
      <c r="H100" s="256">
        <v>990.71666666666647</v>
      </c>
      <c r="I100" s="256">
        <v>995.0333333333333</v>
      </c>
      <c r="J100" s="256">
        <v>1001.1166666666666</v>
      </c>
      <c r="K100" s="254">
        <v>988.95</v>
      </c>
      <c r="L100" s="254">
        <v>978.55</v>
      </c>
      <c r="M100" s="254">
        <v>36.099890000000002</v>
      </c>
    </row>
    <row r="101" spans="1:13">
      <c r="A101" s="273">
        <v>92</v>
      </c>
      <c r="B101" s="254" t="s">
        <v>248</v>
      </c>
      <c r="C101" s="254">
        <v>3012.3</v>
      </c>
      <c r="D101" s="256">
        <v>3008.75</v>
      </c>
      <c r="E101" s="256">
        <v>2987.55</v>
      </c>
      <c r="F101" s="256">
        <v>2962.8</v>
      </c>
      <c r="G101" s="256">
        <v>2941.6000000000004</v>
      </c>
      <c r="H101" s="256">
        <v>3033.5</v>
      </c>
      <c r="I101" s="256">
        <v>3054.7</v>
      </c>
      <c r="J101" s="256">
        <v>3079.45</v>
      </c>
      <c r="K101" s="254">
        <v>3029.95</v>
      </c>
      <c r="L101" s="254">
        <v>2984</v>
      </c>
      <c r="M101" s="254">
        <v>1.81349</v>
      </c>
    </row>
    <row r="102" spans="1:13">
      <c r="A102" s="273">
        <v>93</v>
      </c>
      <c r="B102" s="254" t="s">
        <v>109</v>
      </c>
      <c r="C102" s="254">
        <v>1466.1</v>
      </c>
      <c r="D102" s="256">
        <v>1468.2833333333335</v>
      </c>
      <c r="E102" s="256">
        <v>1457.8166666666671</v>
      </c>
      <c r="F102" s="256">
        <v>1449.5333333333335</v>
      </c>
      <c r="G102" s="256">
        <v>1439.0666666666671</v>
      </c>
      <c r="H102" s="256">
        <v>1476.5666666666671</v>
      </c>
      <c r="I102" s="256">
        <v>1487.0333333333338</v>
      </c>
      <c r="J102" s="256">
        <v>1495.3166666666671</v>
      </c>
      <c r="K102" s="254">
        <v>1478.75</v>
      </c>
      <c r="L102" s="254">
        <v>1460</v>
      </c>
      <c r="M102" s="254">
        <v>46.41901</v>
      </c>
    </row>
    <row r="103" spans="1:13">
      <c r="A103" s="273">
        <v>94</v>
      </c>
      <c r="B103" s="254" t="s">
        <v>249</v>
      </c>
      <c r="C103" s="254">
        <v>700.3</v>
      </c>
      <c r="D103" s="256">
        <v>695.48333333333323</v>
      </c>
      <c r="E103" s="256">
        <v>687.11666666666645</v>
      </c>
      <c r="F103" s="256">
        <v>673.93333333333317</v>
      </c>
      <c r="G103" s="256">
        <v>665.56666666666638</v>
      </c>
      <c r="H103" s="256">
        <v>708.66666666666652</v>
      </c>
      <c r="I103" s="256">
        <v>717.0333333333333</v>
      </c>
      <c r="J103" s="256">
        <v>730.21666666666658</v>
      </c>
      <c r="K103" s="254">
        <v>703.85</v>
      </c>
      <c r="L103" s="254">
        <v>682.3</v>
      </c>
      <c r="M103" s="254">
        <v>37.969259999999998</v>
      </c>
    </row>
    <row r="104" spans="1:13">
      <c r="A104" s="273">
        <v>95</v>
      </c>
      <c r="B104" s="254" t="s">
        <v>105</v>
      </c>
      <c r="C104" s="254">
        <v>997.75</v>
      </c>
      <c r="D104" s="256">
        <v>999.18333333333339</v>
      </c>
      <c r="E104" s="256">
        <v>989.56666666666683</v>
      </c>
      <c r="F104" s="256">
        <v>981.38333333333344</v>
      </c>
      <c r="G104" s="256">
        <v>971.76666666666688</v>
      </c>
      <c r="H104" s="256">
        <v>1007.3666666666668</v>
      </c>
      <c r="I104" s="256">
        <v>1016.9833333333333</v>
      </c>
      <c r="J104" s="256">
        <v>1025.1666666666667</v>
      </c>
      <c r="K104" s="254">
        <v>1008.8</v>
      </c>
      <c r="L104" s="254">
        <v>991</v>
      </c>
      <c r="M104" s="254">
        <v>13.348509999999999</v>
      </c>
    </row>
    <row r="105" spans="1:13">
      <c r="A105" s="273">
        <v>96</v>
      </c>
      <c r="B105" s="254" t="s">
        <v>110</v>
      </c>
      <c r="C105" s="254">
        <v>2914.1</v>
      </c>
      <c r="D105" s="256">
        <v>2925.0166666666664</v>
      </c>
      <c r="E105" s="256">
        <v>2891.083333333333</v>
      </c>
      <c r="F105" s="256">
        <v>2868.0666666666666</v>
      </c>
      <c r="G105" s="256">
        <v>2834.1333333333332</v>
      </c>
      <c r="H105" s="256">
        <v>2948.0333333333328</v>
      </c>
      <c r="I105" s="256">
        <v>2981.9666666666662</v>
      </c>
      <c r="J105" s="256">
        <v>3004.9833333333327</v>
      </c>
      <c r="K105" s="254">
        <v>2958.95</v>
      </c>
      <c r="L105" s="254">
        <v>2902</v>
      </c>
      <c r="M105" s="254">
        <v>7.82315</v>
      </c>
    </row>
    <row r="106" spans="1:13">
      <c r="A106" s="273">
        <v>97</v>
      </c>
      <c r="B106" s="254" t="s">
        <v>112</v>
      </c>
      <c r="C106" s="254">
        <v>369.25</v>
      </c>
      <c r="D106" s="256">
        <v>371.5333333333333</v>
      </c>
      <c r="E106" s="256">
        <v>362.76666666666659</v>
      </c>
      <c r="F106" s="256">
        <v>356.2833333333333</v>
      </c>
      <c r="G106" s="256">
        <v>347.51666666666659</v>
      </c>
      <c r="H106" s="256">
        <v>378.01666666666659</v>
      </c>
      <c r="I106" s="256">
        <v>386.78333333333325</v>
      </c>
      <c r="J106" s="256">
        <v>393.26666666666659</v>
      </c>
      <c r="K106" s="254">
        <v>380.3</v>
      </c>
      <c r="L106" s="254">
        <v>365.05</v>
      </c>
      <c r="M106" s="254">
        <v>143.21673000000001</v>
      </c>
    </row>
    <row r="107" spans="1:13">
      <c r="A107" s="273">
        <v>98</v>
      </c>
      <c r="B107" s="254" t="s">
        <v>113</v>
      </c>
      <c r="C107" s="254">
        <v>309</v>
      </c>
      <c r="D107" s="256">
        <v>308</v>
      </c>
      <c r="E107" s="256">
        <v>304</v>
      </c>
      <c r="F107" s="256">
        <v>299</v>
      </c>
      <c r="G107" s="256">
        <v>295</v>
      </c>
      <c r="H107" s="256">
        <v>313</v>
      </c>
      <c r="I107" s="256">
        <v>317</v>
      </c>
      <c r="J107" s="256">
        <v>322</v>
      </c>
      <c r="K107" s="254">
        <v>312</v>
      </c>
      <c r="L107" s="254">
        <v>303</v>
      </c>
      <c r="M107" s="254">
        <v>86.518839999999997</v>
      </c>
    </row>
    <row r="108" spans="1:13">
      <c r="A108" s="273">
        <v>99</v>
      </c>
      <c r="B108" s="254" t="s">
        <v>114</v>
      </c>
      <c r="C108" s="254">
        <v>2417.6999999999998</v>
      </c>
      <c r="D108" s="256">
        <v>2410</v>
      </c>
      <c r="E108" s="256">
        <v>2394.1</v>
      </c>
      <c r="F108" s="256">
        <v>2370.5</v>
      </c>
      <c r="G108" s="256">
        <v>2354.6</v>
      </c>
      <c r="H108" s="256">
        <v>2433.6</v>
      </c>
      <c r="I108" s="256">
        <v>2449.4999999999995</v>
      </c>
      <c r="J108" s="256">
        <v>2473.1</v>
      </c>
      <c r="K108" s="254">
        <v>2425.9</v>
      </c>
      <c r="L108" s="254">
        <v>2386.4</v>
      </c>
      <c r="M108" s="254">
        <v>15.55777</v>
      </c>
    </row>
    <row r="109" spans="1:13">
      <c r="A109" s="273">
        <v>100</v>
      </c>
      <c r="B109" s="254" t="s">
        <v>250</v>
      </c>
      <c r="C109" s="254">
        <v>334.15</v>
      </c>
      <c r="D109" s="256">
        <v>331.55</v>
      </c>
      <c r="E109" s="256">
        <v>327.5</v>
      </c>
      <c r="F109" s="256">
        <v>320.84999999999997</v>
      </c>
      <c r="G109" s="256">
        <v>316.79999999999995</v>
      </c>
      <c r="H109" s="256">
        <v>338.20000000000005</v>
      </c>
      <c r="I109" s="256">
        <v>342.25000000000011</v>
      </c>
      <c r="J109" s="256">
        <v>348.90000000000009</v>
      </c>
      <c r="K109" s="254">
        <v>335.6</v>
      </c>
      <c r="L109" s="254">
        <v>324.89999999999998</v>
      </c>
      <c r="M109" s="254">
        <v>22.340160000000001</v>
      </c>
    </row>
    <row r="110" spans="1:13">
      <c r="A110" s="273">
        <v>101</v>
      </c>
      <c r="B110" s="254" t="s">
        <v>251</v>
      </c>
      <c r="C110" s="254">
        <v>51.45</v>
      </c>
      <c r="D110" s="256">
        <v>51.56666666666667</v>
      </c>
      <c r="E110" s="256">
        <v>50.533333333333339</v>
      </c>
      <c r="F110" s="256">
        <v>49.616666666666667</v>
      </c>
      <c r="G110" s="256">
        <v>48.583333333333336</v>
      </c>
      <c r="H110" s="256">
        <v>52.483333333333341</v>
      </c>
      <c r="I110" s="256">
        <v>53.516666666666673</v>
      </c>
      <c r="J110" s="256">
        <v>54.433333333333344</v>
      </c>
      <c r="K110" s="254">
        <v>52.6</v>
      </c>
      <c r="L110" s="254">
        <v>50.65</v>
      </c>
      <c r="M110" s="254">
        <v>30.994240000000001</v>
      </c>
    </row>
    <row r="111" spans="1:13">
      <c r="A111" s="273">
        <v>102</v>
      </c>
      <c r="B111" s="254" t="s">
        <v>108</v>
      </c>
      <c r="C111" s="254">
        <v>2487.3000000000002</v>
      </c>
      <c r="D111" s="256">
        <v>2492.15</v>
      </c>
      <c r="E111" s="256">
        <v>2477.3500000000004</v>
      </c>
      <c r="F111" s="256">
        <v>2467.4</v>
      </c>
      <c r="G111" s="256">
        <v>2452.6000000000004</v>
      </c>
      <c r="H111" s="256">
        <v>2502.1000000000004</v>
      </c>
      <c r="I111" s="256">
        <v>2516.9000000000005</v>
      </c>
      <c r="J111" s="256">
        <v>2526.8500000000004</v>
      </c>
      <c r="K111" s="254">
        <v>2506.9499999999998</v>
      </c>
      <c r="L111" s="254">
        <v>2482.1999999999998</v>
      </c>
      <c r="M111" s="254">
        <v>26.578499999999998</v>
      </c>
    </row>
    <row r="112" spans="1:13">
      <c r="A112" s="273">
        <v>103</v>
      </c>
      <c r="B112" s="254" t="s">
        <v>116</v>
      </c>
      <c r="C112" s="254">
        <v>633</v>
      </c>
      <c r="D112" s="256">
        <v>632.41666666666663</v>
      </c>
      <c r="E112" s="256">
        <v>627.2833333333333</v>
      </c>
      <c r="F112" s="256">
        <v>621.56666666666672</v>
      </c>
      <c r="G112" s="256">
        <v>616.43333333333339</v>
      </c>
      <c r="H112" s="256">
        <v>638.13333333333321</v>
      </c>
      <c r="I112" s="256">
        <v>643.26666666666665</v>
      </c>
      <c r="J112" s="256">
        <v>648.98333333333312</v>
      </c>
      <c r="K112" s="254">
        <v>637.54999999999995</v>
      </c>
      <c r="L112" s="254">
        <v>626.70000000000005</v>
      </c>
      <c r="M112" s="254">
        <v>97.200599999999994</v>
      </c>
    </row>
    <row r="113" spans="1:13">
      <c r="A113" s="273">
        <v>104</v>
      </c>
      <c r="B113" s="254" t="s">
        <v>252</v>
      </c>
      <c r="C113" s="254">
        <v>1508.1</v>
      </c>
      <c r="D113" s="256">
        <v>1509.3666666666668</v>
      </c>
      <c r="E113" s="256">
        <v>1488.7333333333336</v>
      </c>
      <c r="F113" s="256">
        <v>1469.3666666666668</v>
      </c>
      <c r="G113" s="256">
        <v>1448.7333333333336</v>
      </c>
      <c r="H113" s="256">
        <v>1528.7333333333336</v>
      </c>
      <c r="I113" s="256">
        <v>1549.3666666666668</v>
      </c>
      <c r="J113" s="256">
        <v>1568.7333333333336</v>
      </c>
      <c r="K113" s="254">
        <v>1530</v>
      </c>
      <c r="L113" s="254">
        <v>1490</v>
      </c>
      <c r="M113" s="254">
        <v>5.6774399999999998</v>
      </c>
    </row>
    <row r="114" spans="1:13">
      <c r="A114" s="273">
        <v>105</v>
      </c>
      <c r="B114" s="254" t="s">
        <v>117</v>
      </c>
      <c r="C114" s="254">
        <v>589.95000000000005</v>
      </c>
      <c r="D114" s="256">
        <v>584.25</v>
      </c>
      <c r="E114" s="256">
        <v>575.5</v>
      </c>
      <c r="F114" s="256">
        <v>561.04999999999995</v>
      </c>
      <c r="G114" s="256">
        <v>552.29999999999995</v>
      </c>
      <c r="H114" s="256">
        <v>598.70000000000005</v>
      </c>
      <c r="I114" s="256">
        <v>607.45000000000005</v>
      </c>
      <c r="J114" s="256">
        <v>621.90000000000009</v>
      </c>
      <c r="K114" s="254">
        <v>593</v>
      </c>
      <c r="L114" s="254">
        <v>569.79999999999995</v>
      </c>
      <c r="M114" s="254">
        <v>18.047750000000001</v>
      </c>
    </row>
    <row r="115" spans="1:13">
      <c r="A115" s="273">
        <v>106</v>
      </c>
      <c r="B115" s="254" t="s">
        <v>387</v>
      </c>
      <c r="C115" s="254">
        <v>635.79999999999995</v>
      </c>
      <c r="D115" s="256">
        <v>639.43333333333328</v>
      </c>
      <c r="E115" s="256">
        <v>624.46666666666658</v>
      </c>
      <c r="F115" s="256">
        <v>613.13333333333333</v>
      </c>
      <c r="G115" s="256">
        <v>598.16666666666663</v>
      </c>
      <c r="H115" s="256">
        <v>650.76666666666654</v>
      </c>
      <c r="I115" s="256">
        <v>665.73333333333323</v>
      </c>
      <c r="J115" s="256">
        <v>677.06666666666649</v>
      </c>
      <c r="K115" s="254">
        <v>654.4</v>
      </c>
      <c r="L115" s="254">
        <v>628.1</v>
      </c>
      <c r="M115" s="254">
        <v>7.2934900000000003</v>
      </c>
    </row>
    <row r="116" spans="1:13">
      <c r="A116" s="273">
        <v>107</v>
      </c>
      <c r="B116" s="254" t="s">
        <v>119</v>
      </c>
      <c r="C116" s="254">
        <v>57.8</v>
      </c>
      <c r="D116" s="256">
        <v>58.25</v>
      </c>
      <c r="E116" s="256">
        <v>57.05</v>
      </c>
      <c r="F116" s="256">
        <v>56.3</v>
      </c>
      <c r="G116" s="256">
        <v>55.099999999999994</v>
      </c>
      <c r="H116" s="256">
        <v>59</v>
      </c>
      <c r="I116" s="256">
        <v>60.2</v>
      </c>
      <c r="J116" s="256">
        <v>60.95</v>
      </c>
      <c r="K116" s="254">
        <v>59.45</v>
      </c>
      <c r="L116" s="254">
        <v>57.5</v>
      </c>
      <c r="M116" s="254">
        <v>310.56038999999998</v>
      </c>
    </row>
    <row r="117" spans="1:13">
      <c r="A117" s="273">
        <v>108</v>
      </c>
      <c r="B117" s="254" t="s">
        <v>126</v>
      </c>
      <c r="C117" s="254">
        <v>205.65</v>
      </c>
      <c r="D117" s="256">
        <v>206.21666666666667</v>
      </c>
      <c r="E117" s="256">
        <v>204.43333333333334</v>
      </c>
      <c r="F117" s="256">
        <v>203.21666666666667</v>
      </c>
      <c r="G117" s="256">
        <v>201.43333333333334</v>
      </c>
      <c r="H117" s="256">
        <v>207.43333333333334</v>
      </c>
      <c r="I117" s="256">
        <v>209.2166666666667</v>
      </c>
      <c r="J117" s="256">
        <v>210.43333333333334</v>
      </c>
      <c r="K117" s="254">
        <v>208</v>
      </c>
      <c r="L117" s="254">
        <v>205</v>
      </c>
      <c r="M117" s="254">
        <v>214.76893000000001</v>
      </c>
    </row>
    <row r="118" spans="1:13">
      <c r="A118" s="273">
        <v>109</v>
      </c>
      <c r="B118" s="254" t="s">
        <v>115</v>
      </c>
      <c r="C118" s="254">
        <v>283.7</v>
      </c>
      <c r="D118" s="256">
        <v>288.8</v>
      </c>
      <c r="E118" s="256">
        <v>276.10000000000002</v>
      </c>
      <c r="F118" s="256">
        <v>268.5</v>
      </c>
      <c r="G118" s="256">
        <v>255.8</v>
      </c>
      <c r="H118" s="256">
        <v>296.40000000000003</v>
      </c>
      <c r="I118" s="256">
        <v>309.09999999999997</v>
      </c>
      <c r="J118" s="256">
        <v>316.70000000000005</v>
      </c>
      <c r="K118" s="254">
        <v>301.5</v>
      </c>
      <c r="L118" s="254">
        <v>281.2</v>
      </c>
      <c r="M118" s="254">
        <v>310.84827999999999</v>
      </c>
    </row>
    <row r="119" spans="1:13">
      <c r="A119" s="273">
        <v>110</v>
      </c>
      <c r="B119" s="254" t="s">
        <v>255</v>
      </c>
      <c r="C119" s="254">
        <v>129.80000000000001</v>
      </c>
      <c r="D119" s="256">
        <v>131.5</v>
      </c>
      <c r="E119" s="256">
        <v>127.5</v>
      </c>
      <c r="F119" s="256">
        <v>125.19999999999999</v>
      </c>
      <c r="G119" s="256">
        <v>121.19999999999999</v>
      </c>
      <c r="H119" s="256">
        <v>133.80000000000001</v>
      </c>
      <c r="I119" s="256">
        <v>137.80000000000001</v>
      </c>
      <c r="J119" s="256">
        <v>140.10000000000002</v>
      </c>
      <c r="K119" s="254">
        <v>135.5</v>
      </c>
      <c r="L119" s="254">
        <v>129.19999999999999</v>
      </c>
      <c r="M119" s="254">
        <v>30.20804</v>
      </c>
    </row>
    <row r="120" spans="1:13">
      <c r="A120" s="273">
        <v>111</v>
      </c>
      <c r="B120" s="254" t="s">
        <v>125</v>
      </c>
      <c r="C120" s="254">
        <v>114.6</v>
      </c>
      <c r="D120" s="256">
        <v>114.98333333333333</v>
      </c>
      <c r="E120" s="256">
        <v>113.66666666666667</v>
      </c>
      <c r="F120" s="256">
        <v>112.73333333333333</v>
      </c>
      <c r="G120" s="256">
        <v>111.41666666666667</v>
      </c>
      <c r="H120" s="256">
        <v>115.91666666666667</v>
      </c>
      <c r="I120" s="256">
        <v>117.23333333333333</v>
      </c>
      <c r="J120" s="256">
        <v>118.16666666666667</v>
      </c>
      <c r="K120" s="254">
        <v>116.3</v>
      </c>
      <c r="L120" s="254">
        <v>114.05</v>
      </c>
      <c r="M120" s="254">
        <v>95.551569999999998</v>
      </c>
    </row>
    <row r="121" spans="1:13">
      <c r="A121" s="273">
        <v>112</v>
      </c>
      <c r="B121" s="254" t="s">
        <v>772</v>
      </c>
      <c r="C121" s="254">
        <v>2050.4</v>
      </c>
      <c r="D121" s="256">
        <v>2058.5833333333335</v>
      </c>
      <c r="E121" s="256">
        <v>2028.2166666666672</v>
      </c>
      <c r="F121" s="256">
        <v>2006.0333333333338</v>
      </c>
      <c r="G121" s="256">
        <v>1975.6666666666674</v>
      </c>
      <c r="H121" s="256">
        <v>2080.7666666666669</v>
      </c>
      <c r="I121" s="256">
        <v>2111.1333333333328</v>
      </c>
      <c r="J121" s="256">
        <v>2133.3166666666666</v>
      </c>
      <c r="K121" s="254">
        <v>2088.9499999999998</v>
      </c>
      <c r="L121" s="254">
        <v>2036.4</v>
      </c>
      <c r="M121" s="254">
        <v>7.54284</v>
      </c>
    </row>
    <row r="122" spans="1:13">
      <c r="A122" s="273">
        <v>113</v>
      </c>
      <c r="B122" s="254" t="s">
        <v>120</v>
      </c>
      <c r="C122" s="254">
        <v>535.95000000000005</v>
      </c>
      <c r="D122" s="256">
        <v>535.18333333333339</v>
      </c>
      <c r="E122" s="256">
        <v>528.76666666666677</v>
      </c>
      <c r="F122" s="256">
        <v>521.58333333333337</v>
      </c>
      <c r="G122" s="256">
        <v>515.16666666666674</v>
      </c>
      <c r="H122" s="256">
        <v>542.36666666666679</v>
      </c>
      <c r="I122" s="256">
        <v>548.7833333333333</v>
      </c>
      <c r="J122" s="256">
        <v>555.96666666666681</v>
      </c>
      <c r="K122" s="254">
        <v>541.6</v>
      </c>
      <c r="L122" s="254">
        <v>528</v>
      </c>
      <c r="M122" s="254">
        <v>21.441960000000002</v>
      </c>
    </row>
    <row r="123" spans="1:13">
      <c r="A123" s="273">
        <v>114</v>
      </c>
      <c r="B123" s="254" t="s">
        <v>822</v>
      </c>
      <c r="C123" s="254">
        <v>247.4</v>
      </c>
      <c r="D123" s="256">
        <v>249.85</v>
      </c>
      <c r="E123" s="256">
        <v>243.79999999999998</v>
      </c>
      <c r="F123" s="256">
        <v>240.2</v>
      </c>
      <c r="G123" s="256">
        <v>234.14999999999998</v>
      </c>
      <c r="H123" s="256">
        <v>253.45</v>
      </c>
      <c r="I123" s="256">
        <v>259.5</v>
      </c>
      <c r="J123" s="256">
        <v>263.10000000000002</v>
      </c>
      <c r="K123" s="254">
        <v>255.9</v>
      </c>
      <c r="L123" s="254">
        <v>246.25</v>
      </c>
      <c r="M123" s="254">
        <v>20.924880000000002</v>
      </c>
    </row>
    <row r="124" spans="1:13">
      <c r="A124" s="273">
        <v>115</v>
      </c>
      <c r="B124" s="254" t="s">
        <v>122</v>
      </c>
      <c r="C124" s="254">
        <v>984.05</v>
      </c>
      <c r="D124" s="256">
        <v>991.2833333333333</v>
      </c>
      <c r="E124" s="256">
        <v>960.76666666666665</v>
      </c>
      <c r="F124" s="256">
        <v>937.48333333333335</v>
      </c>
      <c r="G124" s="256">
        <v>906.9666666666667</v>
      </c>
      <c r="H124" s="256">
        <v>1014.5666666666666</v>
      </c>
      <c r="I124" s="256">
        <v>1045.0833333333333</v>
      </c>
      <c r="J124" s="256">
        <v>1068.3666666666666</v>
      </c>
      <c r="K124" s="254">
        <v>1021.8</v>
      </c>
      <c r="L124" s="254">
        <v>968</v>
      </c>
      <c r="M124" s="254">
        <v>61.265909999999998</v>
      </c>
    </row>
    <row r="125" spans="1:13">
      <c r="A125" s="273">
        <v>116</v>
      </c>
      <c r="B125" s="254" t="s">
        <v>256</v>
      </c>
      <c r="C125" s="254">
        <v>4948.05</v>
      </c>
      <c r="D125" s="256">
        <v>4911.0166666666664</v>
      </c>
      <c r="E125" s="256">
        <v>4862.0333333333328</v>
      </c>
      <c r="F125" s="256">
        <v>4776.0166666666664</v>
      </c>
      <c r="G125" s="256">
        <v>4727.0333333333328</v>
      </c>
      <c r="H125" s="256">
        <v>4997.0333333333328</v>
      </c>
      <c r="I125" s="256">
        <v>5046.0166666666664</v>
      </c>
      <c r="J125" s="256">
        <v>5132.0333333333328</v>
      </c>
      <c r="K125" s="254">
        <v>4960</v>
      </c>
      <c r="L125" s="254">
        <v>4825</v>
      </c>
      <c r="M125" s="254">
        <v>5.3523699999999996</v>
      </c>
    </row>
    <row r="126" spans="1:13">
      <c r="A126" s="273">
        <v>117</v>
      </c>
      <c r="B126" s="254" t="s">
        <v>124</v>
      </c>
      <c r="C126" s="254">
        <v>1495.3</v>
      </c>
      <c r="D126" s="256">
        <v>1491.0166666666664</v>
      </c>
      <c r="E126" s="256">
        <v>1479.3833333333328</v>
      </c>
      <c r="F126" s="256">
        <v>1463.4666666666662</v>
      </c>
      <c r="G126" s="256">
        <v>1451.8333333333326</v>
      </c>
      <c r="H126" s="256">
        <v>1506.9333333333329</v>
      </c>
      <c r="I126" s="256">
        <v>1518.5666666666666</v>
      </c>
      <c r="J126" s="256">
        <v>1534.4833333333331</v>
      </c>
      <c r="K126" s="254">
        <v>1502.65</v>
      </c>
      <c r="L126" s="254">
        <v>1475.1</v>
      </c>
      <c r="M126" s="254">
        <v>76.779510000000002</v>
      </c>
    </row>
    <row r="127" spans="1:13">
      <c r="A127" s="273">
        <v>118</v>
      </c>
      <c r="B127" s="254" t="s">
        <v>121</v>
      </c>
      <c r="C127" s="254">
        <v>1707.5</v>
      </c>
      <c r="D127" s="256">
        <v>1713.8333333333333</v>
      </c>
      <c r="E127" s="256">
        <v>1689.3666666666666</v>
      </c>
      <c r="F127" s="256">
        <v>1671.2333333333333</v>
      </c>
      <c r="G127" s="256">
        <v>1646.7666666666667</v>
      </c>
      <c r="H127" s="256">
        <v>1731.9666666666665</v>
      </c>
      <c r="I127" s="256">
        <v>1756.4333333333332</v>
      </c>
      <c r="J127" s="256">
        <v>1774.5666666666664</v>
      </c>
      <c r="K127" s="254">
        <v>1738.3</v>
      </c>
      <c r="L127" s="254">
        <v>1695.7</v>
      </c>
      <c r="M127" s="254">
        <v>8.3575499999999998</v>
      </c>
    </row>
    <row r="128" spans="1:13">
      <c r="A128" s="273">
        <v>119</v>
      </c>
      <c r="B128" s="254" t="s">
        <v>257</v>
      </c>
      <c r="C128" s="254">
        <v>2028.65</v>
      </c>
      <c r="D128" s="256">
        <v>2037.4833333333336</v>
      </c>
      <c r="E128" s="256">
        <v>2009.916666666667</v>
      </c>
      <c r="F128" s="256">
        <v>1991.1833333333334</v>
      </c>
      <c r="G128" s="256">
        <v>1963.6166666666668</v>
      </c>
      <c r="H128" s="256">
        <v>2056.2166666666672</v>
      </c>
      <c r="I128" s="256">
        <v>2083.7833333333338</v>
      </c>
      <c r="J128" s="256">
        <v>2102.5166666666673</v>
      </c>
      <c r="K128" s="254">
        <v>2065.0500000000002</v>
      </c>
      <c r="L128" s="254">
        <v>2018.75</v>
      </c>
      <c r="M128" s="254">
        <v>2.1114899999999999</v>
      </c>
    </row>
    <row r="129" spans="1:13">
      <c r="A129" s="273">
        <v>120</v>
      </c>
      <c r="B129" s="254" t="s">
        <v>258</v>
      </c>
      <c r="C129" s="254">
        <v>161.05000000000001</v>
      </c>
      <c r="D129" s="256">
        <v>161.61666666666667</v>
      </c>
      <c r="E129" s="256">
        <v>157.23333333333335</v>
      </c>
      <c r="F129" s="256">
        <v>153.41666666666669</v>
      </c>
      <c r="G129" s="256">
        <v>149.03333333333336</v>
      </c>
      <c r="H129" s="256">
        <v>165.43333333333334</v>
      </c>
      <c r="I129" s="256">
        <v>169.81666666666666</v>
      </c>
      <c r="J129" s="256">
        <v>173.63333333333333</v>
      </c>
      <c r="K129" s="254">
        <v>166</v>
      </c>
      <c r="L129" s="254">
        <v>157.80000000000001</v>
      </c>
      <c r="M129" s="254">
        <v>61.633249999999997</v>
      </c>
    </row>
    <row r="130" spans="1:13">
      <c r="A130" s="273">
        <v>121</v>
      </c>
      <c r="B130" s="254" t="s">
        <v>128</v>
      </c>
      <c r="C130" s="254">
        <v>696.35</v>
      </c>
      <c r="D130" s="256">
        <v>700.26666666666677</v>
      </c>
      <c r="E130" s="256">
        <v>689.53333333333353</v>
      </c>
      <c r="F130" s="256">
        <v>682.71666666666681</v>
      </c>
      <c r="G130" s="256">
        <v>671.98333333333358</v>
      </c>
      <c r="H130" s="256">
        <v>707.08333333333348</v>
      </c>
      <c r="I130" s="256">
        <v>717.81666666666683</v>
      </c>
      <c r="J130" s="256">
        <v>724.63333333333344</v>
      </c>
      <c r="K130" s="254">
        <v>711</v>
      </c>
      <c r="L130" s="254">
        <v>693.45</v>
      </c>
      <c r="M130" s="254">
        <v>56.391579999999998</v>
      </c>
    </row>
    <row r="131" spans="1:13">
      <c r="A131" s="273">
        <v>122</v>
      </c>
      <c r="B131" s="254" t="s">
        <v>127</v>
      </c>
      <c r="C131" s="254">
        <v>395.5</v>
      </c>
      <c r="D131" s="256">
        <v>399.85000000000008</v>
      </c>
      <c r="E131" s="256">
        <v>388.00000000000017</v>
      </c>
      <c r="F131" s="256">
        <v>380.50000000000011</v>
      </c>
      <c r="G131" s="256">
        <v>368.6500000000002</v>
      </c>
      <c r="H131" s="256">
        <v>407.35000000000014</v>
      </c>
      <c r="I131" s="256">
        <v>419.20000000000005</v>
      </c>
      <c r="J131" s="256">
        <v>426.7000000000001</v>
      </c>
      <c r="K131" s="254">
        <v>411.7</v>
      </c>
      <c r="L131" s="254">
        <v>392.35</v>
      </c>
      <c r="M131" s="254">
        <v>103.54231</v>
      </c>
    </row>
    <row r="132" spans="1:13">
      <c r="A132" s="273">
        <v>123</v>
      </c>
      <c r="B132" s="254" t="s">
        <v>129</v>
      </c>
      <c r="C132" s="254">
        <v>3253.6</v>
      </c>
      <c r="D132" s="256">
        <v>3245.4500000000003</v>
      </c>
      <c r="E132" s="256">
        <v>3201.4000000000005</v>
      </c>
      <c r="F132" s="256">
        <v>3149.2000000000003</v>
      </c>
      <c r="G132" s="256">
        <v>3105.1500000000005</v>
      </c>
      <c r="H132" s="256">
        <v>3297.6500000000005</v>
      </c>
      <c r="I132" s="256">
        <v>3341.7000000000007</v>
      </c>
      <c r="J132" s="256">
        <v>3393.9000000000005</v>
      </c>
      <c r="K132" s="254">
        <v>3289.5</v>
      </c>
      <c r="L132" s="254">
        <v>3193.25</v>
      </c>
      <c r="M132" s="254">
        <v>10.95758</v>
      </c>
    </row>
    <row r="133" spans="1:13">
      <c r="A133" s="273">
        <v>124</v>
      </c>
      <c r="B133" s="254" t="s">
        <v>131</v>
      </c>
      <c r="C133" s="254">
        <v>1766.05</v>
      </c>
      <c r="D133" s="256">
        <v>1757.95</v>
      </c>
      <c r="E133" s="256">
        <v>1744.1000000000001</v>
      </c>
      <c r="F133" s="256">
        <v>1722.15</v>
      </c>
      <c r="G133" s="256">
        <v>1708.3000000000002</v>
      </c>
      <c r="H133" s="256">
        <v>1779.9</v>
      </c>
      <c r="I133" s="256">
        <v>1793.75</v>
      </c>
      <c r="J133" s="256">
        <v>1815.7</v>
      </c>
      <c r="K133" s="254">
        <v>1771.8</v>
      </c>
      <c r="L133" s="254">
        <v>1736</v>
      </c>
      <c r="M133" s="254">
        <v>25.782419999999998</v>
      </c>
    </row>
    <row r="134" spans="1:13">
      <c r="A134" s="273">
        <v>125</v>
      </c>
      <c r="B134" s="254" t="s">
        <v>132</v>
      </c>
      <c r="C134" s="254">
        <v>93.95</v>
      </c>
      <c r="D134" s="256">
        <v>94.45</v>
      </c>
      <c r="E134" s="256">
        <v>92.550000000000011</v>
      </c>
      <c r="F134" s="256">
        <v>91.15</v>
      </c>
      <c r="G134" s="256">
        <v>89.250000000000014</v>
      </c>
      <c r="H134" s="256">
        <v>95.850000000000009</v>
      </c>
      <c r="I134" s="256">
        <v>97.750000000000014</v>
      </c>
      <c r="J134" s="256">
        <v>99.15</v>
      </c>
      <c r="K134" s="254">
        <v>96.35</v>
      </c>
      <c r="L134" s="254">
        <v>93.05</v>
      </c>
      <c r="M134" s="254">
        <v>156.77255</v>
      </c>
    </row>
    <row r="135" spans="1:13">
      <c r="A135" s="273">
        <v>126</v>
      </c>
      <c r="B135" s="254" t="s">
        <v>259</v>
      </c>
      <c r="C135" s="254">
        <v>2808.2</v>
      </c>
      <c r="D135" s="256">
        <v>2805.8666666666668</v>
      </c>
      <c r="E135" s="256">
        <v>2756.1833333333334</v>
      </c>
      <c r="F135" s="256">
        <v>2704.1666666666665</v>
      </c>
      <c r="G135" s="256">
        <v>2654.4833333333331</v>
      </c>
      <c r="H135" s="256">
        <v>2857.8833333333337</v>
      </c>
      <c r="I135" s="256">
        <v>2907.5666666666671</v>
      </c>
      <c r="J135" s="256">
        <v>2959.5833333333339</v>
      </c>
      <c r="K135" s="254">
        <v>2855.55</v>
      </c>
      <c r="L135" s="254">
        <v>2753.85</v>
      </c>
      <c r="M135" s="254">
        <v>1.3692899999999999</v>
      </c>
    </row>
    <row r="136" spans="1:13">
      <c r="A136" s="273">
        <v>127</v>
      </c>
      <c r="B136" s="254" t="s">
        <v>133</v>
      </c>
      <c r="C136" s="254">
        <v>482.1</v>
      </c>
      <c r="D136" s="256">
        <v>486.16666666666669</v>
      </c>
      <c r="E136" s="256">
        <v>474.33333333333337</v>
      </c>
      <c r="F136" s="256">
        <v>466.56666666666666</v>
      </c>
      <c r="G136" s="256">
        <v>454.73333333333335</v>
      </c>
      <c r="H136" s="256">
        <v>493.93333333333339</v>
      </c>
      <c r="I136" s="256">
        <v>505.76666666666677</v>
      </c>
      <c r="J136" s="256">
        <v>513.53333333333342</v>
      </c>
      <c r="K136" s="254">
        <v>498</v>
      </c>
      <c r="L136" s="254">
        <v>478.4</v>
      </c>
      <c r="M136" s="254">
        <v>98.890630000000002</v>
      </c>
    </row>
    <row r="137" spans="1:13">
      <c r="A137" s="273">
        <v>128</v>
      </c>
      <c r="B137" s="254" t="s">
        <v>260</v>
      </c>
      <c r="C137" s="254">
        <v>4170.2</v>
      </c>
      <c r="D137" s="256">
        <v>4173.5333333333338</v>
      </c>
      <c r="E137" s="256">
        <v>4131.0666666666675</v>
      </c>
      <c r="F137" s="256">
        <v>4091.9333333333334</v>
      </c>
      <c r="G137" s="256">
        <v>4049.4666666666672</v>
      </c>
      <c r="H137" s="256">
        <v>4212.6666666666679</v>
      </c>
      <c r="I137" s="256">
        <v>4255.1333333333332</v>
      </c>
      <c r="J137" s="256">
        <v>4294.2666666666682</v>
      </c>
      <c r="K137" s="254">
        <v>4216</v>
      </c>
      <c r="L137" s="254">
        <v>4134.3999999999996</v>
      </c>
      <c r="M137" s="254">
        <v>2.97058</v>
      </c>
    </row>
    <row r="138" spans="1:13">
      <c r="A138" s="273">
        <v>129</v>
      </c>
      <c r="B138" s="254" t="s">
        <v>134</v>
      </c>
      <c r="C138" s="254">
        <v>1487.55</v>
      </c>
      <c r="D138" s="256">
        <v>1489.2166666666665</v>
      </c>
      <c r="E138" s="256">
        <v>1478.583333333333</v>
      </c>
      <c r="F138" s="256">
        <v>1469.6166666666666</v>
      </c>
      <c r="G138" s="256">
        <v>1458.9833333333331</v>
      </c>
      <c r="H138" s="256">
        <v>1498.1833333333329</v>
      </c>
      <c r="I138" s="256">
        <v>1508.8166666666666</v>
      </c>
      <c r="J138" s="256">
        <v>1517.7833333333328</v>
      </c>
      <c r="K138" s="254">
        <v>1499.85</v>
      </c>
      <c r="L138" s="254">
        <v>1480.25</v>
      </c>
      <c r="M138" s="254">
        <v>16.75778</v>
      </c>
    </row>
    <row r="139" spans="1:13">
      <c r="A139" s="273">
        <v>130</v>
      </c>
      <c r="B139" s="254" t="s">
        <v>135</v>
      </c>
      <c r="C139" s="254">
        <v>1162.75</v>
      </c>
      <c r="D139" s="256">
        <v>1165.7666666666667</v>
      </c>
      <c r="E139" s="256">
        <v>1149.9833333333333</v>
      </c>
      <c r="F139" s="256">
        <v>1137.2166666666667</v>
      </c>
      <c r="G139" s="256">
        <v>1121.4333333333334</v>
      </c>
      <c r="H139" s="256">
        <v>1178.5333333333333</v>
      </c>
      <c r="I139" s="256">
        <v>1194.3166666666666</v>
      </c>
      <c r="J139" s="256">
        <v>1207.0833333333333</v>
      </c>
      <c r="K139" s="254">
        <v>1181.55</v>
      </c>
      <c r="L139" s="254">
        <v>1153</v>
      </c>
      <c r="M139" s="254">
        <v>12.8718</v>
      </c>
    </row>
    <row r="140" spans="1:13">
      <c r="A140" s="273">
        <v>131</v>
      </c>
      <c r="B140" s="254" t="s">
        <v>146</v>
      </c>
      <c r="C140" s="254">
        <v>82676.399999999994</v>
      </c>
      <c r="D140" s="256">
        <v>82599.433333333334</v>
      </c>
      <c r="E140" s="256">
        <v>81903.016666666663</v>
      </c>
      <c r="F140" s="256">
        <v>81129.633333333331</v>
      </c>
      <c r="G140" s="256">
        <v>80433.21666666666</v>
      </c>
      <c r="H140" s="256">
        <v>83372.816666666666</v>
      </c>
      <c r="I140" s="256">
        <v>84069.233333333323</v>
      </c>
      <c r="J140" s="256">
        <v>84842.616666666669</v>
      </c>
      <c r="K140" s="254">
        <v>83295.850000000006</v>
      </c>
      <c r="L140" s="254">
        <v>81826.05</v>
      </c>
      <c r="M140" s="254">
        <v>0.1477</v>
      </c>
    </row>
    <row r="141" spans="1:13">
      <c r="A141" s="273">
        <v>132</v>
      </c>
      <c r="B141" s="254" t="s">
        <v>143</v>
      </c>
      <c r="C141" s="254">
        <v>1244.75</v>
      </c>
      <c r="D141" s="256">
        <v>1253.4833333333333</v>
      </c>
      <c r="E141" s="256">
        <v>1222.5666666666666</v>
      </c>
      <c r="F141" s="256">
        <v>1200.3833333333332</v>
      </c>
      <c r="G141" s="256">
        <v>1169.4666666666665</v>
      </c>
      <c r="H141" s="256">
        <v>1275.6666666666667</v>
      </c>
      <c r="I141" s="256">
        <v>1306.5833333333333</v>
      </c>
      <c r="J141" s="256">
        <v>1328.7666666666669</v>
      </c>
      <c r="K141" s="254">
        <v>1284.4000000000001</v>
      </c>
      <c r="L141" s="254">
        <v>1231.3</v>
      </c>
      <c r="M141" s="254">
        <v>10.85735</v>
      </c>
    </row>
    <row r="142" spans="1:13">
      <c r="A142" s="273">
        <v>133</v>
      </c>
      <c r="B142" s="254" t="s">
        <v>137</v>
      </c>
      <c r="C142" s="254">
        <v>162.75</v>
      </c>
      <c r="D142" s="256">
        <v>164.54999999999998</v>
      </c>
      <c r="E142" s="256">
        <v>160.19999999999996</v>
      </c>
      <c r="F142" s="256">
        <v>157.64999999999998</v>
      </c>
      <c r="G142" s="256">
        <v>153.29999999999995</v>
      </c>
      <c r="H142" s="256">
        <v>167.09999999999997</v>
      </c>
      <c r="I142" s="256">
        <v>171.45</v>
      </c>
      <c r="J142" s="256">
        <v>173.99999999999997</v>
      </c>
      <c r="K142" s="254">
        <v>168.9</v>
      </c>
      <c r="L142" s="254">
        <v>162</v>
      </c>
      <c r="M142" s="254">
        <v>141.81945999999999</v>
      </c>
    </row>
    <row r="143" spans="1:13">
      <c r="A143" s="273">
        <v>134</v>
      </c>
      <c r="B143" s="254" t="s">
        <v>136</v>
      </c>
      <c r="C143" s="254">
        <v>805.7</v>
      </c>
      <c r="D143" s="256">
        <v>802.71666666666658</v>
      </c>
      <c r="E143" s="256">
        <v>795.53333333333319</v>
      </c>
      <c r="F143" s="256">
        <v>785.36666666666656</v>
      </c>
      <c r="G143" s="256">
        <v>778.18333333333317</v>
      </c>
      <c r="H143" s="256">
        <v>812.88333333333321</v>
      </c>
      <c r="I143" s="256">
        <v>820.06666666666661</v>
      </c>
      <c r="J143" s="256">
        <v>830.23333333333323</v>
      </c>
      <c r="K143" s="254">
        <v>809.9</v>
      </c>
      <c r="L143" s="254">
        <v>792.55</v>
      </c>
      <c r="M143" s="254">
        <v>19.88175</v>
      </c>
    </row>
    <row r="144" spans="1:13">
      <c r="A144" s="273">
        <v>135</v>
      </c>
      <c r="B144" s="254" t="s">
        <v>138</v>
      </c>
      <c r="C144" s="254">
        <v>163.4</v>
      </c>
      <c r="D144" s="256">
        <v>164.35</v>
      </c>
      <c r="E144" s="256">
        <v>161.44999999999999</v>
      </c>
      <c r="F144" s="256">
        <v>159.5</v>
      </c>
      <c r="G144" s="256">
        <v>156.6</v>
      </c>
      <c r="H144" s="256">
        <v>166.29999999999998</v>
      </c>
      <c r="I144" s="256">
        <v>169.20000000000002</v>
      </c>
      <c r="J144" s="256">
        <v>171.14999999999998</v>
      </c>
      <c r="K144" s="254">
        <v>167.25</v>
      </c>
      <c r="L144" s="254">
        <v>162.4</v>
      </c>
      <c r="M144" s="254">
        <v>56.052770000000002</v>
      </c>
    </row>
    <row r="145" spans="1:13">
      <c r="A145" s="273">
        <v>136</v>
      </c>
      <c r="B145" s="254" t="s">
        <v>139</v>
      </c>
      <c r="C145" s="254">
        <v>518.29999999999995</v>
      </c>
      <c r="D145" s="256">
        <v>515.43333333333328</v>
      </c>
      <c r="E145" s="256">
        <v>508.86666666666656</v>
      </c>
      <c r="F145" s="256">
        <v>499.43333333333328</v>
      </c>
      <c r="G145" s="256">
        <v>492.86666666666656</v>
      </c>
      <c r="H145" s="256">
        <v>524.86666666666656</v>
      </c>
      <c r="I145" s="256">
        <v>531.43333333333339</v>
      </c>
      <c r="J145" s="256">
        <v>540.86666666666656</v>
      </c>
      <c r="K145" s="254">
        <v>522</v>
      </c>
      <c r="L145" s="254">
        <v>506</v>
      </c>
      <c r="M145" s="254">
        <v>56.787970000000001</v>
      </c>
    </row>
    <row r="146" spans="1:13">
      <c r="A146" s="273">
        <v>137</v>
      </c>
      <c r="B146" s="254" t="s">
        <v>140</v>
      </c>
      <c r="C146" s="254">
        <v>6969.35</v>
      </c>
      <c r="D146" s="256">
        <v>6999.8500000000013</v>
      </c>
      <c r="E146" s="256">
        <v>6900.6000000000022</v>
      </c>
      <c r="F146" s="256">
        <v>6831.8500000000013</v>
      </c>
      <c r="G146" s="256">
        <v>6732.6000000000022</v>
      </c>
      <c r="H146" s="256">
        <v>7068.6000000000022</v>
      </c>
      <c r="I146" s="256">
        <v>7167.85</v>
      </c>
      <c r="J146" s="256">
        <v>7236.6000000000022</v>
      </c>
      <c r="K146" s="254">
        <v>7099.1</v>
      </c>
      <c r="L146" s="254">
        <v>6931.1</v>
      </c>
      <c r="M146" s="254">
        <v>5.9525499999999996</v>
      </c>
    </row>
    <row r="147" spans="1:13">
      <c r="A147" s="273">
        <v>138</v>
      </c>
      <c r="B147" s="254" t="s">
        <v>142</v>
      </c>
      <c r="C147" s="254">
        <v>1005</v>
      </c>
      <c r="D147" s="256">
        <v>1010.35</v>
      </c>
      <c r="E147" s="256">
        <v>981.3</v>
      </c>
      <c r="F147" s="256">
        <v>957.59999999999991</v>
      </c>
      <c r="G147" s="256">
        <v>928.54999999999984</v>
      </c>
      <c r="H147" s="256">
        <v>1034.0500000000002</v>
      </c>
      <c r="I147" s="256">
        <v>1063.0999999999999</v>
      </c>
      <c r="J147" s="256">
        <v>1086.8000000000002</v>
      </c>
      <c r="K147" s="254">
        <v>1039.4000000000001</v>
      </c>
      <c r="L147" s="254">
        <v>986.65</v>
      </c>
      <c r="M147" s="254">
        <v>99.39255</v>
      </c>
    </row>
    <row r="148" spans="1:13">
      <c r="A148" s="273">
        <v>139</v>
      </c>
      <c r="B148" s="254" t="s">
        <v>144</v>
      </c>
      <c r="C148" s="254">
        <v>2477.4499999999998</v>
      </c>
      <c r="D148" s="256">
        <v>2478.4833333333331</v>
      </c>
      <c r="E148" s="256">
        <v>2448.9666666666662</v>
      </c>
      <c r="F148" s="256">
        <v>2420.4833333333331</v>
      </c>
      <c r="G148" s="256">
        <v>2390.9666666666662</v>
      </c>
      <c r="H148" s="256">
        <v>2506.9666666666662</v>
      </c>
      <c r="I148" s="256">
        <v>2536.4833333333336</v>
      </c>
      <c r="J148" s="256">
        <v>2564.9666666666662</v>
      </c>
      <c r="K148" s="254">
        <v>2508</v>
      </c>
      <c r="L148" s="254">
        <v>2450</v>
      </c>
      <c r="M148" s="254">
        <v>5.1139099999999997</v>
      </c>
    </row>
    <row r="149" spans="1:13">
      <c r="A149" s="273">
        <v>140</v>
      </c>
      <c r="B149" s="254" t="s">
        <v>145</v>
      </c>
      <c r="C149" s="254">
        <v>239.6</v>
      </c>
      <c r="D149" s="256">
        <v>240.5</v>
      </c>
      <c r="E149" s="256">
        <v>236.15</v>
      </c>
      <c r="F149" s="256">
        <v>232.70000000000002</v>
      </c>
      <c r="G149" s="256">
        <v>228.35000000000002</v>
      </c>
      <c r="H149" s="256">
        <v>243.95</v>
      </c>
      <c r="I149" s="256">
        <v>248.3</v>
      </c>
      <c r="J149" s="256">
        <v>251.74999999999997</v>
      </c>
      <c r="K149" s="254">
        <v>244.85</v>
      </c>
      <c r="L149" s="254">
        <v>237.05</v>
      </c>
      <c r="M149" s="254">
        <v>116.23569000000001</v>
      </c>
    </row>
    <row r="150" spans="1:13">
      <c r="A150" s="273">
        <v>141</v>
      </c>
      <c r="B150" s="254" t="s">
        <v>262</v>
      </c>
      <c r="C150" s="254">
        <v>2039.55</v>
      </c>
      <c r="D150" s="256">
        <v>2064.2000000000003</v>
      </c>
      <c r="E150" s="256">
        <v>1994.8500000000004</v>
      </c>
      <c r="F150" s="256">
        <v>1950.15</v>
      </c>
      <c r="G150" s="256">
        <v>1880.8000000000002</v>
      </c>
      <c r="H150" s="256">
        <v>2108.9000000000005</v>
      </c>
      <c r="I150" s="256">
        <v>2178.25</v>
      </c>
      <c r="J150" s="256">
        <v>2222.9500000000007</v>
      </c>
      <c r="K150" s="254">
        <v>2133.5500000000002</v>
      </c>
      <c r="L150" s="254">
        <v>2019.5</v>
      </c>
      <c r="M150" s="254">
        <v>8.5183999999999997</v>
      </c>
    </row>
    <row r="151" spans="1:13">
      <c r="A151" s="273">
        <v>142</v>
      </c>
      <c r="B151" s="254" t="s">
        <v>147</v>
      </c>
      <c r="C151" s="254">
        <v>1482.7</v>
      </c>
      <c r="D151" s="256">
        <v>1490.2166666666665</v>
      </c>
      <c r="E151" s="256">
        <v>1469.133333333333</v>
      </c>
      <c r="F151" s="256">
        <v>1455.5666666666666</v>
      </c>
      <c r="G151" s="256">
        <v>1434.4833333333331</v>
      </c>
      <c r="H151" s="256">
        <v>1503.7833333333328</v>
      </c>
      <c r="I151" s="256">
        <v>1524.8666666666663</v>
      </c>
      <c r="J151" s="256">
        <v>1538.4333333333327</v>
      </c>
      <c r="K151" s="254">
        <v>1511.3</v>
      </c>
      <c r="L151" s="254">
        <v>1476.65</v>
      </c>
      <c r="M151" s="254">
        <v>11.54828</v>
      </c>
    </row>
    <row r="152" spans="1:13">
      <c r="A152" s="273">
        <v>143</v>
      </c>
      <c r="B152" s="254" t="s">
        <v>263</v>
      </c>
      <c r="C152" s="254">
        <v>1082.3</v>
      </c>
      <c r="D152" s="256">
        <v>1095.8</v>
      </c>
      <c r="E152" s="256">
        <v>1061.5999999999999</v>
      </c>
      <c r="F152" s="256">
        <v>1040.8999999999999</v>
      </c>
      <c r="G152" s="256">
        <v>1006.6999999999998</v>
      </c>
      <c r="H152" s="256">
        <v>1116.5</v>
      </c>
      <c r="I152" s="256">
        <v>1150.7000000000003</v>
      </c>
      <c r="J152" s="256">
        <v>1171.4000000000001</v>
      </c>
      <c r="K152" s="254">
        <v>1130</v>
      </c>
      <c r="L152" s="254">
        <v>1075.0999999999999</v>
      </c>
      <c r="M152" s="254">
        <v>7.7875399999999999</v>
      </c>
    </row>
    <row r="153" spans="1:13">
      <c r="A153" s="273">
        <v>144</v>
      </c>
      <c r="B153" s="254" t="s">
        <v>152</v>
      </c>
      <c r="C153" s="254">
        <v>179.8</v>
      </c>
      <c r="D153" s="256">
        <v>178.83333333333334</v>
      </c>
      <c r="E153" s="256">
        <v>177.16666666666669</v>
      </c>
      <c r="F153" s="256">
        <v>174.53333333333333</v>
      </c>
      <c r="G153" s="256">
        <v>172.86666666666667</v>
      </c>
      <c r="H153" s="256">
        <v>181.4666666666667</v>
      </c>
      <c r="I153" s="256">
        <v>183.13333333333338</v>
      </c>
      <c r="J153" s="256">
        <v>185.76666666666671</v>
      </c>
      <c r="K153" s="254">
        <v>180.5</v>
      </c>
      <c r="L153" s="254">
        <v>176.2</v>
      </c>
      <c r="M153" s="254">
        <v>117.4645</v>
      </c>
    </row>
    <row r="154" spans="1:13">
      <c r="A154" s="273">
        <v>145</v>
      </c>
      <c r="B154" s="254" t="s">
        <v>153</v>
      </c>
      <c r="C154" s="254">
        <v>117.4</v>
      </c>
      <c r="D154" s="256">
        <v>118.31666666666666</v>
      </c>
      <c r="E154" s="256">
        <v>116.03333333333333</v>
      </c>
      <c r="F154" s="256">
        <v>114.66666666666667</v>
      </c>
      <c r="G154" s="256">
        <v>112.38333333333334</v>
      </c>
      <c r="H154" s="256">
        <v>119.68333333333332</v>
      </c>
      <c r="I154" s="256">
        <v>121.96666666666665</v>
      </c>
      <c r="J154" s="256">
        <v>123.33333333333331</v>
      </c>
      <c r="K154" s="254">
        <v>120.6</v>
      </c>
      <c r="L154" s="254">
        <v>116.95</v>
      </c>
      <c r="M154" s="254">
        <v>144.66024999999999</v>
      </c>
    </row>
    <row r="155" spans="1:13">
      <c r="A155" s="273">
        <v>146</v>
      </c>
      <c r="B155" s="254" t="s">
        <v>148</v>
      </c>
      <c r="C155" s="254">
        <v>68.650000000000006</v>
      </c>
      <c r="D155" s="256">
        <v>68.850000000000009</v>
      </c>
      <c r="E155" s="256">
        <v>66.800000000000011</v>
      </c>
      <c r="F155" s="256">
        <v>64.95</v>
      </c>
      <c r="G155" s="256">
        <v>62.900000000000006</v>
      </c>
      <c r="H155" s="256">
        <v>70.700000000000017</v>
      </c>
      <c r="I155" s="256">
        <v>72.75</v>
      </c>
      <c r="J155" s="256">
        <v>74.600000000000023</v>
      </c>
      <c r="K155" s="254">
        <v>70.900000000000006</v>
      </c>
      <c r="L155" s="254">
        <v>67</v>
      </c>
      <c r="M155" s="254">
        <v>227.9605</v>
      </c>
    </row>
    <row r="156" spans="1:13">
      <c r="A156" s="273">
        <v>147</v>
      </c>
      <c r="B156" s="254" t="s">
        <v>450</v>
      </c>
      <c r="C156" s="254">
        <v>3376.25</v>
      </c>
      <c r="D156" s="256">
        <v>3368.6</v>
      </c>
      <c r="E156" s="256">
        <v>3312.2999999999997</v>
      </c>
      <c r="F156" s="256">
        <v>3248.35</v>
      </c>
      <c r="G156" s="256">
        <v>3192.0499999999997</v>
      </c>
      <c r="H156" s="256">
        <v>3432.5499999999997</v>
      </c>
      <c r="I156" s="256">
        <v>3488.85</v>
      </c>
      <c r="J156" s="256">
        <v>3552.7999999999997</v>
      </c>
      <c r="K156" s="254">
        <v>3424.9</v>
      </c>
      <c r="L156" s="254">
        <v>3304.65</v>
      </c>
      <c r="M156" s="254">
        <v>2.7391299999999998</v>
      </c>
    </row>
    <row r="157" spans="1:13">
      <c r="A157" s="273">
        <v>148</v>
      </c>
      <c r="B157" s="254" t="s">
        <v>151</v>
      </c>
      <c r="C157" s="254">
        <v>18059.05</v>
      </c>
      <c r="D157" s="256">
        <v>18049.45</v>
      </c>
      <c r="E157" s="256">
        <v>17909.600000000002</v>
      </c>
      <c r="F157" s="256">
        <v>17760.150000000001</v>
      </c>
      <c r="G157" s="256">
        <v>17620.300000000003</v>
      </c>
      <c r="H157" s="256">
        <v>18198.900000000001</v>
      </c>
      <c r="I157" s="256">
        <v>18338.75</v>
      </c>
      <c r="J157" s="256">
        <v>18488.2</v>
      </c>
      <c r="K157" s="254">
        <v>18189.3</v>
      </c>
      <c r="L157" s="254">
        <v>17900</v>
      </c>
      <c r="M157" s="254">
        <v>0.75787000000000004</v>
      </c>
    </row>
    <row r="158" spans="1:13">
      <c r="A158" s="273">
        <v>149</v>
      </c>
      <c r="B158" s="254" t="s">
        <v>790</v>
      </c>
      <c r="C158" s="254">
        <v>360.6</v>
      </c>
      <c r="D158" s="256">
        <v>361.83333333333331</v>
      </c>
      <c r="E158" s="256">
        <v>357.16666666666663</v>
      </c>
      <c r="F158" s="256">
        <v>353.73333333333329</v>
      </c>
      <c r="G158" s="256">
        <v>349.06666666666661</v>
      </c>
      <c r="H158" s="256">
        <v>365.26666666666665</v>
      </c>
      <c r="I158" s="256">
        <v>369.93333333333328</v>
      </c>
      <c r="J158" s="256">
        <v>373.36666666666667</v>
      </c>
      <c r="K158" s="254">
        <v>366.5</v>
      </c>
      <c r="L158" s="254">
        <v>358.4</v>
      </c>
      <c r="M158" s="254">
        <v>9.3335000000000008</v>
      </c>
    </row>
    <row r="159" spans="1:13">
      <c r="A159" s="273">
        <v>150</v>
      </c>
      <c r="B159" s="254" t="s">
        <v>265</v>
      </c>
      <c r="C159" s="254">
        <v>633.15</v>
      </c>
      <c r="D159" s="256">
        <v>635.41666666666663</v>
      </c>
      <c r="E159" s="256">
        <v>621.83333333333326</v>
      </c>
      <c r="F159" s="256">
        <v>610.51666666666665</v>
      </c>
      <c r="G159" s="256">
        <v>596.93333333333328</v>
      </c>
      <c r="H159" s="256">
        <v>646.73333333333323</v>
      </c>
      <c r="I159" s="256">
        <v>660.31666666666649</v>
      </c>
      <c r="J159" s="256">
        <v>671.63333333333321</v>
      </c>
      <c r="K159" s="254">
        <v>649</v>
      </c>
      <c r="L159" s="254">
        <v>624.1</v>
      </c>
      <c r="M159" s="254">
        <v>3.1451899999999999</v>
      </c>
    </row>
    <row r="160" spans="1:13">
      <c r="A160" s="273">
        <v>151</v>
      </c>
      <c r="B160" s="254" t="s">
        <v>155</v>
      </c>
      <c r="C160" s="254">
        <v>125.1</v>
      </c>
      <c r="D160" s="256">
        <v>125.2</v>
      </c>
      <c r="E160" s="256">
        <v>123.4</v>
      </c>
      <c r="F160" s="256">
        <v>121.7</v>
      </c>
      <c r="G160" s="256">
        <v>119.9</v>
      </c>
      <c r="H160" s="256">
        <v>126.9</v>
      </c>
      <c r="I160" s="256">
        <v>128.69999999999999</v>
      </c>
      <c r="J160" s="256">
        <v>130.4</v>
      </c>
      <c r="K160" s="254">
        <v>127</v>
      </c>
      <c r="L160" s="254">
        <v>123.5</v>
      </c>
      <c r="M160" s="254">
        <v>181.24616</v>
      </c>
    </row>
    <row r="161" spans="1:13">
      <c r="A161" s="273">
        <v>152</v>
      </c>
      <c r="B161" s="254" t="s">
        <v>154</v>
      </c>
      <c r="C161" s="254">
        <v>146.1</v>
      </c>
      <c r="D161" s="256">
        <v>146.4</v>
      </c>
      <c r="E161" s="256">
        <v>144.30000000000001</v>
      </c>
      <c r="F161" s="256">
        <v>142.5</v>
      </c>
      <c r="G161" s="256">
        <v>140.4</v>
      </c>
      <c r="H161" s="256">
        <v>148.20000000000002</v>
      </c>
      <c r="I161" s="256">
        <v>150.29999999999998</v>
      </c>
      <c r="J161" s="256">
        <v>152.10000000000002</v>
      </c>
      <c r="K161" s="254">
        <v>148.5</v>
      </c>
      <c r="L161" s="254">
        <v>144.6</v>
      </c>
      <c r="M161" s="254">
        <v>8.90029</v>
      </c>
    </row>
    <row r="162" spans="1:13">
      <c r="A162" s="273">
        <v>153</v>
      </c>
      <c r="B162" s="254" t="s">
        <v>266</v>
      </c>
      <c r="C162" s="254">
        <v>3581.75</v>
      </c>
      <c r="D162" s="256">
        <v>3610.5333333333333</v>
      </c>
      <c r="E162" s="256">
        <v>3526.0666666666666</v>
      </c>
      <c r="F162" s="256">
        <v>3470.3833333333332</v>
      </c>
      <c r="G162" s="256">
        <v>3385.9166666666665</v>
      </c>
      <c r="H162" s="256">
        <v>3666.2166666666667</v>
      </c>
      <c r="I162" s="256">
        <v>3750.6833333333329</v>
      </c>
      <c r="J162" s="256">
        <v>3806.3666666666668</v>
      </c>
      <c r="K162" s="254">
        <v>3695</v>
      </c>
      <c r="L162" s="254">
        <v>3554.85</v>
      </c>
      <c r="M162" s="254">
        <v>1.5929899999999999</v>
      </c>
    </row>
    <row r="163" spans="1:13">
      <c r="A163" s="273">
        <v>154</v>
      </c>
      <c r="B163" s="254" t="s">
        <v>267</v>
      </c>
      <c r="C163" s="254">
        <v>2859.8</v>
      </c>
      <c r="D163" s="256">
        <v>2844.3166666666671</v>
      </c>
      <c r="E163" s="256">
        <v>2774.4333333333343</v>
      </c>
      <c r="F163" s="256">
        <v>2689.0666666666671</v>
      </c>
      <c r="G163" s="256">
        <v>2619.1833333333343</v>
      </c>
      <c r="H163" s="256">
        <v>2929.6833333333343</v>
      </c>
      <c r="I163" s="256">
        <v>2999.5666666666666</v>
      </c>
      <c r="J163" s="256">
        <v>3084.9333333333343</v>
      </c>
      <c r="K163" s="254">
        <v>2914.2</v>
      </c>
      <c r="L163" s="254">
        <v>2758.95</v>
      </c>
      <c r="M163" s="254">
        <v>1.4719800000000001</v>
      </c>
    </row>
    <row r="164" spans="1:13">
      <c r="A164" s="273">
        <v>155</v>
      </c>
      <c r="B164" s="254" t="s">
        <v>156</v>
      </c>
      <c r="C164" s="254">
        <v>29886.05</v>
      </c>
      <c r="D164" s="256">
        <v>29912.133333333331</v>
      </c>
      <c r="E164" s="256">
        <v>29724.266666666663</v>
      </c>
      <c r="F164" s="256">
        <v>29562.48333333333</v>
      </c>
      <c r="G164" s="256">
        <v>29374.616666666661</v>
      </c>
      <c r="H164" s="256">
        <v>30073.916666666664</v>
      </c>
      <c r="I164" s="256">
        <v>30261.783333333333</v>
      </c>
      <c r="J164" s="256">
        <v>30423.566666666666</v>
      </c>
      <c r="K164" s="254">
        <v>30100</v>
      </c>
      <c r="L164" s="254">
        <v>29750.35</v>
      </c>
      <c r="M164" s="254">
        <v>0.1179</v>
      </c>
    </row>
    <row r="165" spans="1:13">
      <c r="A165" s="273">
        <v>156</v>
      </c>
      <c r="B165" s="254" t="s">
        <v>158</v>
      </c>
      <c r="C165" s="254">
        <v>228.4</v>
      </c>
      <c r="D165" s="256">
        <v>229.08333333333334</v>
      </c>
      <c r="E165" s="256">
        <v>227.11666666666667</v>
      </c>
      <c r="F165" s="256">
        <v>225.83333333333334</v>
      </c>
      <c r="G165" s="256">
        <v>223.86666666666667</v>
      </c>
      <c r="H165" s="256">
        <v>230.36666666666667</v>
      </c>
      <c r="I165" s="256">
        <v>232.33333333333331</v>
      </c>
      <c r="J165" s="256">
        <v>233.61666666666667</v>
      </c>
      <c r="K165" s="254">
        <v>231.05</v>
      </c>
      <c r="L165" s="254">
        <v>227.8</v>
      </c>
      <c r="M165" s="254">
        <v>31.280280000000001</v>
      </c>
    </row>
    <row r="166" spans="1:13">
      <c r="A166" s="273">
        <v>157</v>
      </c>
      <c r="B166" s="254" t="s">
        <v>269</v>
      </c>
      <c r="C166" s="254">
        <v>5404.95</v>
      </c>
      <c r="D166" s="256">
        <v>5430.2666666666664</v>
      </c>
      <c r="E166" s="256">
        <v>5342.7333333333327</v>
      </c>
      <c r="F166" s="256">
        <v>5280.5166666666664</v>
      </c>
      <c r="G166" s="256">
        <v>5192.9833333333327</v>
      </c>
      <c r="H166" s="256">
        <v>5492.4833333333327</v>
      </c>
      <c r="I166" s="256">
        <v>5580.0166666666655</v>
      </c>
      <c r="J166" s="256">
        <v>5642.2333333333327</v>
      </c>
      <c r="K166" s="254">
        <v>5517.8</v>
      </c>
      <c r="L166" s="254">
        <v>5368.05</v>
      </c>
      <c r="M166" s="254">
        <v>0.58731</v>
      </c>
    </row>
    <row r="167" spans="1:13">
      <c r="A167" s="273">
        <v>158</v>
      </c>
      <c r="B167" s="254" t="s">
        <v>160</v>
      </c>
      <c r="C167" s="254">
        <v>2127.35</v>
      </c>
      <c r="D167" s="256">
        <v>2135.9833333333336</v>
      </c>
      <c r="E167" s="256">
        <v>2111.9666666666672</v>
      </c>
      <c r="F167" s="256">
        <v>2096.5833333333335</v>
      </c>
      <c r="G167" s="256">
        <v>2072.5666666666671</v>
      </c>
      <c r="H167" s="256">
        <v>2151.3666666666672</v>
      </c>
      <c r="I167" s="256">
        <v>2175.3833333333337</v>
      </c>
      <c r="J167" s="256">
        <v>2190.7666666666673</v>
      </c>
      <c r="K167" s="254">
        <v>2160</v>
      </c>
      <c r="L167" s="254">
        <v>2120.6</v>
      </c>
      <c r="M167" s="254">
        <v>4.6922300000000003</v>
      </c>
    </row>
    <row r="168" spans="1:13">
      <c r="A168" s="273">
        <v>159</v>
      </c>
      <c r="B168" s="254" t="s">
        <v>157</v>
      </c>
      <c r="C168" s="254">
        <v>2163.1</v>
      </c>
      <c r="D168" s="256">
        <v>2175.7666666666664</v>
      </c>
      <c r="E168" s="256">
        <v>2129.333333333333</v>
      </c>
      <c r="F168" s="256">
        <v>2095.5666666666666</v>
      </c>
      <c r="G168" s="256">
        <v>2049.1333333333332</v>
      </c>
      <c r="H168" s="256">
        <v>2209.5333333333328</v>
      </c>
      <c r="I168" s="256">
        <v>2255.9666666666662</v>
      </c>
      <c r="J168" s="256">
        <v>2289.7333333333327</v>
      </c>
      <c r="K168" s="254">
        <v>2222.1999999999998</v>
      </c>
      <c r="L168" s="254">
        <v>2142</v>
      </c>
      <c r="M168" s="254">
        <v>8.6567900000000009</v>
      </c>
    </row>
    <row r="169" spans="1:13">
      <c r="A169" s="273">
        <v>160</v>
      </c>
      <c r="B169" s="254" t="s">
        <v>461</v>
      </c>
      <c r="C169" s="254">
        <v>1940.35</v>
      </c>
      <c r="D169" s="256">
        <v>1927.2</v>
      </c>
      <c r="E169" s="256">
        <v>1904.4</v>
      </c>
      <c r="F169" s="256">
        <v>1868.45</v>
      </c>
      <c r="G169" s="256">
        <v>1845.65</v>
      </c>
      <c r="H169" s="256">
        <v>1963.15</v>
      </c>
      <c r="I169" s="256">
        <v>1985.9499999999998</v>
      </c>
      <c r="J169" s="256">
        <v>2021.9</v>
      </c>
      <c r="K169" s="254">
        <v>1950</v>
      </c>
      <c r="L169" s="254">
        <v>1891.25</v>
      </c>
      <c r="M169" s="254">
        <v>4.6710099999999999</v>
      </c>
    </row>
    <row r="170" spans="1:13">
      <c r="A170" s="273">
        <v>161</v>
      </c>
      <c r="B170" s="254" t="s">
        <v>159</v>
      </c>
      <c r="C170" s="254">
        <v>127</v>
      </c>
      <c r="D170" s="256">
        <v>127.36666666666667</v>
      </c>
      <c r="E170" s="256">
        <v>126.03333333333336</v>
      </c>
      <c r="F170" s="256">
        <v>125.06666666666669</v>
      </c>
      <c r="G170" s="256">
        <v>123.73333333333338</v>
      </c>
      <c r="H170" s="256">
        <v>128.33333333333334</v>
      </c>
      <c r="I170" s="256">
        <v>129.66666666666666</v>
      </c>
      <c r="J170" s="256">
        <v>130.63333333333333</v>
      </c>
      <c r="K170" s="254">
        <v>128.69999999999999</v>
      </c>
      <c r="L170" s="254">
        <v>126.4</v>
      </c>
      <c r="M170" s="254">
        <v>81.539630000000002</v>
      </c>
    </row>
    <row r="171" spans="1:13">
      <c r="A171" s="273">
        <v>162</v>
      </c>
      <c r="B171" s="254" t="s">
        <v>162</v>
      </c>
      <c r="C171" s="254">
        <v>239.85</v>
      </c>
      <c r="D171" s="256">
        <v>240.21666666666667</v>
      </c>
      <c r="E171" s="256">
        <v>236.38333333333333</v>
      </c>
      <c r="F171" s="256">
        <v>232.91666666666666</v>
      </c>
      <c r="G171" s="256">
        <v>229.08333333333331</v>
      </c>
      <c r="H171" s="256">
        <v>243.68333333333334</v>
      </c>
      <c r="I171" s="256">
        <v>247.51666666666665</v>
      </c>
      <c r="J171" s="256">
        <v>250.98333333333335</v>
      </c>
      <c r="K171" s="254">
        <v>244.05</v>
      </c>
      <c r="L171" s="254">
        <v>236.75</v>
      </c>
      <c r="M171" s="254">
        <v>125.2191</v>
      </c>
    </row>
    <row r="172" spans="1:13">
      <c r="A172" s="273">
        <v>163</v>
      </c>
      <c r="B172" s="254" t="s">
        <v>270</v>
      </c>
      <c r="C172" s="254">
        <v>281.10000000000002</v>
      </c>
      <c r="D172" s="256">
        <v>282.7</v>
      </c>
      <c r="E172" s="256">
        <v>278.5</v>
      </c>
      <c r="F172" s="256">
        <v>275.90000000000003</v>
      </c>
      <c r="G172" s="256">
        <v>271.70000000000005</v>
      </c>
      <c r="H172" s="256">
        <v>285.29999999999995</v>
      </c>
      <c r="I172" s="256">
        <v>289.49999999999989</v>
      </c>
      <c r="J172" s="256">
        <v>292.09999999999991</v>
      </c>
      <c r="K172" s="254">
        <v>286.89999999999998</v>
      </c>
      <c r="L172" s="254">
        <v>280.10000000000002</v>
      </c>
      <c r="M172" s="254">
        <v>2.6806000000000001</v>
      </c>
    </row>
    <row r="173" spans="1:13">
      <c r="A173" s="273">
        <v>164</v>
      </c>
      <c r="B173" s="254" t="s">
        <v>271</v>
      </c>
      <c r="C173" s="254">
        <v>13351.1</v>
      </c>
      <c r="D173" s="256">
        <v>13320</v>
      </c>
      <c r="E173" s="256">
        <v>13132.15</v>
      </c>
      <c r="F173" s="256">
        <v>12913.199999999999</v>
      </c>
      <c r="G173" s="256">
        <v>12725.349999999999</v>
      </c>
      <c r="H173" s="256">
        <v>13538.95</v>
      </c>
      <c r="I173" s="256">
        <v>13726.8</v>
      </c>
      <c r="J173" s="256">
        <v>13945.750000000002</v>
      </c>
      <c r="K173" s="254">
        <v>13507.85</v>
      </c>
      <c r="L173" s="254">
        <v>13101.05</v>
      </c>
      <c r="M173" s="254">
        <v>6.1269999999999998E-2</v>
      </c>
    </row>
    <row r="174" spans="1:13">
      <c r="A174" s="273">
        <v>165</v>
      </c>
      <c r="B174" s="254" t="s">
        <v>161</v>
      </c>
      <c r="C174" s="254">
        <v>41.1</v>
      </c>
      <c r="D174" s="256">
        <v>41.35</v>
      </c>
      <c r="E174" s="256">
        <v>40.6</v>
      </c>
      <c r="F174" s="256">
        <v>40.1</v>
      </c>
      <c r="G174" s="256">
        <v>39.35</v>
      </c>
      <c r="H174" s="256">
        <v>41.85</v>
      </c>
      <c r="I174" s="256">
        <v>42.6</v>
      </c>
      <c r="J174" s="256">
        <v>43.1</v>
      </c>
      <c r="K174" s="254">
        <v>42.1</v>
      </c>
      <c r="L174" s="254">
        <v>40.85</v>
      </c>
      <c r="M174" s="254">
        <v>791.83020999999997</v>
      </c>
    </row>
    <row r="175" spans="1:13">
      <c r="A175" s="273">
        <v>166</v>
      </c>
      <c r="B175" s="254" t="s">
        <v>165</v>
      </c>
      <c r="C175" s="254">
        <v>209.7</v>
      </c>
      <c r="D175" s="256">
        <v>211.56666666666669</v>
      </c>
      <c r="E175" s="256">
        <v>207.13333333333338</v>
      </c>
      <c r="F175" s="256">
        <v>204.56666666666669</v>
      </c>
      <c r="G175" s="256">
        <v>200.13333333333338</v>
      </c>
      <c r="H175" s="256">
        <v>214.13333333333338</v>
      </c>
      <c r="I175" s="256">
        <v>218.56666666666672</v>
      </c>
      <c r="J175" s="256">
        <v>221.13333333333338</v>
      </c>
      <c r="K175" s="254">
        <v>216</v>
      </c>
      <c r="L175" s="254">
        <v>209</v>
      </c>
      <c r="M175" s="254">
        <v>76.946839999999995</v>
      </c>
    </row>
    <row r="176" spans="1:13">
      <c r="A176" s="273">
        <v>167</v>
      </c>
      <c r="B176" s="254" t="s">
        <v>166</v>
      </c>
      <c r="C176" s="254">
        <v>150.30000000000001</v>
      </c>
      <c r="D176" s="256">
        <v>151.63333333333333</v>
      </c>
      <c r="E176" s="256">
        <v>147.91666666666666</v>
      </c>
      <c r="F176" s="256">
        <v>145.53333333333333</v>
      </c>
      <c r="G176" s="256">
        <v>141.81666666666666</v>
      </c>
      <c r="H176" s="256">
        <v>154.01666666666665</v>
      </c>
      <c r="I176" s="256">
        <v>157.73333333333335</v>
      </c>
      <c r="J176" s="256">
        <v>160.11666666666665</v>
      </c>
      <c r="K176" s="254">
        <v>155.35</v>
      </c>
      <c r="L176" s="254">
        <v>149.25</v>
      </c>
      <c r="M176" s="254">
        <v>45.104320000000001</v>
      </c>
    </row>
    <row r="177" spans="1:13">
      <c r="A177" s="273">
        <v>168</v>
      </c>
      <c r="B177" s="254" t="s">
        <v>273</v>
      </c>
      <c r="C177" s="254">
        <v>585.5</v>
      </c>
      <c r="D177" s="256">
        <v>584.6</v>
      </c>
      <c r="E177" s="256">
        <v>574.90000000000009</v>
      </c>
      <c r="F177" s="256">
        <v>564.30000000000007</v>
      </c>
      <c r="G177" s="256">
        <v>554.60000000000014</v>
      </c>
      <c r="H177" s="256">
        <v>595.20000000000005</v>
      </c>
      <c r="I177" s="256">
        <v>604.90000000000009</v>
      </c>
      <c r="J177" s="256">
        <v>615.5</v>
      </c>
      <c r="K177" s="254">
        <v>594.29999999999995</v>
      </c>
      <c r="L177" s="254">
        <v>574</v>
      </c>
      <c r="M177" s="254">
        <v>2.5259399999999999</v>
      </c>
    </row>
    <row r="178" spans="1:13">
      <c r="A178" s="273">
        <v>169</v>
      </c>
      <c r="B178" s="254" t="s">
        <v>167</v>
      </c>
      <c r="C178" s="254">
        <v>2215.65</v>
      </c>
      <c r="D178" s="256">
        <v>2210.1833333333329</v>
      </c>
      <c r="E178" s="256">
        <v>2185.3666666666659</v>
      </c>
      <c r="F178" s="256">
        <v>2155.083333333333</v>
      </c>
      <c r="G178" s="256">
        <v>2130.266666666666</v>
      </c>
      <c r="H178" s="256">
        <v>2240.4666666666658</v>
      </c>
      <c r="I178" s="256">
        <v>2265.2833333333324</v>
      </c>
      <c r="J178" s="256">
        <v>2295.5666666666657</v>
      </c>
      <c r="K178" s="254">
        <v>2235</v>
      </c>
      <c r="L178" s="254">
        <v>2179.9</v>
      </c>
      <c r="M178" s="254">
        <v>72.667649999999995</v>
      </c>
    </row>
    <row r="179" spans="1:13">
      <c r="A179" s="273">
        <v>170</v>
      </c>
      <c r="B179" s="254" t="s">
        <v>814</v>
      </c>
      <c r="C179" s="254">
        <v>1051.7</v>
      </c>
      <c r="D179" s="256">
        <v>1057.8833333333334</v>
      </c>
      <c r="E179" s="256">
        <v>1040.8666666666668</v>
      </c>
      <c r="F179" s="256">
        <v>1030.0333333333333</v>
      </c>
      <c r="G179" s="256">
        <v>1013.0166666666667</v>
      </c>
      <c r="H179" s="256">
        <v>1068.7166666666669</v>
      </c>
      <c r="I179" s="256">
        <v>1085.7333333333338</v>
      </c>
      <c r="J179" s="256">
        <v>1096.5666666666671</v>
      </c>
      <c r="K179" s="254">
        <v>1074.9000000000001</v>
      </c>
      <c r="L179" s="254">
        <v>1047.05</v>
      </c>
      <c r="M179" s="254">
        <v>6.4481700000000002</v>
      </c>
    </row>
    <row r="180" spans="1:13">
      <c r="A180" s="273">
        <v>171</v>
      </c>
      <c r="B180" s="254" t="s">
        <v>274</v>
      </c>
      <c r="C180" s="254">
        <v>983.3</v>
      </c>
      <c r="D180" s="256">
        <v>984.33333333333337</v>
      </c>
      <c r="E180" s="256">
        <v>975.9666666666667</v>
      </c>
      <c r="F180" s="256">
        <v>968.63333333333333</v>
      </c>
      <c r="G180" s="256">
        <v>960.26666666666665</v>
      </c>
      <c r="H180" s="256">
        <v>991.66666666666674</v>
      </c>
      <c r="I180" s="256">
        <v>1000.0333333333333</v>
      </c>
      <c r="J180" s="256">
        <v>1007.3666666666668</v>
      </c>
      <c r="K180" s="254">
        <v>992.7</v>
      </c>
      <c r="L180" s="254">
        <v>977</v>
      </c>
      <c r="M180" s="254">
        <v>8.6961300000000001</v>
      </c>
    </row>
    <row r="181" spans="1:13">
      <c r="A181" s="273">
        <v>172</v>
      </c>
      <c r="B181" s="254" t="s">
        <v>172</v>
      </c>
      <c r="C181" s="254">
        <v>7134.85</v>
      </c>
      <c r="D181" s="256">
        <v>7135.9333333333334</v>
      </c>
      <c r="E181" s="256">
        <v>7071.8666666666668</v>
      </c>
      <c r="F181" s="256">
        <v>7008.8833333333332</v>
      </c>
      <c r="G181" s="256">
        <v>6944.8166666666666</v>
      </c>
      <c r="H181" s="256">
        <v>7198.916666666667</v>
      </c>
      <c r="I181" s="256">
        <v>7262.9833333333345</v>
      </c>
      <c r="J181" s="256">
        <v>7325.9666666666672</v>
      </c>
      <c r="K181" s="254">
        <v>7200</v>
      </c>
      <c r="L181" s="254">
        <v>7072.95</v>
      </c>
      <c r="M181" s="254">
        <v>1.2451399999999999</v>
      </c>
    </row>
    <row r="182" spans="1:13">
      <c r="A182" s="273">
        <v>173</v>
      </c>
      <c r="B182" s="254" t="s">
        <v>478</v>
      </c>
      <c r="C182" s="254">
        <v>7755.35</v>
      </c>
      <c r="D182" s="256">
        <v>7768.0999999999995</v>
      </c>
      <c r="E182" s="256">
        <v>7737.2499999999991</v>
      </c>
      <c r="F182" s="256">
        <v>7719.15</v>
      </c>
      <c r="G182" s="256">
        <v>7688.2999999999993</v>
      </c>
      <c r="H182" s="256">
        <v>7786.1999999999989</v>
      </c>
      <c r="I182" s="256">
        <v>7817.0499999999993</v>
      </c>
      <c r="J182" s="256">
        <v>7835.1499999999987</v>
      </c>
      <c r="K182" s="254">
        <v>7798.95</v>
      </c>
      <c r="L182" s="254">
        <v>7750</v>
      </c>
      <c r="M182" s="254">
        <v>8.9899999999999994E-2</v>
      </c>
    </row>
    <row r="183" spans="1:13">
      <c r="A183" s="273">
        <v>174</v>
      </c>
      <c r="B183" s="254" t="s">
        <v>170</v>
      </c>
      <c r="C183" s="254">
        <v>28368.1</v>
      </c>
      <c r="D183" s="256">
        <v>28394.383333333331</v>
      </c>
      <c r="E183" s="256">
        <v>27988.766666666663</v>
      </c>
      <c r="F183" s="256">
        <v>27609.433333333331</v>
      </c>
      <c r="G183" s="256">
        <v>27203.816666666662</v>
      </c>
      <c r="H183" s="256">
        <v>28773.716666666664</v>
      </c>
      <c r="I183" s="256">
        <v>29179.333333333332</v>
      </c>
      <c r="J183" s="256">
        <v>29558.666666666664</v>
      </c>
      <c r="K183" s="254">
        <v>28800</v>
      </c>
      <c r="L183" s="254">
        <v>28015.05</v>
      </c>
      <c r="M183" s="254">
        <v>0.39467000000000002</v>
      </c>
    </row>
    <row r="184" spans="1:13">
      <c r="A184" s="273">
        <v>175</v>
      </c>
      <c r="B184" s="254" t="s">
        <v>173</v>
      </c>
      <c r="C184" s="254">
        <v>1411.4</v>
      </c>
      <c r="D184" s="256">
        <v>1413.8</v>
      </c>
      <c r="E184" s="256">
        <v>1390.6</v>
      </c>
      <c r="F184" s="256">
        <v>1369.8</v>
      </c>
      <c r="G184" s="256">
        <v>1346.6</v>
      </c>
      <c r="H184" s="256">
        <v>1434.6</v>
      </c>
      <c r="I184" s="256">
        <v>1457.8000000000002</v>
      </c>
      <c r="J184" s="256">
        <v>1478.6</v>
      </c>
      <c r="K184" s="254">
        <v>1437</v>
      </c>
      <c r="L184" s="254">
        <v>1393</v>
      </c>
      <c r="M184" s="254">
        <v>24.712420000000002</v>
      </c>
    </row>
    <row r="185" spans="1:13">
      <c r="A185" s="273">
        <v>176</v>
      </c>
      <c r="B185" s="254" t="s">
        <v>171</v>
      </c>
      <c r="C185" s="254">
        <v>2010.3</v>
      </c>
      <c r="D185" s="256">
        <v>2017.6499999999999</v>
      </c>
      <c r="E185" s="256">
        <v>1995.5999999999997</v>
      </c>
      <c r="F185" s="256">
        <v>1980.8999999999999</v>
      </c>
      <c r="G185" s="256">
        <v>1958.8499999999997</v>
      </c>
      <c r="H185" s="256">
        <v>2032.3499999999997</v>
      </c>
      <c r="I185" s="256">
        <v>2054.3999999999996</v>
      </c>
      <c r="J185" s="256">
        <v>2069.0999999999995</v>
      </c>
      <c r="K185" s="254">
        <v>2039.7</v>
      </c>
      <c r="L185" s="254">
        <v>2002.95</v>
      </c>
      <c r="M185" s="254">
        <v>1.82666</v>
      </c>
    </row>
    <row r="186" spans="1:13">
      <c r="A186" s="273">
        <v>177</v>
      </c>
      <c r="B186" s="254" t="s">
        <v>169</v>
      </c>
      <c r="C186" s="254">
        <v>420.25</v>
      </c>
      <c r="D186" s="256">
        <v>420.93333333333339</v>
      </c>
      <c r="E186" s="256">
        <v>415.9166666666668</v>
      </c>
      <c r="F186" s="256">
        <v>411.58333333333343</v>
      </c>
      <c r="G186" s="256">
        <v>406.56666666666683</v>
      </c>
      <c r="H186" s="256">
        <v>425.26666666666677</v>
      </c>
      <c r="I186" s="256">
        <v>430.28333333333342</v>
      </c>
      <c r="J186" s="256">
        <v>434.61666666666673</v>
      </c>
      <c r="K186" s="254">
        <v>425.95</v>
      </c>
      <c r="L186" s="254">
        <v>416.6</v>
      </c>
      <c r="M186" s="254">
        <v>230.48330999999999</v>
      </c>
    </row>
    <row r="187" spans="1:13">
      <c r="A187" s="273">
        <v>178</v>
      </c>
      <c r="B187" s="254" t="s">
        <v>168</v>
      </c>
      <c r="C187" s="254">
        <v>128.30000000000001</v>
      </c>
      <c r="D187" s="256">
        <v>129.68333333333337</v>
      </c>
      <c r="E187" s="256">
        <v>125.96666666666673</v>
      </c>
      <c r="F187" s="256">
        <v>123.63333333333335</v>
      </c>
      <c r="G187" s="256">
        <v>119.91666666666671</v>
      </c>
      <c r="H187" s="256">
        <v>132.01666666666674</v>
      </c>
      <c r="I187" s="256">
        <v>135.73333333333338</v>
      </c>
      <c r="J187" s="256">
        <v>138.06666666666675</v>
      </c>
      <c r="K187" s="254">
        <v>133.4</v>
      </c>
      <c r="L187" s="254">
        <v>127.35</v>
      </c>
      <c r="M187" s="254">
        <v>624.23773000000006</v>
      </c>
    </row>
    <row r="188" spans="1:13">
      <c r="A188" s="273">
        <v>179</v>
      </c>
      <c r="B188" s="254" t="s">
        <v>175</v>
      </c>
      <c r="C188" s="254">
        <v>665.05</v>
      </c>
      <c r="D188" s="256">
        <v>666.75</v>
      </c>
      <c r="E188" s="256">
        <v>659.95</v>
      </c>
      <c r="F188" s="256">
        <v>654.85</v>
      </c>
      <c r="G188" s="256">
        <v>648.05000000000007</v>
      </c>
      <c r="H188" s="256">
        <v>671.85</v>
      </c>
      <c r="I188" s="256">
        <v>678.65</v>
      </c>
      <c r="J188" s="256">
        <v>683.75</v>
      </c>
      <c r="K188" s="254">
        <v>673.55</v>
      </c>
      <c r="L188" s="254">
        <v>661.65</v>
      </c>
      <c r="M188" s="254">
        <v>27.761469999999999</v>
      </c>
    </row>
    <row r="189" spans="1:13">
      <c r="A189" s="273">
        <v>180</v>
      </c>
      <c r="B189" s="254" t="s">
        <v>176</v>
      </c>
      <c r="C189" s="254">
        <v>532.29999999999995</v>
      </c>
      <c r="D189" s="256">
        <v>531.4666666666667</v>
      </c>
      <c r="E189" s="256">
        <v>522.93333333333339</v>
      </c>
      <c r="F189" s="256">
        <v>513.56666666666672</v>
      </c>
      <c r="G189" s="256">
        <v>505.03333333333342</v>
      </c>
      <c r="H189" s="256">
        <v>540.83333333333337</v>
      </c>
      <c r="I189" s="256">
        <v>549.36666666666667</v>
      </c>
      <c r="J189" s="256">
        <v>558.73333333333335</v>
      </c>
      <c r="K189" s="254">
        <v>540</v>
      </c>
      <c r="L189" s="254">
        <v>522.1</v>
      </c>
      <c r="M189" s="254">
        <v>66.379199999999997</v>
      </c>
    </row>
    <row r="190" spans="1:13">
      <c r="A190" s="273">
        <v>181</v>
      </c>
      <c r="B190" s="254" t="s">
        <v>275</v>
      </c>
      <c r="C190" s="254">
        <v>577.6</v>
      </c>
      <c r="D190" s="256">
        <v>580.2833333333333</v>
      </c>
      <c r="E190" s="256">
        <v>572.41666666666663</v>
      </c>
      <c r="F190" s="256">
        <v>567.23333333333335</v>
      </c>
      <c r="G190" s="256">
        <v>559.36666666666667</v>
      </c>
      <c r="H190" s="256">
        <v>585.46666666666658</v>
      </c>
      <c r="I190" s="256">
        <v>593.33333333333337</v>
      </c>
      <c r="J190" s="256">
        <v>598.51666666666654</v>
      </c>
      <c r="K190" s="254">
        <v>588.15</v>
      </c>
      <c r="L190" s="254">
        <v>575.1</v>
      </c>
      <c r="M190" s="254">
        <v>1.58514</v>
      </c>
    </row>
    <row r="191" spans="1:13">
      <c r="A191" s="273">
        <v>182</v>
      </c>
      <c r="B191" s="254" t="s">
        <v>188</v>
      </c>
      <c r="C191" s="254">
        <v>610.70000000000005</v>
      </c>
      <c r="D191" s="256">
        <v>612.83333333333337</v>
      </c>
      <c r="E191" s="256">
        <v>603.31666666666672</v>
      </c>
      <c r="F191" s="256">
        <v>595.93333333333339</v>
      </c>
      <c r="G191" s="256">
        <v>586.41666666666674</v>
      </c>
      <c r="H191" s="256">
        <v>620.2166666666667</v>
      </c>
      <c r="I191" s="256">
        <v>629.73333333333335</v>
      </c>
      <c r="J191" s="256">
        <v>637.11666666666667</v>
      </c>
      <c r="K191" s="254">
        <v>622.35</v>
      </c>
      <c r="L191" s="254">
        <v>605.45000000000005</v>
      </c>
      <c r="M191" s="254">
        <v>11.208209999999999</v>
      </c>
    </row>
    <row r="192" spans="1:13">
      <c r="A192" s="273">
        <v>183</v>
      </c>
      <c r="B192" s="254" t="s">
        <v>177</v>
      </c>
      <c r="C192" s="254">
        <v>725.6</v>
      </c>
      <c r="D192" s="256">
        <v>728.73333333333323</v>
      </c>
      <c r="E192" s="256">
        <v>715.11666666666645</v>
      </c>
      <c r="F192" s="256">
        <v>704.63333333333321</v>
      </c>
      <c r="G192" s="256">
        <v>691.01666666666642</v>
      </c>
      <c r="H192" s="256">
        <v>739.21666666666647</v>
      </c>
      <c r="I192" s="256">
        <v>752.83333333333326</v>
      </c>
      <c r="J192" s="256">
        <v>763.31666666666649</v>
      </c>
      <c r="K192" s="254">
        <v>742.35</v>
      </c>
      <c r="L192" s="254">
        <v>718.25</v>
      </c>
      <c r="M192" s="254">
        <v>17.757280000000002</v>
      </c>
    </row>
    <row r="193" spans="1:13">
      <c r="A193" s="273">
        <v>184</v>
      </c>
      <c r="B193" s="254" t="s">
        <v>183</v>
      </c>
      <c r="C193" s="254">
        <v>3317.75</v>
      </c>
      <c r="D193" s="256">
        <v>3304.6</v>
      </c>
      <c r="E193" s="256">
        <v>3273.1499999999996</v>
      </c>
      <c r="F193" s="256">
        <v>3228.5499999999997</v>
      </c>
      <c r="G193" s="256">
        <v>3197.0999999999995</v>
      </c>
      <c r="H193" s="256">
        <v>3349.2</v>
      </c>
      <c r="I193" s="256">
        <v>3380.6499999999996</v>
      </c>
      <c r="J193" s="256">
        <v>3425.25</v>
      </c>
      <c r="K193" s="254">
        <v>3336.05</v>
      </c>
      <c r="L193" s="254">
        <v>3260</v>
      </c>
      <c r="M193" s="254">
        <v>22.73413</v>
      </c>
    </row>
    <row r="194" spans="1:13">
      <c r="A194" s="273">
        <v>185</v>
      </c>
      <c r="B194" s="254" t="s">
        <v>804</v>
      </c>
      <c r="C194" s="254">
        <v>745</v>
      </c>
      <c r="D194" s="256">
        <v>739.05000000000007</v>
      </c>
      <c r="E194" s="256">
        <v>730.80000000000018</v>
      </c>
      <c r="F194" s="256">
        <v>716.60000000000014</v>
      </c>
      <c r="G194" s="256">
        <v>708.35000000000025</v>
      </c>
      <c r="H194" s="256">
        <v>753.25000000000011</v>
      </c>
      <c r="I194" s="256">
        <v>761.49999999999989</v>
      </c>
      <c r="J194" s="256">
        <v>775.7</v>
      </c>
      <c r="K194" s="254">
        <v>747.3</v>
      </c>
      <c r="L194" s="254">
        <v>724.85</v>
      </c>
      <c r="M194" s="254">
        <v>41.675849999999997</v>
      </c>
    </row>
    <row r="195" spans="1:13">
      <c r="A195" s="273">
        <v>186</v>
      </c>
      <c r="B195" s="254" t="s">
        <v>179</v>
      </c>
      <c r="C195" s="254">
        <v>345.65</v>
      </c>
      <c r="D195" s="256">
        <v>346.93333333333334</v>
      </c>
      <c r="E195" s="256">
        <v>340.9666666666667</v>
      </c>
      <c r="F195" s="256">
        <v>336.28333333333336</v>
      </c>
      <c r="G195" s="256">
        <v>330.31666666666672</v>
      </c>
      <c r="H195" s="256">
        <v>351.61666666666667</v>
      </c>
      <c r="I195" s="256">
        <v>357.58333333333326</v>
      </c>
      <c r="J195" s="256">
        <v>362.26666666666665</v>
      </c>
      <c r="K195" s="254">
        <v>352.9</v>
      </c>
      <c r="L195" s="254">
        <v>342.25</v>
      </c>
      <c r="M195" s="254">
        <v>292.36973999999998</v>
      </c>
    </row>
    <row r="196" spans="1:13">
      <c r="A196" s="273">
        <v>187</v>
      </c>
      <c r="B196" s="245" t="s">
        <v>181</v>
      </c>
      <c r="C196" s="245">
        <v>123.95</v>
      </c>
      <c r="D196" s="280">
        <v>124.38333333333334</v>
      </c>
      <c r="E196" s="280">
        <v>121.86666666666667</v>
      </c>
      <c r="F196" s="280">
        <v>119.78333333333333</v>
      </c>
      <c r="G196" s="280">
        <v>117.26666666666667</v>
      </c>
      <c r="H196" s="280">
        <v>126.46666666666668</v>
      </c>
      <c r="I196" s="280">
        <v>128.98333333333335</v>
      </c>
      <c r="J196" s="280">
        <v>131.06666666666669</v>
      </c>
      <c r="K196" s="245">
        <v>126.9</v>
      </c>
      <c r="L196" s="245">
        <v>122.3</v>
      </c>
      <c r="M196" s="245">
        <v>738.01919999999996</v>
      </c>
    </row>
    <row r="197" spans="1:13">
      <c r="A197" s="273">
        <v>188</v>
      </c>
      <c r="B197" s="245" t="s">
        <v>182</v>
      </c>
      <c r="C197" s="245">
        <v>1103.75</v>
      </c>
      <c r="D197" s="280">
        <v>1111.0666666666668</v>
      </c>
      <c r="E197" s="280">
        <v>1088.3333333333337</v>
      </c>
      <c r="F197" s="280">
        <v>1072.916666666667</v>
      </c>
      <c r="G197" s="280">
        <v>1050.1833333333338</v>
      </c>
      <c r="H197" s="280">
        <v>1126.4833333333336</v>
      </c>
      <c r="I197" s="280">
        <v>1149.2166666666667</v>
      </c>
      <c r="J197" s="280">
        <v>1164.6333333333334</v>
      </c>
      <c r="K197" s="245">
        <v>1133.8</v>
      </c>
      <c r="L197" s="245">
        <v>1095.6500000000001</v>
      </c>
      <c r="M197" s="245">
        <v>162.07687000000001</v>
      </c>
    </row>
    <row r="198" spans="1:13">
      <c r="A198" s="273">
        <v>189</v>
      </c>
      <c r="B198" s="245" t="s">
        <v>184</v>
      </c>
      <c r="C198" s="245">
        <v>1080.25</v>
      </c>
      <c r="D198" s="280">
        <v>1074</v>
      </c>
      <c r="E198" s="280">
        <v>1063.3</v>
      </c>
      <c r="F198" s="280">
        <v>1046.3499999999999</v>
      </c>
      <c r="G198" s="280">
        <v>1035.6499999999999</v>
      </c>
      <c r="H198" s="280">
        <v>1090.95</v>
      </c>
      <c r="I198" s="280">
        <v>1101.6499999999999</v>
      </c>
      <c r="J198" s="280">
        <v>1118.6000000000001</v>
      </c>
      <c r="K198" s="245">
        <v>1084.7</v>
      </c>
      <c r="L198" s="245">
        <v>1057.05</v>
      </c>
      <c r="M198" s="245">
        <v>31.619309999999999</v>
      </c>
    </row>
    <row r="199" spans="1:13">
      <c r="A199" s="273">
        <v>190</v>
      </c>
      <c r="B199" s="245" t="s">
        <v>164</v>
      </c>
      <c r="C199" s="245">
        <v>1034.3499999999999</v>
      </c>
      <c r="D199" s="280">
        <v>1029.0166666666667</v>
      </c>
      <c r="E199" s="280">
        <v>1013.0333333333333</v>
      </c>
      <c r="F199" s="280">
        <v>991.7166666666667</v>
      </c>
      <c r="G199" s="280">
        <v>975.73333333333335</v>
      </c>
      <c r="H199" s="280">
        <v>1050.3333333333333</v>
      </c>
      <c r="I199" s="280">
        <v>1066.3166666666664</v>
      </c>
      <c r="J199" s="280">
        <v>1087.6333333333332</v>
      </c>
      <c r="K199" s="245">
        <v>1045</v>
      </c>
      <c r="L199" s="245">
        <v>1007.7</v>
      </c>
      <c r="M199" s="245">
        <v>6.0863199999999997</v>
      </c>
    </row>
    <row r="200" spans="1:13">
      <c r="A200" s="273">
        <v>191</v>
      </c>
      <c r="B200" s="245" t="s">
        <v>185</v>
      </c>
      <c r="C200" s="245">
        <v>1711.4</v>
      </c>
      <c r="D200" s="280">
        <v>1711.6000000000001</v>
      </c>
      <c r="E200" s="280">
        <v>1701.2000000000003</v>
      </c>
      <c r="F200" s="280">
        <v>1691.0000000000002</v>
      </c>
      <c r="G200" s="280">
        <v>1680.6000000000004</v>
      </c>
      <c r="H200" s="280">
        <v>1721.8000000000002</v>
      </c>
      <c r="I200" s="280">
        <v>1732.2000000000003</v>
      </c>
      <c r="J200" s="280">
        <v>1742.4</v>
      </c>
      <c r="K200" s="245">
        <v>1722</v>
      </c>
      <c r="L200" s="245">
        <v>1701.4</v>
      </c>
      <c r="M200" s="245">
        <v>5.4651500000000004</v>
      </c>
    </row>
    <row r="201" spans="1:13">
      <c r="A201" s="273">
        <v>192</v>
      </c>
      <c r="B201" s="245" t="s">
        <v>186</v>
      </c>
      <c r="C201" s="245">
        <v>2953.9</v>
      </c>
      <c r="D201" s="280">
        <v>2922.9166666666665</v>
      </c>
      <c r="E201" s="280">
        <v>2885.083333333333</v>
      </c>
      <c r="F201" s="280">
        <v>2816.2666666666664</v>
      </c>
      <c r="G201" s="280">
        <v>2778.4333333333329</v>
      </c>
      <c r="H201" s="280">
        <v>2991.7333333333331</v>
      </c>
      <c r="I201" s="280">
        <v>3029.5666666666662</v>
      </c>
      <c r="J201" s="280">
        <v>3098.3833333333332</v>
      </c>
      <c r="K201" s="245">
        <v>2960.75</v>
      </c>
      <c r="L201" s="245">
        <v>2854.1</v>
      </c>
      <c r="M201" s="245">
        <v>5.9583700000000004</v>
      </c>
    </row>
    <row r="202" spans="1:13">
      <c r="A202" s="273">
        <v>193</v>
      </c>
      <c r="B202" s="245" t="s">
        <v>187</v>
      </c>
      <c r="C202" s="245">
        <v>457.4</v>
      </c>
      <c r="D202" s="280">
        <v>459.58333333333331</v>
      </c>
      <c r="E202" s="280">
        <v>450.06666666666661</v>
      </c>
      <c r="F202" s="280">
        <v>442.73333333333329</v>
      </c>
      <c r="G202" s="280">
        <v>433.21666666666658</v>
      </c>
      <c r="H202" s="280">
        <v>466.91666666666663</v>
      </c>
      <c r="I202" s="280">
        <v>476.43333333333339</v>
      </c>
      <c r="J202" s="280">
        <v>483.76666666666665</v>
      </c>
      <c r="K202" s="245">
        <v>469.1</v>
      </c>
      <c r="L202" s="245">
        <v>452.25</v>
      </c>
      <c r="M202" s="245">
        <v>14.038489999999999</v>
      </c>
    </row>
    <row r="203" spans="1:13">
      <c r="A203" s="273">
        <v>194</v>
      </c>
      <c r="B203" s="245" t="s">
        <v>510</v>
      </c>
      <c r="C203" s="245">
        <v>855.6</v>
      </c>
      <c r="D203" s="280">
        <v>859.85</v>
      </c>
      <c r="E203" s="280">
        <v>824.7</v>
      </c>
      <c r="F203" s="280">
        <v>793.80000000000007</v>
      </c>
      <c r="G203" s="280">
        <v>758.65000000000009</v>
      </c>
      <c r="H203" s="280">
        <v>890.75</v>
      </c>
      <c r="I203" s="280">
        <v>925.89999999999986</v>
      </c>
      <c r="J203" s="280">
        <v>956.8</v>
      </c>
      <c r="K203" s="245">
        <v>895</v>
      </c>
      <c r="L203" s="245">
        <v>828.95</v>
      </c>
      <c r="M203" s="245">
        <v>18.209499999999998</v>
      </c>
    </row>
    <row r="204" spans="1:13">
      <c r="A204" s="273">
        <v>195</v>
      </c>
      <c r="B204" s="245" t="s">
        <v>193</v>
      </c>
      <c r="C204" s="245">
        <v>835.05</v>
      </c>
      <c r="D204" s="280">
        <v>837.23333333333323</v>
      </c>
      <c r="E204" s="280">
        <v>826.46666666666647</v>
      </c>
      <c r="F204" s="280">
        <v>817.88333333333321</v>
      </c>
      <c r="G204" s="280">
        <v>807.11666666666645</v>
      </c>
      <c r="H204" s="280">
        <v>845.81666666666649</v>
      </c>
      <c r="I204" s="280">
        <v>856.58333333333314</v>
      </c>
      <c r="J204" s="280">
        <v>865.16666666666652</v>
      </c>
      <c r="K204" s="245">
        <v>848</v>
      </c>
      <c r="L204" s="245">
        <v>828.65</v>
      </c>
      <c r="M204" s="245">
        <v>36.840989999999998</v>
      </c>
    </row>
    <row r="205" spans="1:13">
      <c r="A205" s="273">
        <v>196</v>
      </c>
      <c r="B205" s="245" t="s">
        <v>191</v>
      </c>
      <c r="C205" s="245">
        <v>6704.85</v>
      </c>
      <c r="D205" s="280">
        <v>6668.3</v>
      </c>
      <c r="E205" s="280">
        <v>6586.6</v>
      </c>
      <c r="F205" s="280">
        <v>6468.35</v>
      </c>
      <c r="G205" s="280">
        <v>6386.6500000000005</v>
      </c>
      <c r="H205" s="280">
        <v>6786.55</v>
      </c>
      <c r="I205" s="280">
        <v>6868.2499999999991</v>
      </c>
      <c r="J205" s="280">
        <v>6986.5</v>
      </c>
      <c r="K205" s="245">
        <v>6750</v>
      </c>
      <c r="L205" s="245">
        <v>6550.05</v>
      </c>
      <c r="M205" s="245">
        <v>6.37296</v>
      </c>
    </row>
    <row r="206" spans="1:13">
      <c r="A206" s="273">
        <v>197</v>
      </c>
      <c r="B206" s="245" t="s">
        <v>192</v>
      </c>
      <c r="C206" s="245">
        <v>38.1</v>
      </c>
      <c r="D206" s="280">
        <v>38.049999999999997</v>
      </c>
      <c r="E206" s="280">
        <v>36.849999999999994</v>
      </c>
      <c r="F206" s="280">
        <v>35.599999999999994</v>
      </c>
      <c r="G206" s="280">
        <v>34.399999999999991</v>
      </c>
      <c r="H206" s="280">
        <v>39.299999999999997</v>
      </c>
      <c r="I206" s="280">
        <v>40.5</v>
      </c>
      <c r="J206" s="280">
        <v>41.75</v>
      </c>
      <c r="K206" s="245">
        <v>39.25</v>
      </c>
      <c r="L206" s="245">
        <v>36.799999999999997</v>
      </c>
      <c r="M206" s="245">
        <v>667.21285</v>
      </c>
    </row>
    <row r="207" spans="1:13">
      <c r="A207" s="273">
        <v>198</v>
      </c>
      <c r="B207" s="245" t="s">
        <v>189</v>
      </c>
      <c r="C207" s="245">
        <v>1401.95</v>
      </c>
      <c r="D207" s="280">
        <v>1394.1499999999999</v>
      </c>
      <c r="E207" s="280">
        <v>1369.7999999999997</v>
      </c>
      <c r="F207" s="280">
        <v>1337.6499999999999</v>
      </c>
      <c r="G207" s="280">
        <v>1313.2999999999997</v>
      </c>
      <c r="H207" s="280">
        <v>1426.2999999999997</v>
      </c>
      <c r="I207" s="280">
        <v>1450.6499999999996</v>
      </c>
      <c r="J207" s="280">
        <v>1482.7999999999997</v>
      </c>
      <c r="K207" s="245">
        <v>1418.5</v>
      </c>
      <c r="L207" s="245">
        <v>1362</v>
      </c>
      <c r="M207" s="245">
        <v>12.73546</v>
      </c>
    </row>
    <row r="208" spans="1:13">
      <c r="A208" s="273">
        <v>199</v>
      </c>
      <c r="B208" s="245" t="s">
        <v>141</v>
      </c>
      <c r="C208" s="245">
        <v>662.7</v>
      </c>
      <c r="D208" s="280">
        <v>660.7166666666667</v>
      </c>
      <c r="E208" s="280">
        <v>646.93333333333339</v>
      </c>
      <c r="F208" s="280">
        <v>631.16666666666674</v>
      </c>
      <c r="G208" s="280">
        <v>617.38333333333344</v>
      </c>
      <c r="H208" s="280">
        <v>676.48333333333335</v>
      </c>
      <c r="I208" s="280">
        <v>690.26666666666665</v>
      </c>
      <c r="J208" s="280">
        <v>706.0333333333333</v>
      </c>
      <c r="K208" s="245">
        <v>674.5</v>
      </c>
      <c r="L208" s="245">
        <v>644.95000000000005</v>
      </c>
      <c r="M208" s="245">
        <v>52.390720000000002</v>
      </c>
    </row>
    <row r="209" spans="1:13">
      <c r="A209" s="273">
        <v>200</v>
      </c>
      <c r="B209" s="245" t="s">
        <v>277</v>
      </c>
      <c r="C209" s="245">
        <v>255.75</v>
      </c>
      <c r="D209" s="280">
        <v>258.66666666666669</v>
      </c>
      <c r="E209" s="280">
        <v>250.08333333333337</v>
      </c>
      <c r="F209" s="280">
        <v>244.41666666666669</v>
      </c>
      <c r="G209" s="280">
        <v>235.83333333333337</v>
      </c>
      <c r="H209" s="280">
        <v>264.33333333333337</v>
      </c>
      <c r="I209" s="280">
        <v>272.91666666666674</v>
      </c>
      <c r="J209" s="280">
        <v>278.58333333333337</v>
      </c>
      <c r="K209" s="245">
        <v>267.25</v>
      </c>
      <c r="L209" s="245">
        <v>253</v>
      </c>
      <c r="M209" s="245">
        <v>25.652989999999999</v>
      </c>
    </row>
    <row r="210" spans="1:13">
      <c r="A210" s="273">
        <v>201</v>
      </c>
      <c r="B210" s="245" t="s">
        <v>522</v>
      </c>
      <c r="C210" s="245">
        <v>791.15</v>
      </c>
      <c r="D210" s="280">
        <v>787.68333333333339</v>
      </c>
      <c r="E210" s="280">
        <v>780.46666666666681</v>
      </c>
      <c r="F210" s="280">
        <v>769.78333333333342</v>
      </c>
      <c r="G210" s="280">
        <v>762.56666666666683</v>
      </c>
      <c r="H210" s="280">
        <v>798.36666666666679</v>
      </c>
      <c r="I210" s="280">
        <v>805.58333333333348</v>
      </c>
      <c r="J210" s="280">
        <v>816.26666666666677</v>
      </c>
      <c r="K210" s="245">
        <v>794.9</v>
      </c>
      <c r="L210" s="245">
        <v>777</v>
      </c>
      <c r="M210" s="245">
        <v>3.1829800000000001</v>
      </c>
    </row>
    <row r="211" spans="1:13">
      <c r="A211" s="273">
        <v>202</v>
      </c>
      <c r="B211" s="245" t="s">
        <v>118</v>
      </c>
      <c r="C211" s="245">
        <v>9.4499999999999993</v>
      </c>
      <c r="D211" s="280">
        <v>9.5499999999999989</v>
      </c>
      <c r="E211" s="280">
        <v>9.2999999999999972</v>
      </c>
      <c r="F211" s="280">
        <v>9.1499999999999986</v>
      </c>
      <c r="G211" s="280">
        <v>8.8999999999999968</v>
      </c>
      <c r="H211" s="280">
        <v>9.6999999999999975</v>
      </c>
      <c r="I211" s="280">
        <v>9.9500000000000011</v>
      </c>
      <c r="J211" s="280">
        <v>10.099999999999998</v>
      </c>
      <c r="K211" s="245">
        <v>9.8000000000000007</v>
      </c>
      <c r="L211" s="245">
        <v>9.4</v>
      </c>
      <c r="M211" s="245">
        <v>1755.15506</v>
      </c>
    </row>
    <row r="212" spans="1:13">
      <c r="A212" s="273">
        <v>203</v>
      </c>
      <c r="B212" s="245" t="s">
        <v>195</v>
      </c>
      <c r="C212" s="245">
        <v>1030.25</v>
      </c>
      <c r="D212" s="280">
        <v>1028.6333333333334</v>
      </c>
      <c r="E212" s="280">
        <v>1014.3666666666668</v>
      </c>
      <c r="F212" s="280">
        <v>998.48333333333335</v>
      </c>
      <c r="G212" s="280">
        <v>984.2166666666667</v>
      </c>
      <c r="H212" s="280">
        <v>1044.5166666666669</v>
      </c>
      <c r="I212" s="280">
        <v>1058.7833333333338</v>
      </c>
      <c r="J212" s="280">
        <v>1074.666666666667</v>
      </c>
      <c r="K212" s="245">
        <v>1042.9000000000001</v>
      </c>
      <c r="L212" s="245">
        <v>1012.75</v>
      </c>
      <c r="M212" s="245">
        <v>12.85561</v>
      </c>
    </row>
    <row r="213" spans="1:13">
      <c r="A213" s="273">
        <v>204</v>
      </c>
      <c r="B213" s="245" t="s">
        <v>528</v>
      </c>
      <c r="C213" s="245">
        <v>2248.6</v>
      </c>
      <c r="D213" s="280">
        <v>2267.5833333333335</v>
      </c>
      <c r="E213" s="280">
        <v>2221.0166666666669</v>
      </c>
      <c r="F213" s="280">
        <v>2193.4333333333334</v>
      </c>
      <c r="G213" s="280">
        <v>2146.8666666666668</v>
      </c>
      <c r="H213" s="280">
        <v>2295.166666666667</v>
      </c>
      <c r="I213" s="280">
        <v>2341.7333333333336</v>
      </c>
      <c r="J213" s="280">
        <v>2369.3166666666671</v>
      </c>
      <c r="K213" s="245">
        <v>2314.15</v>
      </c>
      <c r="L213" s="245">
        <v>2240</v>
      </c>
      <c r="M213" s="245">
        <v>2.052</v>
      </c>
    </row>
    <row r="214" spans="1:13">
      <c r="A214" s="273">
        <v>205</v>
      </c>
      <c r="B214" s="245" t="s">
        <v>196</v>
      </c>
      <c r="C214" s="280">
        <v>558.70000000000005</v>
      </c>
      <c r="D214" s="280">
        <v>556.58333333333337</v>
      </c>
      <c r="E214" s="280">
        <v>551.66666666666674</v>
      </c>
      <c r="F214" s="280">
        <v>544.63333333333333</v>
      </c>
      <c r="G214" s="280">
        <v>539.7166666666667</v>
      </c>
      <c r="H214" s="280">
        <v>563.61666666666679</v>
      </c>
      <c r="I214" s="280">
        <v>568.53333333333353</v>
      </c>
      <c r="J214" s="280">
        <v>575.56666666666683</v>
      </c>
      <c r="K214" s="280">
        <v>561.5</v>
      </c>
      <c r="L214" s="280">
        <v>549.54999999999995</v>
      </c>
      <c r="M214" s="280">
        <v>43.993479999999998</v>
      </c>
    </row>
    <row r="215" spans="1:13">
      <c r="A215" s="273">
        <v>206</v>
      </c>
      <c r="B215" s="245" t="s">
        <v>197</v>
      </c>
      <c r="C215" s="280">
        <v>13.75</v>
      </c>
      <c r="D215" s="280">
        <v>13.85</v>
      </c>
      <c r="E215" s="280">
        <v>13.6</v>
      </c>
      <c r="F215" s="280">
        <v>13.45</v>
      </c>
      <c r="G215" s="280">
        <v>13.2</v>
      </c>
      <c r="H215" s="280">
        <v>14</v>
      </c>
      <c r="I215" s="280">
        <v>14.25</v>
      </c>
      <c r="J215" s="280">
        <v>14.4</v>
      </c>
      <c r="K215" s="280">
        <v>14.1</v>
      </c>
      <c r="L215" s="280">
        <v>13.7</v>
      </c>
      <c r="M215" s="280">
        <v>1043.3614299999999</v>
      </c>
    </row>
    <row r="216" spans="1:13">
      <c r="A216" s="273">
        <v>207</v>
      </c>
      <c r="B216" s="245" t="s">
        <v>198</v>
      </c>
      <c r="C216" s="280">
        <v>223.75</v>
      </c>
      <c r="D216" s="280">
        <v>225.79999999999998</v>
      </c>
      <c r="E216" s="280">
        <v>220.14999999999998</v>
      </c>
      <c r="F216" s="280">
        <v>216.54999999999998</v>
      </c>
      <c r="G216" s="280">
        <v>210.89999999999998</v>
      </c>
      <c r="H216" s="280">
        <v>229.39999999999998</v>
      </c>
      <c r="I216" s="280">
        <v>235.05</v>
      </c>
      <c r="J216" s="280">
        <v>238.64999999999998</v>
      </c>
      <c r="K216" s="280">
        <v>231.45</v>
      </c>
      <c r="L216" s="280">
        <v>222.2</v>
      </c>
      <c r="M216" s="280">
        <v>190.41251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1: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8"/>
      <c r="B1" s="54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44365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5" t="s">
        <v>16</v>
      </c>
      <c r="B9" s="546" t="s">
        <v>18</v>
      </c>
      <c r="C9" s="544" t="s">
        <v>19</v>
      </c>
      <c r="D9" s="544" t="s">
        <v>20</v>
      </c>
      <c r="E9" s="544" t="s">
        <v>21</v>
      </c>
      <c r="F9" s="544"/>
      <c r="G9" s="544"/>
      <c r="H9" s="544" t="s">
        <v>22</v>
      </c>
      <c r="I9" s="544"/>
      <c r="J9" s="544"/>
      <c r="K9" s="251"/>
      <c r="L9" s="258"/>
      <c r="M9" s="259"/>
    </row>
    <row r="10" spans="1:15" ht="42.75" customHeight="1">
      <c r="A10" s="540"/>
      <c r="B10" s="542"/>
      <c r="C10" s="547" t="s">
        <v>23</v>
      </c>
      <c r="D10" s="54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1" t="s">
        <v>284</v>
      </c>
      <c r="C11" s="438">
        <v>25260.9</v>
      </c>
      <c r="D11" s="439">
        <v>25327.666666666668</v>
      </c>
      <c r="E11" s="439">
        <v>25108.283333333336</v>
      </c>
      <c r="F11" s="439">
        <v>24955.666666666668</v>
      </c>
      <c r="G11" s="439">
        <v>24736.283333333336</v>
      </c>
      <c r="H11" s="439">
        <v>25480.283333333336</v>
      </c>
      <c r="I11" s="439">
        <v>25699.666666666668</v>
      </c>
      <c r="J11" s="439">
        <v>25852.283333333336</v>
      </c>
      <c r="K11" s="438">
        <v>25547.05</v>
      </c>
      <c r="L11" s="438">
        <v>25175.05</v>
      </c>
      <c r="M11" s="438">
        <v>2.137E-2</v>
      </c>
    </row>
    <row r="12" spans="1:15" ht="12" customHeight="1">
      <c r="A12" s="245">
        <v>2</v>
      </c>
      <c r="B12" s="441" t="s">
        <v>785</v>
      </c>
      <c r="C12" s="438">
        <v>1716.5</v>
      </c>
      <c r="D12" s="439">
        <v>1728.5</v>
      </c>
      <c r="E12" s="439">
        <v>1680.3</v>
      </c>
      <c r="F12" s="439">
        <v>1644.1</v>
      </c>
      <c r="G12" s="439">
        <v>1595.8999999999999</v>
      </c>
      <c r="H12" s="439">
        <v>1764.7</v>
      </c>
      <c r="I12" s="439">
        <v>1812.8999999999999</v>
      </c>
      <c r="J12" s="439">
        <v>1849.1000000000001</v>
      </c>
      <c r="K12" s="438">
        <v>1776.7</v>
      </c>
      <c r="L12" s="438">
        <v>1692.3</v>
      </c>
      <c r="M12" s="438">
        <v>4.1600900000000003</v>
      </c>
    </row>
    <row r="13" spans="1:15" ht="12" customHeight="1">
      <c r="A13" s="245">
        <v>3</v>
      </c>
      <c r="B13" s="441" t="s">
        <v>815</v>
      </c>
      <c r="C13" s="438">
        <v>1797.65</v>
      </c>
      <c r="D13" s="439">
        <v>1803.7833333333335</v>
      </c>
      <c r="E13" s="439">
        <v>1772.5666666666671</v>
      </c>
      <c r="F13" s="439">
        <v>1747.4833333333336</v>
      </c>
      <c r="G13" s="439">
        <v>1716.2666666666671</v>
      </c>
      <c r="H13" s="439">
        <v>1828.866666666667</v>
      </c>
      <c r="I13" s="439">
        <v>1860.0833333333337</v>
      </c>
      <c r="J13" s="439">
        <v>1885.166666666667</v>
      </c>
      <c r="K13" s="438">
        <v>1835</v>
      </c>
      <c r="L13" s="438">
        <v>1778.7</v>
      </c>
      <c r="M13" s="438">
        <v>0.13775999999999999</v>
      </c>
    </row>
    <row r="14" spans="1:15" ht="12" customHeight="1">
      <c r="A14" s="245">
        <v>4</v>
      </c>
      <c r="B14" s="441" t="s">
        <v>38</v>
      </c>
      <c r="C14" s="438">
        <v>2042.2</v>
      </c>
      <c r="D14" s="439">
        <v>2036.7166666666665</v>
      </c>
      <c r="E14" s="439">
        <v>2010.4833333333331</v>
      </c>
      <c r="F14" s="439">
        <v>1978.7666666666667</v>
      </c>
      <c r="G14" s="439">
        <v>1952.5333333333333</v>
      </c>
      <c r="H14" s="439">
        <v>2068.4333333333329</v>
      </c>
      <c r="I14" s="439">
        <v>2094.6666666666661</v>
      </c>
      <c r="J14" s="439">
        <v>2126.3833333333328</v>
      </c>
      <c r="K14" s="438">
        <v>2062.9499999999998</v>
      </c>
      <c r="L14" s="438">
        <v>2005</v>
      </c>
      <c r="M14" s="438">
        <v>4.1222799999999999</v>
      </c>
    </row>
    <row r="15" spans="1:15" ht="12" customHeight="1">
      <c r="A15" s="245">
        <v>5</v>
      </c>
      <c r="B15" s="441" t="s">
        <v>285</v>
      </c>
      <c r="C15" s="438">
        <v>1980.85</v>
      </c>
      <c r="D15" s="439">
        <v>1993.6166666666668</v>
      </c>
      <c r="E15" s="439">
        <v>1957.2333333333336</v>
      </c>
      <c r="F15" s="439">
        <v>1933.6166666666668</v>
      </c>
      <c r="G15" s="439">
        <v>1897.2333333333336</v>
      </c>
      <c r="H15" s="439">
        <v>2017.2333333333336</v>
      </c>
      <c r="I15" s="439">
        <v>2053.6166666666668</v>
      </c>
      <c r="J15" s="439">
        <v>2077.2333333333336</v>
      </c>
      <c r="K15" s="438">
        <v>2030</v>
      </c>
      <c r="L15" s="438">
        <v>1970</v>
      </c>
      <c r="M15" s="438">
        <v>0.50280999999999998</v>
      </c>
    </row>
    <row r="16" spans="1:15" ht="12" customHeight="1">
      <c r="A16" s="245">
        <v>6</v>
      </c>
      <c r="B16" s="441" t="s">
        <v>286</v>
      </c>
      <c r="C16" s="438">
        <v>1564.4</v>
      </c>
      <c r="D16" s="439">
        <v>1548.3500000000001</v>
      </c>
      <c r="E16" s="439">
        <v>1497.7000000000003</v>
      </c>
      <c r="F16" s="439">
        <v>1431.0000000000002</v>
      </c>
      <c r="G16" s="439">
        <v>1380.3500000000004</v>
      </c>
      <c r="H16" s="439">
        <v>1615.0500000000002</v>
      </c>
      <c r="I16" s="439">
        <v>1665.7000000000003</v>
      </c>
      <c r="J16" s="439">
        <v>1732.4</v>
      </c>
      <c r="K16" s="438">
        <v>1599</v>
      </c>
      <c r="L16" s="438">
        <v>1481.65</v>
      </c>
      <c r="M16" s="438">
        <v>8.1946700000000003</v>
      </c>
    </row>
    <row r="17" spans="1:13" ht="12" customHeight="1">
      <c r="A17" s="245">
        <v>7</v>
      </c>
      <c r="B17" s="441" t="s">
        <v>222</v>
      </c>
      <c r="C17" s="438">
        <v>1026.3</v>
      </c>
      <c r="D17" s="439">
        <v>1029.9999999999998</v>
      </c>
      <c r="E17" s="439">
        <v>1003.6499999999996</v>
      </c>
      <c r="F17" s="439">
        <v>980.99999999999989</v>
      </c>
      <c r="G17" s="439">
        <v>954.64999999999975</v>
      </c>
      <c r="H17" s="439">
        <v>1052.6499999999996</v>
      </c>
      <c r="I17" s="439">
        <v>1078.9999999999995</v>
      </c>
      <c r="J17" s="439">
        <v>1101.6499999999994</v>
      </c>
      <c r="K17" s="438">
        <v>1056.3499999999999</v>
      </c>
      <c r="L17" s="438">
        <v>1007.35</v>
      </c>
      <c r="M17" s="438">
        <v>12.25606</v>
      </c>
    </row>
    <row r="18" spans="1:13" ht="12" customHeight="1">
      <c r="A18" s="245">
        <v>8</v>
      </c>
      <c r="B18" s="441" t="s">
        <v>734</v>
      </c>
      <c r="C18" s="438">
        <v>727.15</v>
      </c>
      <c r="D18" s="439">
        <v>731.18333333333339</v>
      </c>
      <c r="E18" s="439">
        <v>720.96666666666681</v>
      </c>
      <c r="F18" s="439">
        <v>714.78333333333342</v>
      </c>
      <c r="G18" s="439">
        <v>704.56666666666683</v>
      </c>
      <c r="H18" s="439">
        <v>737.36666666666679</v>
      </c>
      <c r="I18" s="439">
        <v>747.58333333333348</v>
      </c>
      <c r="J18" s="439">
        <v>753.76666666666677</v>
      </c>
      <c r="K18" s="438">
        <v>741.4</v>
      </c>
      <c r="L18" s="438">
        <v>725</v>
      </c>
      <c r="M18" s="438">
        <v>2.5165000000000002</v>
      </c>
    </row>
    <row r="19" spans="1:13" ht="12" customHeight="1">
      <c r="A19" s="245">
        <v>9</v>
      </c>
      <c r="B19" s="441" t="s">
        <v>735</v>
      </c>
      <c r="C19" s="438">
        <v>1811.8</v>
      </c>
      <c r="D19" s="439">
        <v>1813.45</v>
      </c>
      <c r="E19" s="439">
        <v>1787</v>
      </c>
      <c r="F19" s="439">
        <v>1762.2</v>
      </c>
      <c r="G19" s="439">
        <v>1735.75</v>
      </c>
      <c r="H19" s="439">
        <v>1838.25</v>
      </c>
      <c r="I19" s="439">
        <v>1864.7000000000003</v>
      </c>
      <c r="J19" s="439">
        <v>1889.5</v>
      </c>
      <c r="K19" s="438">
        <v>1839.9</v>
      </c>
      <c r="L19" s="438">
        <v>1788.65</v>
      </c>
      <c r="M19" s="438">
        <v>4.7966600000000001</v>
      </c>
    </row>
    <row r="20" spans="1:13" ht="12" customHeight="1">
      <c r="A20" s="245">
        <v>10</v>
      </c>
      <c r="B20" s="441" t="s">
        <v>287</v>
      </c>
      <c r="C20" s="438">
        <v>2515.5500000000002</v>
      </c>
      <c r="D20" s="439">
        <v>2509.1666666666665</v>
      </c>
      <c r="E20" s="439">
        <v>2476.3833333333332</v>
      </c>
      <c r="F20" s="439">
        <v>2437.2166666666667</v>
      </c>
      <c r="G20" s="439">
        <v>2404.4333333333334</v>
      </c>
      <c r="H20" s="439">
        <v>2548.333333333333</v>
      </c>
      <c r="I20" s="439">
        <v>2581.1166666666668</v>
      </c>
      <c r="J20" s="439">
        <v>2620.2833333333328</v>
      </c>
      <c r="K20" s="438">
        <v>2541.9499999999998</v>
      </c>
      <c r="L20" s="438">
        <v>2470</v>
      </c>
      <c r="M20" s="438">
        <v>0.56379999999999997</v>
      </c>
    </row>
    <row r="21" spans="1:13" ht="12" customHeight="1">
      <c r="A21" s="245">
        <v>11</v>
      </c>
      <c r="B21" s="441" t="s">
        <v>288</v>
      </c>
      <c r="C21" s="438">
        <v>16526.45</v>
      </c>
      <c r="D21" s="439">
        <v>16485.983333333334</v>
      </c>
      <c r="E21" s="439">
        <v>16371.966666666667</v>
      </c>
      <c r="F21" s="439">
        <v>16217.483333333334</v>
      </c>
      <c r="G21" s="439">
        <v>16103.466666666667</v>
      </c>
      <c r="H21" s="439">
        <v>16640.466666666667</v>
      </c>
      <c r="I21" s="439">
        <v>16754.483333333337</v>
      </c>
      <c r="J21" s="439">
        <v>16908.966666666667</v>
      </c>
      <c r="K21" s="438">
        <v>16600</v>
      </c>
      <c r="L21" s="438">
        <v>16331.5</v>
      </c>
      <c r="M21" s="438">
        <v>9.9739999999999995E-2</v>
      </c>
    </row>
    <row r="22" spans="1:13" ht="12" customHeight="1">
      <c r="A22" s="245">
        <v>12</v>
      </c>
      <c r="B22" s="441" t="s">
        <v>40</v>
      </c>
      <c r="C22" s="438">
        <v>1367.7</v>
      </c>
      <c r="D22" s="439">
        <v>1369.0666666666666</v>
      </c>
      <c r="E22" s="439">
        <v>1302.1333333333332</v>
      </c>
      <c r="F22" s="439">
        <v>1236.5666666666666</v>
      </c>
      <c r="G22" s="439">
        <v>1169.6333333333332</v>
      </c>
      <c r="H22" s="439">
        <v>1434.6333333333332</v>
      </c>
      <c r="I22" s="439">
        <v>1501.5666666666666</v>
      </c>
      <c r="J22" s="439">
        <v>1567.1333333333332</v>
      </c>
      <c r="K22" s="438">
        <v>1436</v>
      </c>
      <c r="L22" s="438">
        <v>1303.5</v>
      </c>
      <c r="M22" s="438">
        <v>279.26069999999999</v>
      </c>
    </row>
    <row r="23" spans="1:13">
      <c r="A23" s="245">
        <v>13</v>
      </c>
      <c r="B23" s="441" t="s">
        <v>289</v>
      </c>
      <c r="C23" s="438">
        <v>1123.6500000000001</v>
      </c>
      <c r="D23" s="439">
        <v>1132.4333333333334</v>
      </c>
      <c r="E23" s="439">
        <v>1114.8666666666668</v>
      </c>
      <c r="F23" s="439">
        <v>1106.0833333333335</v>
      </c>
      <c r="G23" s="439">
        <v>1088.5166666666669</v>
      </c>
      <c r="H23" s="439">
        <v>1141.2166666666667</v>
      </c>
      <c r="I23" s="439">
        <v>1158.7833333333333</v>
      </c>
      <c r="J23" s="439">
        <v>1167.5666666666666</v>
      </c>
      <c r="K23" s="438">
        <v>1150</v>
      </c>
      <c r="L23" s="438">
        <v>1123.6500000000001</v>
      </c>
      <c r="M23" s="438">
        <v>17.094819999999999</v>
      </c>
    </row>
    <row r="24" spans="1:13">
      <c r="A24" s="245">
        <v>14</v>
      </c>
      <c r="B24" s="441" t="s">
        <v>41</v>
      </c>
      <c r="C24" s="438">
        <v>646.9</v>
      </c>
      <c r="D24" s="439">
        <v>663.30000000000007</v>
      </c>
      <c r="E24" s="439">
        <v>621.95000000000016</v>
      </c>
      <c r="F24" s="439">
        <v>597.00000000000011</v>
      </c>
      <c r="G24" s="439">
        <v>555.6500000000002</v>
      </c>
      <c r="H24" s="439">
        <v>688.25000000000011</v>
      </c>
      <c r="I24" s="439">
        <v>729.6</v>
      </c>
      <c r="J24" s="439">
        <v>754.55000000000007</v>
      </c>
      <c r="K24" s="438">
        <v>704.65</v>
      </c>
      <c r="L24" s="438">
        <v>638.35</v>
      </c>
      <c r="M24" s="438">
        <v>708.12141999999994</v>
      </c>
    </row>
    <row r="25" spans="1:13">
      <c r="A25" s="245">
        <v>15</v>
      </c>
      <c r="B25" s="441" t="s">
        <v>826</v>
      </c>
      <c r="C25" s="438">
        <v>1324.65</v>
      </c>
      <c r="D25" s="439">
        <v>1324.65</v>
      </c>
      <c r="E25" s="439">
        <v>1324.65</v>
      </c>
      <c r="F25" s="439">
        <v>1324.65</v>
      </c>
      <c r="G25" s="439">
        <v>1324.65</v>
      </c>
      <c r="H25" s="439">
        <v>1324.65</v>
      </c>
      <c r="I25" s="439">
        <v>1324.65</v>
      </c>
      <c r="J25" s="439">
        <v>1324.65</v>
      </c>
      <c r="K25" s="438">
        <v>1324.65</v>
      </c>
      <c r="L25" s="438">
        <v>1324.65</v>
      </c>
      <c r="M25" s="438">
        <v>0.28770000000000001</v>
      </c>
    </row>
    <row r="26" spans="1:13">
      <c r="A26" s="245">
        <v>16</v>
      </c>
      <c r="B26" s="441" t="s">
        <v>290</v>
      </c>
      <c r="C26" s="438">
        <v>1305.4000000000001</v>
      </c>
      <c r="D26" s="439">
        <v>1305.4000000000001</v>
      </c>
      <c r="E26" s="439">
        <v>1305.4000000000001</v>
      </c>
      <c r="F26" s="439">
        <v>1305.4000000000001</v>
      </c>
      <c r="G26" s="439">
        <v>1305.4000000000001</v>
      </c>
      <c r="H26" s="439">
        <v>1305.4000000000001</v>
      </c>
      <c r="I26" s="439">
        <v>1305.4000000000001</v>
      </c>
      <c r="J26" s="439">
        <v>1305.4000000000001</v>
      </c>
      <c r="K26" s="438">
        <v>1305.4000000000001</v>
      </c>
      <c r="L26" s="438">
        <v>1305.4000000000001</v>
      </c>
      <c r="M26" s="438">
        <v>0.34905999999999998</v>
      </c>
    </row>
    <row r="27" spans="1:13">
      <c r="A27" s="245">
        <v>17</v>
      </c>
      <c r="B27" s="441" t="s">
        <v>223</v>
      </c>
      <c r="C27" s="438">
        <v>122.05</v>
      </c>
      <c r="D27" s="439">
        <v>122.89999999999999</v>
      </c>
      <c r="E27" s="439">
        <v>120.39999999999998</v>
      </c>
      <c r="F27" s="439">
        <v>118.74999999999999</v>
      </c>
      <c r="G27" s="439">
        <v>116.24999999999997</v>
      </c>
      <c r="H27" s="439">
        <v>124.54999999999998</v>
      </c>
      <c r="I27" s="439">
        <v>127.05000000000001</v>
      </c>
      <c r="J27" s="439">
        <v>128.69999999999999</v>
      </c>
      <c r="K27" s="438">
        <v>125.4</v>
      </c>
      <c r="L27" s="438">
        <v>121.25</v>
      </c>
      <c r="M27" s="438">
        <v>21.39479</v>
      </c>
    </row>
    <row r="28" spans="1:13">
      <c r="A28" s="245">
        <v>18</v>
      </c>
      <c r="B28" s="441" t="s">
        <v>224</v>
      </c>
      <c r="C28" s="438">
        <v>201.5</v>
      </c>
      <c r="D28" s="439">
        <v>202.75</v>
      </c>
      <c r="E28" s="439">
        <v>198.75</v>
      </c>
      <c r="F28" s="439">
        <v>196</v>
      </c>
      <c r="G28" s="439">
        <v>192</v>
      </c>
      <c r="H28" s="439">
        <v>205.5</v>
      </c>
      <c r="I28" s="439">
        <v>209.5</v>
      </c>
      <c r="J28" s="439">
        <v>212.25</v>
      </c>
      <c r="K28" s="438">
        <v>206.75</v>
      </c>
      <c r="L28" s="438">
        <v>200</v>
      </c>
      <c r="M28" s="438">
        <v>16.601199999999999</v>
      </c>
    </row>
    <row r="29" spans="1:13">
      <c r="A29" s="245">
        <v>19</v>
      </c>
      <c r="B29" s="441" t="s">
        <v>291</v>
      </c>
      <c r="C29" s="438">
        <v>431.95</v>
      </c>
      <c r="D29" s="439">
        <v>423.33333333333331</v>
      </c>
      <c r="E29" s="439">
        <v>398.66666666666663</v>
      </c>
      <c r="F29" s="439">
        <v>365.38333333333333</v>
      </c>
      <c r="G29" s="439">
        <v>340.71666666666664</v>
      </c>
      <c r="H29" s="439">
        <v>456.61666666666662</v>
      </c>
      <c r="I29" s="439">
        <v>481.28333333333325</v>
      </c>
      <c r="J29" s="439">
        <v>514.56666666666661</v>
      </c>
      <c r="K29" s="438">
        <v>448</v>
      </c>
      <c r="L29" s="438">
        <v>390.05</v>
      </c>
      <c r="M29" s="438">
        <v>45.724150000000002</v>
      </c>
    </row>
    <row r="30" spans="1:13">
      <c r="A30" s="245">
        <v>20</v>
      </c>
      <c r="B30" s="441" t="s">
        <v>292</v>
      </c>
      <c r="C30" s="438">
        <v>358.5</v>
      </c>
      <c r="D30" s="439">
        <v>363.2833333333333</v>
      </c>
      <c r="E30" s="439">
        <v>352.26666666666659</v>
      </c>
      <c r="F30" s="439">
        <v>346.0333333333333</v>
      </c>
      <c r="G30" s="439">
        <v>335.01666666666659</v>
      </c>
      <c r="H30" s="439">
        <v>369.51666666666659</v>
      </c>
      <c r="I30" s="439">
        <v>380.53333333333325</v>
      </c>
      <c r="J30" s="439">
        <v>386.76666666666659</v>
      </c>
      <c r="K30" s="438">
        <v>374.3</v>
      </c>
      <c r="L30" s="438">
        <v>357.05</v>
      </c>
      <c r="M30" s="438">
        <v>7.6016700000000004</v>
      </c>
    </row>
    <row r="31" spans="1:13">
      <c r="A31" s="245">
        <v>21</v>
      </c>
      <c r="B31" s="441" t="s">
        <v>736</v>
      </c>
      <c r="C31" s="438">
        <v>4979.3999999999996</v>
      </c>
      <c r="D31" s="439">
        <v>5020.8833333333332</v>
      </c>
      <c r="E31" s="439">
        <v>4917.5166666666664</v>
      </c>
      <c r="F31" s="439">
        <v>4855.6333333333332</v>
      </c>
      <c r="G31" s="439">
        <v>4752.2666666666664</v>
      </c>
      <c r="H31" s="439">
        <v>5082.7666666666664</v>
      </c>
      <c r="I31" s="439">
        <v>5186.1333333333332</v>
      </c>
      <c r="J31" s="439">
        <v>5248.0166666666664</v>
      </c>
      <c r="K31" s="438">
        <v>5124.25</v>
      </c>
      <c r="L31" s="438">
        <v>4959</v>
      </c>
      <c r="M31" s="438">
        <v>0.59206000000000003</v>
      </c>
    </row>
    <row r="32" spans="1:13">
      <c r="A32" s="245">
        <v>22</v>
      </c>
      <c r="B32" s="441" t="s">
        <v>225</v>
      </c>
      <c r="C32" s="438">
        <v>1963.9</v>
      </c>
      <c r="D32" s="439">
        <v>1974.4833333333333</v>
      </c>
      <c r="E32" s="439">
        <v>1933.9666666666667</v>
      </c>
      <c r="F32" s="439">
        <v>1904.0333333333333</v>
      </c>
      <c r="G32" s="439">
        <v>1863.5166666666667</v>
      </c>
      <c r="H32" s="439">
        <v>2004.4166666666667</v>
      </c>
      <c r="I32" s="439">
        <v>2044.9333333333336</v>
      </c>
      <c r="J32" s="439">
        <v>2074.8666666666668</v>
      </c>
      <c r="K32" s="438">
        <v>2015</v>
      </c>
      <c r="L32" s="438">
        <v>1944.55</v>
      </c>
      <c r="M32" s="438">
        <v>0.83160000000000001</v>
      </c>
    </row>
    <row r="33" spans="1:13">
      <c r="A33" s="245">
        <v>23</v>
      </c>
      <c r="B33" s="441" t="s">
        <v>293</v>
      </c>
      <c r="C33" s="438">
        <v>2267.9</v>
      </c>
      <c r="D33" s="439">
        <v>2278.9666666666667</v>
      </c>
      <c r="E33" s="439">
        <v>2247.9333333333334</v>
      </c>
      <c r="F33" s="439">
        <v>2227.9666666666667</v>
      </c>
      <c r="G33" s="439">
        <v>2196.9333333333334</v>
      </c>
      <c r="H33" s="439">
        <v>2298.9333333333334</v>
      </c>
      <c r="I33" s="439">
        <v>2329.9666666666672</v>
      </c>
      <c r="J33" s="439">
        <v>2349.9333333333334</v>
      </c>
      <c r="K33" s="438">
        <v>2310</v>
      </c>
      <c r="L33" s="438">
        <v>2259</v>
      </c>
      <c r="M33" s="438">
        <v>0.12614</v>
      </c>
    </row>
    <row r="34" spans="1:13">
      <c r="A34" s="245">
        <v>24</v>
      </c>
      <c r="B34" s="441" t="s">
        <v>737</v>
      </c>
      <c r="C34" s="438">
        <v>134.25</v>
      </c>
      <c r="D34" s="439">
        <v>134.73333333333332</v>
      </c>
      <c r="E34" s="439">
        <v>129.96666666666664</v>
      </c>
      <c r="F34" s="439">
        <v>125.68333333333331</v>
      </c>
      <c r="G34" s="439">
        <v>120.91666666666663</v>
      </c>
      <c r="H34" s="439">
        <v>139.01666666666665</v>
      </c>
      <c r="I34" s="439">
        <v>143.78333333333336</v>
      </c>
      <c r="J34" s="439">
        <v>148.06666666666666</v>
      </c>
      <c r="K34" s="438">
        <v>139.5</v>
      </c>
      <c r="L34" s="438">
        <v>130.44999999999999</v>
      </c>
      <c r="M34" s="438">
        <v>38.452260000000003</v>
      </c>
    </row>
    <row r="35" spans="1:13">
      <c r="A35" s="245">
        <v>25</v>
      </c>
      <c r="B35" s="441" t="s">
        <v>294</v>
      </c>
      <c r="C35" s="438">
        <v>990.1</v>
      </c>
      <c r="D35" s="439">
        <v>983.25</v>
      </c>
      <c r="E35" s="439">
        <v>971.5</v>
      </c>
      <c r="F35" s="439">
        <v>952.9</v>
      </c>
      <c r="G35" s="439">
        <v>941.15</v>
      </c>
      <c r="H35" s="439">
        <v>1001.85</v>
      </c>
      <c r="I35" s="439">
        <v>1013.6</v>
      </c>
      <c r="J35" s="439">
        <v>1032.2</v>
      </c>
      <c r="K35" s="438">
        <v>995</v>
      </c>
      <c r="L35" s="438">
        <v>964.65</v>
      </c>
      <c r="M35" s="438">
        <v>4.0973300000000004</v>
      </c>
    </row>
    <row r="36" spans="1:13">
      <c r="A36" s="245">
        <v>26</v>
      </c>
      <c r="B36" s="441" t="s">
        <v>226</v>
      </c>
      <c r="C36" s="438">
        <v>3167.3</v>
      </c>
      <c r="D36" s="439">
        <v>3161.9333333333329</v>
      </c>
      <c r="E36" s="439">
        <v>3139.0666666666657</v>
      </c>
      <c r="F36" s="439">
        <v>3110.8333333333326</v>
      </c>
      <c r="G36" s="439">
        <v>3087.9666666666653</v>
      </c>
      <c r="H36" s="439">
        <v>3190.1666666666661</v>
      </c>
      <c r="I36" s="439">
        <v>3213.0333333333338</v>
      </c>
      <c r="J36" s="439">
        <v>3241.2666666666664</v>
      </c>
      <c r="K36" s="438">
        <v>3184.8</v>
      </c>
      <c r="L36" s="438">
        <v>3133.7</v>
      </c>
      <c r="M36" s="438">
        <v>1.2386999999999999</v>
      </c>
    </row>
    <row r="37" spans="1:13">
      <c r="A37" s="245">
        <v>27</v>
      </c>
      <c r="B37" s="441" t="s">
        <v>738</v>
      </c>
      <c r="C37" s="438">
        <v>3590.45</v>
      </c>
      <c r="D37" s="439">
        <v>3579.9</v>
      </c>
      <c r="E37" s="439">
        <v>3550.8</v>
      </c>
      <c r="F37" s="439">
        <v>3511.15</v>
      </c>
      <c r="G37" s="439">
        <v>3482.05</v>
      </c>
      <c r="H37" s="439">
        <v>3619.55</v>
      </c>
      <c r="I37" s="439">
        <v>3648.6499999999996</v>
      </c>
      <c r="J37" s="439">
        <v>3688.3</v>
      </c>
      <c r="K37" s="438">
        <v>3609</v>
      </c>
      <c r="L37" s="438">
        <v>3540.25</v>
      </c>
      <c r="M37" s="438">
        <v>0.46211999999999998</v>
      </c>
    </row>
    <row r="38" spans="1:13">
      <c r="A38" s="245">
        <v>28</v>
      </c>
      <c r="B38" s="441" t="s">
        <v>800</v>
      </c>
      <c r="C38" s="438">
        <v>28.65</v>
      </c>
      <c r="D38" s="439">
        <v>28.816666666666663</v>
      </c>
      <c r="E38" s="439">
        <v>27.933333333333326</v>
      </c>
      <c r="F38" s="439">
        <v>27.216666666666665</v>
      </c>
      <c r="G38" s="439">
        <v>26.333333333333329</v>
      </c>
      <c r="H38" s="439">
        <v>29.533333333333324</v>
      </c>
      <c r="I38" s="439">
        <v>30.416666666666664</v>
      </c>
      <c r="J38" s="439">
        <v>31.133333333333322</v>
      </c>
      <c r="K38" s="438">
        <v>29.7</v>
      </c>
      <c r="L38" s="438">
        <v>28.1</v>
      </c>
      <c r="M38" s="438">
        <v>215.30491000000001</v>
      </c>
    </row>
    <row r="39" spans="1:13">
      <c r="A39" s="245">
        <v>29</v>
      </c>
      <c r="B39" s="441" t="s">
        <v>44</v>
      </c>
      <c r="C39" s="438">
        <v>763.4</v>
      </c>
      <c r="D39" s="439">
        <v>766.68333333333339</v>
      </c>
      <c r="E39" s="439">
        <v>754.71666666666681</v>
      </c>
      <c r="F39" s="439">
        <v>746.03333333333342</v>
      </c>
      <c r="G39" s="439">
        <v>734.06666666666683</v>
      </c>
      <c r="H39" s="439">
        <v>775.36666666666679</v>
      </c>
      <c r="I39" s="439">
        <v>787.33333333333348</v>
      </c>
      <c r="J39" s="439">
        <v>796.01666666666677</v>
      </c>
      <c r="K39" s="438">
        <v>778.65</v>
      </c>
      <c r="L39" s="438">
        <v>758</v>
      </c>
      <c r="M39" s="438">
        <v>14.77262</v>
      </c>
    </row>
    <row r="40" spans="1:13">
      <c r="A40" s="245">
        <v>30</v>
      </c>
      <c r="B40" s="441" t="s">
        <v>296</v>
      </c>
      <c r="C40" s="438">
        <v>2764.5</v>
      </c>
      <c r="D40" s="439">
        <v>2770.2333333333336</v>
      </c>
      <c r="E40" s="439">
        <v>2744.5666666666671</v>
      </c>
      <c r="F40" s="439">
        <v>2724.6333333333337</v>
      </c>
      <c r="G40" s="439">
        <v>2698.9666666666672</v>
      </c>
      <c r="H40" s="439">
        <v>2790.166666666667</v>
      </c>
      <c r="I40" s="439">
        <v>2815.833333333333</v>
      </c>
      <c r="J40" s="439">
        <v>2835.7666666666669</v>
      </c>
      <c r="K40" s="438">
        <v>2795.9</v>
      </c>
      <c r="L40" s="438">
        <v>2750.3</v>
      </c>
      <c r="M40" s="438">
        <v>0.55959000000000003</v>
      </c>
    </row>
    <row r="41" spans="1:13">
      <c r="A41" s="245">
        <v>31</v>
      </c>
      <c r="B41" s="441" t="s">
        <v>45</v>
      </c>
      <c r="C41" s="438">
        <v>346.25</v>
      </c>
      <c r="D41" s="439">
        <v>343.7166666666667</v>
      </c>
      <c r="E41" s="439">
        <v>338.53333333333342</v>
      </c>
      <c r="F41" s="439">
        <v>330.81666666666672</v>
      </c>
      <c r="G41" s="439">
        <v>325.63333333333344</v>
      </c>
      <c r="H41" s="439">
        <v>351.43333333333339</v>
      </c>
      <c r="I41" s="439">
        <v>356.61666666666667</v>
      </c>
      <c r="J41" s="439">
        <v>364.33333333333337</v>
      </c>
      <c r="K41" s="438">
        <v>348.9</v>
      </c>
      <c r="L41" s="438">
        <v>336</v>
      </c>
      <c r="M41" s="438">
        <v>72.391099999999994</v>
      </c>
    </row>
    <row r="42" spans="1:13">
      <c r="A42" s="245">
        <v>32</v>
      </c>
      <c r="B42" s="441" t="s">
        <v>46</v>
      </c>
      <c r="C42" s="438">
        <v>3240.6</v>
      </c>
      <c r="D42" s="439">
        <v>3249.5833333333335</v>
      </c>
      <c r="E42" s="439">
        <v>3216.2166666666672</v>
      </c>
      <c r="F42" s="439">
        <v>3191.8333333333335</v>
      </c>
      <c r="G42" s="439">
        <v>3158.4666666666672</v>
      </c>
      <c r="H42" s="439">
        <v>3273.9666666666672</v>
      </c>
      <c r="I42" s="439">
        <v>3307.333333333333</v>
      </c>
      <c r="J42" s="439">
        <v>3331.7166666666672</v>
      </c>
      <c r="K42" s="438">
        <v>3282.95</v>
      </c>
      <c r="L42" s="438">
        <v>3225.2</v>
      </c>
      <c r="M42" s="438">
        <v>3.5650200000000001</v>
      </c>
    </row>
    <row r="43" spans="1:13">
      <c r="A43" s="245">
        <v>33</v>
      </c>
      <c r="B43" s="441" t="s">
        <v>47</v>
      </c>
      <c r="C43" s="438">
        <v>229.9</v>
      </c>
      <c r="D43" s="439">
        <v>231.03333333333333</v>
      </c>
      <c r="E43" s="439">
        <v>227.46666666666667</v>
      </c>
      <c r="F43" s="439">
        <v>225.03333333333333</v>
      </c>
      <c r="G43" s="439">
        <v>221.46666666666667</v>
      </c>
      <c r="H43" s="439">
        <v>233.46666666666667</v>
      </c>
      <c r="I43" s="439">
        <v>237.03333333333333</v>
      </c>
      <c r="J43" s="439">
        <v>239.46666666666667</v>
      </c>
      <c r="K43" s="438">
        <v>234.6</v>
      </c>
      <c r="L43" s="438">
        <v>228.6</v>
      </c>
      <c r="M43" s="438">
        <v>38.849760000000003</v>
      </c>
    </row>
    <row r="44" spans="1:13">
      <c r="A44" s="245">
        <v>34</v>
      </c>
      <c r="B44" s="441" t="s">
        <v>48</v>
      </c>
      <c r="C44" s="438">
        <v>121.2</v>
      </c>
      <c r="D44" s="439">
        <v>121.98333333333335</v>
      </c>
      <c r="E44" s="439">
        <v>118.81666666666669</v>
      </c>
      <c r="F44" s="439">
        <v>116.43333333333334</v>
      </c>
      <c r="G44" s="439">
        <v>113.26666666666668</v>
      </c>
      <c r="H44" s="439">
        <v>124.3666666666667</v>
      </c>
      <c r="I44" s="439">
        <v>127.53333333333336</v>
      </c>
      <c r="J44" s="439">
        <v>129.91666666666671</v>
      </c>
      <c r="K44" s="438">
        <v>125.15</v>
      </c>
      <c r="L44" s="438">
        <v>119.6</v>
      </c>
      <c r="M44" s="438">
        <v>241.44227000000001</v>
      </c>
    </row>
    <row r="45" spans="1:13">
      <c r="A45" s="245">
        <v>35</v>
      </c>
      <c r="B45" s="441" t="s">
        <v>297</v>
      </c>
      <c r="C45" s="438">
        <v>100.05</v>
      </c>
      <c r="D45" s="439">
        <v>100.81666666666666</v>
      </c>
      <c r="E45" s="439">
        <v>98.283333333333331</v>
      </c>
      <c r="F45" s="439">
        <v>96.516666666666666</v>
      </c>
      <c r="G45" s="439">
        <v>93.983333333333334</v>
      </c>
      <c r="H45" s="439">
        <v>102.58333333333333</v>
      </c>
      <c r="I45" s="439">
        <v>105.11666666666666</v>
      </c>
      <c r="J45" s="439">
        <v>106.88333333333333</v>
      </c>
      <c r="K45" s="438">
        <v>103.35</v>
      </c>
      <c r="L45" s="438">
        <v>99.05</v>
      </c>
      <c r="M45" s="438">
        <v>32.77843</v>
      </c>
    </row>
    <row r="46" spans="1:13">
      <c r="A46" s="245">
        <v>36</v>
      </c>
      <c r="B46" s="441" t="s">
        <v>50</v>
      </c>
      <c r="C46" s="438">
        <v>3060.3</v>
      </c>
      <c r="D46" s="439">
        <v>3044.9166666666665</v>
      </c>
      <c r="E46" s="439">
        <v>3015.8833333333332</v>
      </c>
      <c r="F46" s="439">
        <v>2971.4666666666667</v>
      </c>
      <c r="G46" s="439">
        <v>2942.4333333333334</v>
      </c>
      <c r="H46" s="439">
        <v>3089.333333333333</v>
      </c>
      <c r="I46" s="439">
        <v>3118.3666666666668</v>
      </c>
      <c r="J46" s="439">
        <v>3162.7833333333328</v>
      </c>
      <c r="K46" s="438">
        <v>3073.95</v>
      </c>
      <c r="L46" s="438">
        <v>3000.5</v>
      </c>
      <c r="M46" s="438">
        <v>15.33864</v>
      </c>
    </row>
    <row r="47" spans="1:13">
      <c r="A47" s="245">
        <v>37</v>
      </c>
      <c r="B47" s="441" t="s">
        <v>298</v>
      </c>
      <c r="C47" s="438">
        <v>153.69999999999999</v>
      </c>
      <c r="D47" s="439">
        <v>154.86666666666667</v>
      </c>
      <c r="E47" s="439">
        <v>151.83333333333334</v>
      </c>
      <c r="F47" s="439">
        <v>149.96666666666667</v>
      </c>
      <c r="G47" s="439">
        <v>146.93333333333334</v>
      </c>
      <c r="H47" s="439">
        <v>156.73333333333335</v>
      </c>
      <c r="I47" s="439">
        <v>159.76666666666665</v>
      </c>
      <c r="J47" s="439">
        <v>161.63333333333335</v>
      </c>
      <c r="K47" s="438">
        <v>157.9</v>
      </c>
      <c r="L47" s="438">
        <v>153</v>
      </c>
      <c r="M47" s="438">
        <v>4.1849299999999996</v>
      </c>
    </row>
    <row r="48" spans="1:13">
      <c r="A48" s="245">
        <v>38</v>
      </c>
      <c r="B48" s="441" t="s">
        <v>299</v>
      </c>
      <c r="C48" s="438">
        <v>3735.6</v>
      </c>
      <c r="D48" s="439">
        <v>3745.5333333333333</v>
      </c>
      <c r="E48" s="439">
        <v>3710.0666666666666</v>
      </c>
      <c r="F48" s="439">
        <v>3684.5333333333333</v>
      </c>
      <c r="G48" s="439">
        <v>3649.0666666666666</v>
      </c>
      <c r="H48" s="439">
        <v>3771.0666666666666</v>
      </c>
      <c r="I48" s="439">
        <v>3806.5333333333328</v>
      </c>
      <c r="J48" s="439">
        <v>3832.0666666666666</v>
      </c>
      <c r="K48" s="438">
        <v>3781</v>
      </c>
      <c r="L48" s="438">
        <v>3720</v>
      </c>
      <c r="M48" s="438">
        <v>0.30869000000000002</v>
      </c>
    </row>
    <row r="49" spans="1:13">
      <c r="A49" s="245">
        <v>39</v>
      </c>
      <c r="B49" s="441" t="s">
        <v>300</v>
      </c>
      <c r="C49" s="438">
        <v>1974</v>
      </c>
      <c r="D49" s="439">
        <v>1970.3166666666668</v>
      </c>
      <c r="E49" s="439">
        <v>1950.8333333333337</v>
      </c>
      <c r="F49" s="439">
        <v>1927.666666666667</v>
      </c>
      <c r="G49" s="439">
        <v>1908.1833333333338</v>
      </c>
      <c r="H49" s="439">
        <v>1993.4833333333336</v>
      </c>
      <c r="I49" s="439">
        <v>2012.9666666666667</v>
      </c>
      <c r="J49" s="439">
        <v>2036.1333333333334</v>
      </c>
      <c r="K49" s="438">
        <v>1989.8</v>
      </c>
      <c r="L49" s="438">
        <v>1947.15</v>
      </c>
      <c r="M49" s="438">
        <v>2.9840900000000001</v>
      </c>
    </row>
    <row r="50" spans="1:13">
      <c r="A50" s="245">
        <v>40</v>
      </c>
      <c r="B50" s="441" t="s">
        <v>301</v>
      </c>
      <c r="C50" s="438">
        <v>8955</v>
      </c>
      <c r="D50" s="439">
        <v>8944.0833333333339</v>
      </c>
      <c r="E50" s="439">
        <v>8890.9166666666679</v>
      </c>
      <c r="F50" s="439">
        <v>8826.8333333333339</v>
      </c>
      <c r="G50" s="439">
        <v>8773.6666666666679</v>
      </c>
      <c r="H50" s="439">
        <v>9008.1666666666679</v>
      </c>
      <c r="I50" s="439">
        <v>9061.3333333333358</v>
      </c>
      <c r="J50" s="439">
        <v>9125.4166666666679</v>
      </c>
      <c r="K50" s="438">
        <v>8997.25</v>
      </c>
      <c r="L50" s="438">
        <v>8880</v>
      </c>
      <c r="M50" s="438">
        <v>0.11677</v>
      </c>
    </row>
    <row r="51" spans="1:13">
      <c r="A51" s="245">
        <v>41</v>
      </c>
      <c r="B51" s="441" t="s">
        <v>52</v>
      </c>
      <c r="C51" s="438">
        <v>961.7</v>
      </c>
      <c r="D51" s="439">
        <v>965.91666666666663</v>
      </c>
      <c r="E51" s="439">
        <v>942.68333333333328</v>
      </c>
      <c r="F51" s="439">
        <v>923.66666666666663</v>
      </c>
      <c r="G51" s="439">
        <v>900.43333333333328</v>
      </c>
      <c r="H51" s="439">
        <v>984.93333333333328</v>
      </c>
      <c r="I51" s="439">
        <v>1008.1666666666666</v>
      </c>
      <c r="J51" s="439">
        <v>1027.1833333333334</v>
      </c>
      <c r="K51" s="438">
        <v>989.15</v>
      </c>
      <c r="L51" s="438">
        <v>946.9</v>
      </c>
      <c r="M51" s="438">
        <v>27.639250000000001</v>
      </c>
    </row>
    <row r="52" spans="1:13">
      <c r="A52" s="245">
        <v>42</v>
      </c>
      <c r="B52" s="441" t="s">
        <v>302</v>
      </c>
      <c r="C52" s="438">
        <v>587.79999999999995</v>
      </c>
      <c r="D52" s="439">
        <v>586.83333333333337</v>
      </c>
      <c r="E52" s="439">
        <v>579.9666666666667</v>
      </c>
      <c r="F52" s="439">
        <v>572.13333333333333</v>
      </c>
      <c r="G52" s="439">
        <v>565.26666666666665</v>
      </c>
      <c r="H52" s="439">
        <v>594.66666666666674</v>
      </c>
      <c r="I52" s="439">
        <v>601.5333333333333</v>
      </c>
      <c r="J52" s="439">
        <v>609.36666666666679</v>
      </c>
      <c r="K52" s="438">
        <v>593.70000000000005</v>
      </c>
      <c r="L52" s="438">
        <v>579</v>
      </c>
      <c r="M52" s="438">
        <v>2.0849299999999999</v>
      </c>
    </row>
    <row r="53" spans="1:13">
      <c r="A53" s="245">
        <v>43</v>
      </c>
      <c r="B53" s="441" t="s">
        <v>227</v>
      </c>
      <c r="C53" s="438">
        <v>3285.55</v>
      </c>
      <c r="D53" s="439">
        <v>3284.0499999999997</v>
      </c>
      <c r="E53" s="439">
        <v>3261.4999999999995</v>
      </c>
      <c r="F53" s="439">
        <v>3237.45</v>
      </c>
      <c r="G53" s="439">
        <v>3214.8999999999996</v>
      </c>
      <c r="H53" s="439">
        <v>3308.0999999999995</v>
      </c>
      <c r="I53" s="439">
        <v>3330.6499999999996</v>
      </c>
      <c r="J53" s="439">
        <v>3354.6999999999994</v>
      </c>
      <c r="K53" s="438">
        <v>3306.6</v>
      </c>
      <c r="L53" s="438">
        <v>3260</v>
      </c>
      <c r="M53" s="438">
        <v>2.9018099999999998</v>
      </c>
    </row>
    <row r="54" spans="1:13">
      <c r="A54" s="245">
        <v>44</v>
      </c>
      <c r="B54" s="441" t="s">
        <v>54</v>
      </c>
      <c r="C54" s="438">
        <v>738.6</v>
      </c>
      <c r="D54" s="439">
        <v>740</v>
      </c>
      <c r="E54" s="439">
        <v>734.6</v>
      </c>
      <c r="F54" s="439">
        <v>730.6</v>
      </c>
      <c r="G54" s="439">
        <v>725.2</v>
      </c>
      <c r="H54" s="439">
        <v>744</v>
      </c>
      <c r="I54" s="439">
        <v>749.40000000000009</v>
      </c>
      <c r="J54" s="439">
        <v>753.4</v>
      </c>
      <c r="K54" s="438">
        <v>745.4</v>
      </c>
      <c r="L54" s="438">
        <v>736</v>
      </c>
      <c r="M54" s="438">
        <v>66.743290000000002</v>
      </c>
    </row>
    <row r="55" spans="1:13">
      <c r="A55" s="245">
        <v>45</v>
      </c>
      <c r="B55" s="441" t="s">
        <v>303</v>
      </c>
      <c r="C55" s="438">
        <v>2693.65</v>
      </c>
      <c r="D55" s="439">
        <v>2715.2000000000003</v>
      </c>
      <c r="E55" s="439">
        <v>2650.9500000000007</v>
      </c>
      <c r="F55" s="439">
        <v>2608.2500000000005</v>
      </c>
      <c r="G55" s="439">
        <v>2544.0000000000009</v>
      </c>
      <c r="H55" s="439">
        <v>2757.9000000000005</v>
      </c>
      <c r="I55" s="439">
        <v>2822.1499999999996</v>
      </c>
      <c r="J55" s="439">
        <v>2864.8500000000004</v>
      </c>
      <c r="K55" s="438">
        <v>2779.45</v>
      </c>
      <c r="L55" s="438">
        <v>2672.5</v>
      </c>
      <c r="M55" s="438">
        <v>1.0538799999999999</v>
      </c>
    </row>
    <row r="56" spans="1:13">
      <c r="A56" s="245">
        <v>46</v>
      </c>
      <c r="B56" s="441" t="s">
        <v>304</v>
      </c>
      <c r="C56" s="438">
        <v>1381.35</v>
      </c>
      <c r="D56" s="439">
        <v>1373.1166666666668</v>
      </c>
      <c r="E56" s="439">
        <v>1321.2333333333336</v>
      </c>
      <c r="F56" s="439">
        <v>1261.1166666666668</v>
      </c>
      <c r="G56" s="439">
        <v>1209.2333333333336</v>
      </c>
      <c r="H56" s="439">
        <v>1433.2333333333336</v>
      </c>
      <c r="I56" s="439">
        <v>1485.1166666666668</v>
      </c>
      <c r="J56" s="439">
        <v>1545.2333333333336</v>
      </c>
      <c r="K56" s="438">
        <v>1425</v>
      </c>
      <c r="L56" s="438">
        <v>1313</v>
      </c>
      <c r="M56" s="438">
        <v>31.049430000000001</v>
      </c>
    </row>
    <row r="57" spans="1:13">
      <c r="A57" s="245">
        <v>47</v>
      </c>
      <c r="B57" s="441" t="s">
        <v>305</v>
      </c>
      <c r="C57" s="438">
        <v>907.85</v>
      </c>
      <c r="D57" s="439">
        <v>914.36666666666667</v>
      </c>
      <c r="E57" s="439">
        <v>897.73333333333335</v>
      </c>
      <c r="F57" s="439">
        <v>887.61666666666667</v>
      </c>
      <c r="G57" s="439">
        <v>870.98333333333335</v>
      </c>
      <c r="H57" s="439">
        <v>924.48333333333335</v>
      </c>
      <c r="I57" s="439">
        <v>941.11666666666679</v>
      </c>
      <c r="J57" s="439">
        <v>951.23333333333335</v>
      </c>
      <c r="K57" s="438">
        <v>931</v>
      </c>
      <c r="L57" s="438">
        <v>904.25</v>
      </c>
      <c r="M57" s="438">
        <v>5.4752900000000002</v>
      </c>
    </row>
    <row r="58" spans="1:13">
      <c r="A58" s="245">
        <v>48</v>
      </c>
      <c r="B58" s="441" t="s">
        <v>55</v>
      </c>
      <c r="C58" s="438">
        <v>4053.9</v>
      </c>
      <c r="D58" s="439">
        <v>4071.9833333333336</v>
      </c>
      <c r="E58" s="439">
        <v>4023.9666666666672</v>
      </c>
      <c r="F58" s="439">
        <v>3994.0333333333338</v>
      </c>
      <c r="G58" s="439">
        <v>3946.0166666666673</v>
      </c>
      <c r="H58" s="439">
        <v>4101.916666666667</v>
      </c>
      <c r="I58" s="439">
        <v>4149.9333333333334</v>
      </c>
      <c r="J58" s="439">
        <v>4179.8666666666668</v>
      </c>
      <c r="K58" s="438">
        <v>4120</v>
      </c>
      <c r="L58" s="438">
        <v>4042.05</v>
      </c>
      <c r="M58" s="438">
        <v>3.5770400000000002</v>
      </c>
    </row>
    <row r="59" spans="1:13">
      <c r="A59" s="245">
        <v>49</v>
      </c>
      <c r="B59" s="441" t="s">
        <v>306</v>
      </c>
      <c r="C59" s="438">
        <v>295.75</v>
      </c>
      <c r="D59" s="439">
        <v>296.43333333333334</v>
      </c>
      <c r="E59" s="439">
        <v>291.86666666666667</v>
      </c>
      <c r="F59" s="439">
        <v>287.98333333333335</v>
      </c>
      <c r="G59" s="439">
        <v>283.41666666666669</v>
      </c>
      <c r="H59" s="439">
        <v>300.31666666666666</v>
      </c>
      <c r="I59" s="439">
        <v>304.88333333333338</v>
      </c>
      <c r="J59" s="439">
        <v>308.76666666666665</v>
      </c>
      <c r="K59" s="438">
        <v>301</v>
      </c>
      <c r="L59" s="438">
        <v>292.55</v>
      </c>
      <c r="M59" s="438">
        <v>10.584490000000001</v>
      </c>
    </row>
    <row r="60" spans="1:13" ht="12" customHeight="1">
      <c r="A60" s="245">
        <v>50</v>
      </c>
      <c r="B60" s="441" t="s">
        <v>307</v>
      </c>
      <c r="C60" s="438">
        <v>1014.75</v>
      </c>
      <c r="D60" s="439">
        <v>1025.2166666666667</v>
      </c>
      <c r="E60" s="439">
        <v>995.5333333333333</v>
      </c>
      <c r="F60" s="439">
        <v>976.31666666666661</v>
      </c>
      <c r="G60" s="439">
        <v>946.63333333333321</v>
      </c>
      <c r="H60" s="439">
        <v>1044.4333333333334</v>
      </c>
      <c r="I60" s="439">
        <v>1074.1166666666668</v>
      </c>
      <c r="J60" s="439">
        <v>1093.3333333333335</v>
      </c>
      <c r="K60" s="438">
        <v>1054.9000000000001</v>
      </c>
      <c r="L60" s="438">
        <v>1006</v>
      </c>
      <c r="M60" s="438">
        <v>0.9768</v>
      </c>
    </row>
    <row r="61" spans="1:13">
      <c r="A61" s="245">
        <v>51</v>
      </c>
      <c r="B61" s="441" t="s">
        <v>58</v>
      </c>
      <c r="C61" s="438">
        <v>6050.25</v>
      </c>
      <c r="D61" s="439">
        <v>6028.416666666667</v>
      </c>
      <c r="E61" s="439">
        <v>5941.8333333333339</v>
      </c>
      <c r="F61" s="439">
        <v>5833.416666666667</v>
      </c>
      <c r="G61" s="439">
        <v>5746.8333333333339</v>
      </c>
      <c r="H61" s="439">
        <v>6136.8333333333339</v>
      </c>
      <c r="I61" s="439">
        <v>6223.4166666666679</v>
      </c>
      <c r="J61" s="439">
        <v>6331.8333333333339</v>
      </c>
      <c r="K61" s="438">
        <v>6115</v>
      </c>
      <c r="L61" s="438">
        <v>5920</v>
      </c>
      <c r="M61" s="438">
        <v>18.71857</v>
      </c>
    </row>
    <row r="62" spans="1:13">
      <c r="A62" s="245">
        <v>52</v>
      </c>
      <c r="B62" s="441" t="s">
        <v>57</v>
      </c>
      <c r="C62" s="438">
        <v>11818.55</v>
      </c>
      <c r="D62" s="439">
        <v>11831.9</v>
      </c>
      <c r="E62" s="439">
        <v>11726.599999999999</v>
      </c>
      <c r="F62" s="439">
        <v>11634.65</v>
      </c>
      <c r="G62" s="439">
        <v>11529.349999999999</v>
      </c>
      <c r="H62" s="439">
        <v>11923.849999999999</v>
      </c>
      <c r="I62" s="439">
        <v>12029.149999999998</v>
      </c>
      <c r="J62" s="439">
        <v>12121.099999999999</v>
      </c>
      <c r="K62" s="438">
        <v>11937.2</v>
      </c>
      <c r="L62" s="438">
        <v>11739.95</v>
      </c>
      <c r="M62" s="438">
        <v>2.2017000000000002</v>
      </c>
    </row>
    <row r="63" spans="1:13">
      <c r="A63" s="245">
        <v>53</v>
      </c>
      <c r="B63" s="441" t="s">
        <v>228</v>
      </c>
      <c r="C63" s="438">
        <v>3523.45</v>
      </c>
      <c r="D63" s="439">
        <v>3526.6333333333332</v>
      </c>
      <c r="E63" s="439">
        <v>3497.8166666666666</v>
      </c>
      <c r="F63" s="439">
        <v>3472.1833333333334</v>
      </c>
      <c r="G63" s="439">
        <v>3443.3666666666668</v>
      </c>
      <c r="H63" s="439">
        <v>3552.2666666666664</v>
      </c>
      <c r="I63" s="439">
        <v>3581.083333333333</v>
      </c>
      <c r="J63" s="439">
        <v>3606.7166666666662</v>
      </c>
      <c r="K63" s="438">
        <v>3555.45</v>
      </c>
      <c r="L63" s="438">
        <v>3501</v>
      </c>
      <c r="M63" s="438">
        <v>0.19861000000000001</v>
      </c>
    </row>
    <row r="64" spans="1:13">
      <c r="A64" s="245">
        <v>54</v>
      </c>
      <c r="B64" s="441" t="s">
        <v>59</v>
      </c>
      <c r="C64" s="438">
        <v>2304.1</v>
      </c>
      <c r="D64" s="439">
        <v>2282.4833333333331</v>
      </c>
      <c r="E64" s="439">
        <v>2242.0166666666664</v>
      </c>
      <c r="F64" s="439">
        <v>2179.9333333333334</v>
      </c>
      <c r="G64" s="439">
        <v>2139.4666666666667</v>
      </c>
      <c r="H64" s="439">
        <v>2344.5666666666662</v>
      </c>
      <c r="I64" s="439">
        <v>2385.0333333333324</v>
      </c>
      <c r="J64" s="439">
        <v>2447.1166666666659</v>
      </c>
      <c r="K64" s="438">
        <v>2322.9499999999998</v>
      </c>
      <c r="L64" s="438">
        <v>2220.4</v>
      </c>
      <c r="M64" s="438">
        <v>6.0917700000000004</v>
      </c>
    </row>
    <row r="65" spans="1:13">
      <c r="A65" s="245">
        <v>55</v>
      </c>
      <c r="B65" s="441" t="s">
        <v>308</v>
      </c>
      <c r="C65" s="438">
        <v>141.19999999999999</v>
      </c>
      <c r="D65" s="439">
        <v>142.08333333333334</v>
      </c>
      <c r="E65" s="439">
        <v>137.66666666666669</v>
      </c>
      <c r="F65" s="439">
        <v>134.13333333333335</v>
      </c>
      <c r="G65" s="439">
        <v>129.7166666666667</v>
      </c>
      <c r="H65" s="439">
        <v>145.61666666666667</v>
      </c>
      <c r="I65" s="439">
        <v>150.03333333333336</v>
      </c>
      <c r="J65" s="439">
        <v>153.56666666666666</v>
      </c>
      <c r="K65" s="438">
        <v>146.5</v>
      </c>
      <c r="L65" s="438">
        <v>138.55000000000001</v>
      </c>
      <c r="M65" s="438">
        <v>17.44678</v>
      </c>
    </row>
    <row r="66" spans="1:13">
      <c r="A66" s="245">
        <v>56</v>
      </c>
      <c r="B66" s="441" t="s">
        <v>309</v>
      </c>
      <c r="C66" s="438">
        <v>335.1</v>
      </c>
      <c r="D66" s="439">
        <v>334.83333333333331</v>
      </c>
      <c r="E66" s="439">
        <v>328.81666666666661</v>
      </c>
      <c r="F66" s="439">
        <v>322.5333333333333</v>
      </c>
      <c r="G66" s="439">
        <v>316.51666666666659</v>
      </c>
      <c r="H66" s="439">
        <v>341.11666666666662</v>
      </c>
      <c r="I66" s="439">
        <v>347.13333333333338</v>
      </c>
      <c r="J66" s="439">
        <v>353.41666666666663</v>
      </c>
      <c r="K66" s="438">
        <v>340.85</v>
      </c>
      <c r="L66" s="438">
        <v>328.55</v>
      </c>
      <c r="M66" s="438">
        <v>11.84102</v>
      </c>
    </row>
    <row r="67" spans="1:13">
      <c r="A67" s="245">
        <v>57</v>
      </c>
      <c r="B67" s="441" t="s">
        <v>229</v>
      </c>
      <c r="C67" s="438">
        <v>318.89999999999998</v>
      </c>
      <c r="D67" s="439">
        <v>317.8</v>
      </c>
      <c r="E67" s="439">
        <v>313.85000000000002</v>
      </c>
      <c r="F67" s="439">
        <v>308.8</v>
      </c>
      <c r="G67" s="439">
        <v>304.85000000000002</v>
      </c>
      <c r="H67" s="439">
        <v>322.85000000000002</v>
      </c>
      <c r="I67" s="439">
        <v>326.79999999999995</v>
      </c>
      <c r="J67" s="439">
        <v>331.85</v>
      </c>
      <c r="K67" s="438">
        <v>321.75</v>
      </c>
      <c r="L67" s="438">
        <v>312.75</v>
      </c>
      <c r="M67" s="438">
        <v>61.049810000000001</v>
      </c>
    </row>
    <row r="68" spans="1:13">
      <c r="A68" s="245">
        <v>58</v>
      </c>
      <c r="B68" s="441" t="s">
        <v>60</v>
      </c>
      <c r="C68" s="438">
        <v>81.900000000000006</v>
      </c>
      <c r="D68" s="439">
        <v>82.600000000000009</v>
      </c>
      <c r="E68" s="439">
        <v>80.600000000000023</v>
      </c>
      <c r="F68" s="439">
        <v>79.300000000000011</v>
      </c>
      <c r="G68" s="439">
        <v>77.300000000000026</v>
      </c>
      <c r="H68" s="439">
        <v>83.90000000000002</v>
      </c>
      <c r="I68" s="439">
        <v>85.899999999999991</v>
      </c>
      <c r="J68" s="439">
        <v>87.200000000000017</v>
      </c>
      <c r="K68" s="438">
        <v>84.6</v>
      </c>
      <c r="L68" s="438">
        <v>81.3</v>
      </c>
      <c r="M68" s="438">
        <v>509.72723000000002</v>
      </c>
    </row>
    <row r="69" spans="1:13">
      <c r="A69" s="245">
        <v>59</v>
      </c>
      <c r="B69" s="441" t="s">
        <v>61</v>
      </c>
      <c r="C69" s="438">
        <v>77.099999999999994</v>
      </c>
      <c r="D69" s="439">
        <v>77.600000000000009</v>
      </c>
      <c r="E69" s="439">
        <v>76.300000000000011</v>
      </c>
      <c r="F69" s="439">
        <v>75.5</v>
      </c>
      <c r="G69" s="439">
        <v>74.2</v>
      </c>
      <c r="H69" s="439">
        <v>78.40000000000002</v>
      </c>
      <c r="I69" s="439">
        <v>79.7</v>
      </c>
      <c r="J69" s="439">
        <v>80.500000000000028</v>
      </c>
      <c r="K69" s="438">
        <v>78.900000000000006</v>
      </c>
      <c r="L69" s="438">
        <v>76.8</v>
      </c>
      <c r="M69" s="438">
        <v>35.706330000000001</v>
      </c>
    </row>
    <row r="70" spans="1:13">
      <c r="A70" s="245">
        <v>60</v>
      </c>
      <c r="B70" s="441" t="s">
        <v>310</v>
      </c>
      <c r="C70" s="438">
        <v>25.45</v>
      </c>
      <c r="D70" s="439">
        <v>25.55</v>
      </c>
      <c r="E70" s="439">
        <v>24.900000000000002</v>
      </c>
      <c r="F70" s="439">
        <v>24.35</v>
      </c>
      <c r="G70" s="439">
        <v>23.700000000000003</v>
      </c>
      <c r="H70" s="439">
        <v>26.1</v>
      </c>
      <c r="I70" s="439">
        <v>26.75</v>
      </c>
      <c r="J70" s="439">
        <v>27.3</v>
      </c>
      <c r="K70" s="438">
        <v>26.2</v>
      </c>
      <c r="L70" s="438">
        <v>25</v>
      </c>
      <c r="M70" s="438">
        <v>58.026850000000003</v>
      </c>
    </row>
    <row r="71" spans="1:13">
      <c r="A71" s="245">
        <v>61</v>
      </c>
      <c r="B71" s="441" t="s">
        <v>62</v>
      </c>
      <c r="C71" s="438">
        <v>1671.3</v>
      </c>
      <c r="D71" s="439">
        <v>1659.7666666666667</v>
      </c>
      <c r="E71" s="439">
        <v>1639.5333333333333</v>
      </c>
      <c r="F71" s="439">
        <v>1607.7666666666667</v>
      </c>
      <c r="G71" s="439">
        <v>1587.5333333333333</v>
      </c>
      <c r="H71" s="439">
        <v>1691.5333333333333</v>
      </c>
      <c r="I71" s="439">
        <v>1711.7666666666664</v>
      </c>
      <c r="J71" s="439">
        <v>1743.5333333333333</v>
      </c>
      <c r="K71" s="438">
        <v>1680</v>
      </c>
      <c r="L71" s="438">
        <v>1628</v>
      </c>
      <c r="M71" s="438">
        <v>6.6447799999999999</v>
      </c>
    </row>
    <row r="72" spans="1:13">
      <c r="A72" s="245">
        <v>62</v>
      </c>
      <c r="B72" s="441" t="s">
        <v>311</v>
      </c>
      <c r="C72" s="438">
        <v>5668.1</v>
      </c>
      <c r="D72" s="439">
        <v>5664.7833333333338</v>
      </c>
      <c r="E72" s="439">
        <v>5609.0166666666673</v>
      </c>
      <c r="F72" s="439">
        <v>5549.9333333333334</v>
      </c>
      <c r="G72" s="439">
        <v>5494.166666666667</v>
      </c>
      <c r="H72" s="439">
        <v>5723.8666666666677</v>
      </c>
      <c r="I72" s="439">
        <v>5779.6333333333341</v>
      </c>
      <c r="J72" s="439">
        <v>5838.7166666666681</v>
      </c>
      <c r="K72" s="438">
        <v>5720.55</v>
      </c>
      <c r="L72" s="438">
        <v>5605.7</v>
      </c>
      <c r="M72" s="438">
        <v>0.16550000000000001</v>
      </c>
    </row>
    <row r="73" spans="1:13">
      <c r="A73" s="245">
        <v>63</v>
      </c>
      <c r="B73" s="441" t="s">
        <v>65</v>
      </c>
      <c r="C73" s="438">
        <v>820.3</v>
      </c>
      <c r="D73" s="439">
        <v>819.1</v>
      </c>
      <c r="E73" s="439">
        <v>808.25</v>
      </c>
      <c r="F73" s="439">
        <v>796.19999999999993</v>
      </c>
      <c r="G73" s="439">
        <v>785.34999999999991</v>
      </c>
      <c r="H73" s="439">
        <v>831.15000000000009</v>
      </c>
      <c r="I73" s="439">
        <v>842.00000000000023</v>
      </c>
      <c r="J73" s="439">
        <v>854.05000000000018</v>
      </c>
      <c r="K73" s="438">
        <v>829.95</v>
      </c>
      <c r="L73" s="438">
        <v>807.05</v>
      </c>
      <c r="M73" s="438">
        <v>6.4362399999999997</v>
      </c>
    </row>
    <row r="74" spans="1:13">
      <c r="A74" s="245">
        <v>64</v>
      </c>
      <c r="B74" s="441" t="s">
        <v>312</v>
      </c>
      <c r="C74" s="438">
        <v>363</v>
      </c>
      <c r="D74" s="439">
        <v>364.41666666666669</v>
      </c>
      <c r="E74" s="439">
        <v>358.33333333333337</v>
      </c>
      <c r="F74" s="439">
        <v>353.66666666666669</v>
      </c>
      <c r="G74" s="439">
        <v>347.58333333333337</v>
      </c>
      <c r="H74" s="439">
        <v>369.08333333333337</v>
      </c>
      <c r="I74" s="439">
        <v>375.16666666666674</v>
      </c>
      <c r="J74" s="439">
        <v>379.83333333333337</v>
      </c>
      <c r="K74" s="438">
        <v>370.5</v>
      </c>
      <c r="L74" s="438">
        <v>359.75</v>
      </c>
      <c r="M74" s="438">
        <v>5.01593</v>
      </c>
    </row>
    <row r="75" spans="1:13">
      <c r="A75" s="245">
        <v>65</v>
      </c>
      <c r="B75" s="441" t="s">
        <v>64</v>
      </c>
      <c r="C75" s="438">
        <v>146.15</v>
      </c>
      <c r="D75" s="439">
        <v>146.85</v>
      </c>
      <c r="E75" s="439">
        <v>143.94999999999999</v>
      </c>
      <c r="F75" s="439">
        <v>141.75</v>
      </c>
      <c r="G75" s="439">
        <v>138.85</v>
      </c>
      <c r="H75" s="439">
        <v>149.04999999999998</v>
      </c>
      <c r="I75" s="439">
        <v>151.95000000000002</v>
      </c>
      <c r="J75" s="439">
        <v>154.14999999999998</v>
      </c>
      <c r="K75" s="438">
        <v>149.75</v>
      </c>
      <c r="L75" s="438">
        <v>144.65</v>
      </c>
      <c r="M75" s="438">
        <v>74.731800000000007</v>
      </c>
    </row>
    <row r="76" spans="1:13" s="13" customFormat="1">
      <c r="A76" s="245">
        <v>66</v>
      </c>
      <c r="B76" s="441" t="s">
        <v>66</v>
      </c>
      <c r="C76" s="438">
        <v>725.05</v>
      </c>
      <c r="D76" s="439">
        <v>729.35</v>
      </c>
      <c r="E76" s="439">
        <v>718.90000000000009</v>
      </c>
      <c r="F76" s="439">
        <v>712.75000000000011</v>
      </c>
      <c r="G76" s="439">
        <v>702.30000000000018</v>
      </c>
      <c r="H76" s="439">
        <v>735.5</v>
      </c>
      <c r="I76" s="439">
        <v>745.95</v>
      </c>
      <c r="J76" s="439">
        <v>752.09999999999991</v>
      </c>
      <c r="K76" s="438">
        <v>739.8</v>
      </c>
      <c r="L76" s="438">
        <v>723.2</v>
      </c>
      <c r="M76" s="438">
        <v>21.101369999999999</v>
      </c>
    </row>
    <row r="77" spans="1:13" s="13" customFormat="1">
      <c r="A77" s="245">
        <v>67</v>
      </c>
      <c r="B77" s="441" t="s">
        <v>69</v>
      </c>
      <c r="C77" s="438">
        <v>65.5</v>
      </c>
      <c r="D77" s="439">
        <v>66.216666666666669</v>
      </c>
      <c r="E77" s="439">
        <v>64.433333333333337</v>
      </c>
      <c r="F77" s="439">
        <v>63.366666666666674</v>
      </c>
      <c r="G77" s="439">
        <v>61.583333333333343</v>
      </c>
      <c r="H77" s="439">
        <v>67.283333333333331</v>
      </c>
      <c r="I77" s="439">
        <v>69.066666666666663</v>
      </c>
      <c r="J77" s="439">
        <v>70.133333333333326</v>
      </c>
      <c r="K77" s="438">
        <v>68</v>
      </c>
      <c r="L77" s="438">
        <v>65.150000000000006</v>
      </c>
      <c r="M77" s="438">
        <v>575.32701999999995</v>
      </c>
    </row>
    <row r="78" spans="1:13" s="13" customFormat="1">
      <c r="A78" s="245">
        <v>68</v>
      </c>
      <c r="B78" s="441" t="s">
        <v>73</v>
      </c>
      <c r="C78" s="438">
        <v>476.9</v>
      </c>
      <c r="D78" s="439">
        <v>478.7</v>
      </c>
      <c r="E78" s="439">
        <v>474.5</v>
      </c>
      <c r="F78" s="439">
        <v>472.1</v>
      </c>
      <c r="G78" s="439">
        <v>467.90000000000003</v>
      </c>
      <c r="H78" s="439">
        <v>481.09999999999997</v>
      </c>
      <c r="I78" s="439">
        <v>485.2999999999999</v>
      </c>
      <c r="J78" s="439">
        <v>487.69999999999993</v>
      </c>
      <c r="K78" s="438">
        <v>482.9</v>
      </c>
      <c r="L78" s="438">
        <v>476.3</v>
      </c>
      <c r="M78" s="438">
        <v>33.255380000000002</v>
      </c>
    </row>
    <row r="79" spans="1:13" s="13" customFormat="1">
      <c r="A79" s="245">
        <v>69</v>
      </c>
      <c r="B79" s="441" t="s">
        <v>739</v>
      </c>
      <c r="C79" s="438">
        <v>12627.7</v>
      </c>
      <c r="D79" s="439">
        <v>12733.283333333333</v>
      </c>
      <c r="E79" s="439">
        <v>12395.516666666666</v>
      </c>
      <c r="F79" s="439">
        <v>12163.333333333334</v>
      </c>
      <c r="G79" s="439">
        <v>11825.566666666668</v>
      </c>
      <c r="H79" s="439">
        <v>12965.466666666665</v>
      </c>
      <c r="I79" s="439">
        <v>13303.233333333332</v>
      </c>
      <c r="J79" s="439">
        <v>13535.416666666664</v>
      </c>
      <c r="K79" s="438">
        <v>13071.05</v>
      </c>
      <c r="L79" s="438">
        <v>12501.1</v>
      </c>
      <c r="M79" s="438">
        <v>3.8710000000000001E-2</v>
      </c>
    </row>
    <row r="80" spans="1:13" s="13" customFormat="1">
      <c r="A80" s="245">
        <v>70</v>
      </c>
      <c r="B80" s="441" t="s">
        <v>68</v>
      </c>
      <c r="C80" s="438">
        <v>528.65</v>
      </c>
      <c r="D80" s="439">
        <v>532.31666666666672</v>
      </c>
      <c r="E80" s="439">
        <v>523.38333333333344</v>
      </c>
      <c r="F80" s="439">
        <v>518.11666666666667</v>
      </c>
      <c r="G80" s="439">
        <v>509.18333333333339</v>
      </c>
      <c r="H80" s="439">
        <v>537.58333333333348</v>
      </c>
      <c r="I80" s="439">
        <v>546.51666666666665</v>
      </c>
      <c r="J80" s="439">
        <v>551.78333333333353</v>
      </c>
      <c r="K80" s="438">
        <v>541.25</v>
      </c>
      <c r="L80" s="438">
        <v>527.04999999999995</v>
      </c>
      <c r="M80" s="438">
        <v>100.26485</v>
      </c>
    </row>
    <row r="81" spans="1:13" s="13" customFormat="1">
      <c r="A81" s="245">
        <v>71</v>
      </c>
      <c r="B81" s="441" t="s">
        <v>70</v>
      </c>
      <c r="C81" s="438">
        <v>398.65</v>
      </c>
      <c r="D81" s="439">
        <v>400.48333333333335</v>
      </c>
      <c r="E81" s="439">
        <v>394.2166666666667</v>
      </c>
      <c r="F81" s="439">
        <v>389.78333333333336</v>
      </c>
      <c r="G81" s="439">
        <v>383.51666666666671</v>
      </c>
      <c r="H81" s="439">
        <v>404.91666666666669</v>
      </c>
      <c r="I81" s="439">
        <v>411.18333333333334</v>
      </c>
      <c r="J81" s="439">
        <v>415.61666666666667</v>
      </c>
      <c r="K81" s="438">
        <v>406.75</v>
      </c>
      <c r="L81" s="438">
        <v>396.05</v>
      </c>
      <c r="M81" s="438">
        <v>13.90138</v>
      </c>
    </row>
    <row r="82" spans="1:13" s="13" customFormat="1">
      <c r="A82" s="245">
        <v>72</v>
      </c>
      <c r="B82" s="441" t="s">
        <v>313</v>
      </c>
      <c r="C82" s="438">
        <v>1215.5999999999999</v>
      </c>
      <c r="D82" s="439">
        <v>1223.8666666666666</v>
      </c>
      <c r="E82" s="439">
        <v>1203.7333333333331</v>
      </c>
      <c r="F82" s="439">
        <v>1191.8666666666666</v>
      </c>
      <c r="G82" s="439">
        <v>1171.7333333333331</v>
      </c>
      <c r="H82" s="439">
        <v>1235.7333333333331</v>
      </c>
      <c r="I82" s="439">
        <v>1255.8666666666668</v>
      </c>
      <c r="J82" s="439">
        <v>1267.7333333333331</v>
      </c>
      <c r="K82" s="438">
        <v>1244</v>
      </c>
      <c r="L82" s="438">
        <v>1212</v>
      </c>
      <c r="M82" s="438">
        <v>1.02505</v>
      </c>
    </row>
    <row r="83" spans="1:13" s="13" customFormat="1">
      <c r="A83" s="245">
        <v>73</v>
      </c>
      <c r="B83" s="441" t="s">
        <v>314</v>
      </c>
      <c r="C83" s="438">
        <v>400.1</v>
      </c>
      <c r="D83" s="439">
        <v>400.58333333333331</v>
      </c>
      <c r="E83" s="439">
        <v>394.81666666666661</v>
      </c>
      <c r="F83" s="439">
        <v>389.5333333333333</v>
      </c>
      <c r="G83" s="439">
        <v>383.76666666666659</v>
      </c>
      <c r="H83" s="439">
        <v>405.86666666666662</v>
      </c>
      <c r="I83" s="439">
        <v>411.63333333333338</v>
      </c>
      <c r="J83" s="439">
        <v>416.91666666666663</v>
      </c>
      <c r="K83" s="438">
        <v>406.35</v>
      </c>
      <c r="L83" s="438">
        <v>395.3</v>
      </c>
      <c r="M83" s="438">
        <v>26.43244</v>
      </c>
    </row>
    <row r="84" spans="1:13" s="13" customFormat="1">
      <c r="A84" s="245">
        <v>74</v>
      </c>
      <c r="B84" s="441" t="s">
        <v>315</v>
      </c>
      <c r="C84" s="438">
        <v>110.7</v>
      </c>
      <c r="D84" s="439">
        <v>111.61666666666667</v>
      </c>
      <c r="E84" s="439">
        <v>109.33333333333334</v>
      </c>
      <c r="F84" s="439">
        <v>107.96666666666667</v>
      </c>
      <c r="G84" s="439">
        <v>105.68333333333334</v>
      </c>
      <c r="H84" s="439">
        <v>112.98333333333335</v>
      </c>
      <c r="I84" s="439">
        <v>115.26666666666668</v>
      </c>
      <c r="J84" s="439">
        <v>116.63333333333335</v>
      </c>
      <c r="K84" s="438">
        <v>113.9</v>
      </c>
      <c r="L84" s="438">
        <v>110.25</v>
      </c>
      <c r="M84" s="438">
        <v>4.06487</v>
      </c>
    </row>
    <row r="85" spans="1:13" s="13" customFormat="1">
      <c r="A85" s="245">
        <v>75</v>
      </c>
      <c r="B85" s="441" t="s">
        <v>316</v>
      </c>
      <c r="C85" s="438">
        <v>5762.1</v>
      </c>
      <c r="D85" s="439">
        <v>5810.75</v>
      </c>
      <c r="E85" s="439">
        <v>5701.35</v>
      </c>
      <c r="F85" s="439">
        <v>5640.6</v>
      </c>
      <c r="G85" s="439">
        <v>5531.2000000000007</v>
      </c>
      <c r="H85" s="439">
        <v>5871.5</v>
      </c>
      <c r="I85" s="439">
        <v>5980.9</v>
      </c>
      <c r="J85" s="439">
        <v>6041.65</v>
      </c>
      <c r="K85" s="438">
        <v>5920.15</v>
      </c>
      <c r="L85" s="438">
        <v>5750</v>
      </c>
      <c r="M85" s="438">
        <v>0.20666999999999999</v>
      </c>
    </row>
    <row r="86" spans="1:13" s="13" customFormat="1">
      <c r="A86" s="245">
        <v>76</v>
      </c>
      <c r="B86" s="441" t="s">
        <v>317</v>
      </c>
      <c r="C86" s="438">
        <v>813.1</v>
      </c>
      <c r="D86" s="439">
        <v>811.30000000000007</v>
      </c>
      <c r="E86" s="439">
        <v>804.80000000000018</v>
      </c>
      <c r="F86" s="439">
        <v>796.50000000000011</v>
      </c>
      <c r="G86" s="439">
        <v>790.00000000000023</v>
      </c>
      <c r="H86" s="439">
        <v>819.60000000000014</v>
      </c>
      <c r="I86" s="439">
        <v>826.09999999999991</v>
      </c>
      <c r="J86" s="439">
        <v>834.40000000000009</v>
      </c>
      <c r="K86" s="438">
        <v>817.8</v>
      </c>
      <c r="L86" s="438">
        <v>803</v>
      </c>
      <c r="M86" s="438">
        <v>1.12548</v>
      </c>
    </row>
    <row r="87" spans="1:13" s="13" customFormat="1">
      <c r="A87" s="245">
        <v>77</v>
      </c>
      <c r="B87" s="441" t="s">
        <v>230</v>
      </c>
      <c r="C87" s="438">
        <v>1340.85</v>
      </c>
      <c r="D87" s="439">
        <v>1346.0333333333331</v>
      </c>
      <c r="E87" s="439">
        <v>1315.7666666666662</v>
      </c>
      <c r="F87" s="439">
        <v>1290.6833333333332</v>
      </c>
      <c r="G87" s="439">
        <v>1260.4166666666663</v>
      </c>
      <c r="H87" s="439">
        <v>1371.1166666666661</v>
      </c>
      <c r="I87" s="439">
        <v>1401.383333333333</v>
      </c>
      <c r="J87" s="439">
        <v>1426.466666666666</v>
      </c>
      <c r="K87" s="438">
        <v>1376.3</v>
      </c>
      <c r="L87" s="438">
        <v>1320.95</v>
      </c>
      <c r="M87" s="438">
        <v>2.2957999999999998</v>
      </c>
    </row>
    <row r="88" spans="1:13" s="13" customFormat="1">
      <c r="A88" s="245">
        <v>78</v>
      </c>
      <c r="B88" s="441" t="s">
        <v>318</v>
      </c>
      <c r="C88" s="438">
        <v>94.7</v>
      </c>
      <c r="D88" s="439">
        <v>95.2</v>
      </c>
      <c r="E88" s="439">
        <v>90.600000000000009</v>
      </c>
      <c r="F88" s="439">
        <v>86.5</v>
      </c>
      <c r="G88" s="439">
        <v>81.900000000000006</v>
      </c>
      <c r="H88" s="439">
        <v>99.300000000000011</v>
      </c>
      <c r="I88" s="439">
        <v>103.9</v>
      </c>
      <c r="J88" s="439">
        <v>108.00000000000001</v>
      </c>
      <c r="K88" s="438">
        <v>99.8</v>
      </c>
      <c r="L88" s="438">
        <v>91.1</v>
      </c>
      <c r="M88" s="438">
        <v>285.72375</v>
      </c>
    </row>
    <row r="89" spans="1:13" s="13" customFormat="1">
      <c r="A89" s="245">
        <v>79</v>
      </c>
      <c r="B89" s="441" t="s">
        <v>71</v>
      </c>
      <c r="C89" s="438">
        <v>15399.85</v>
      </c>
      <c r="D89" s="439">
        <v>15514</v>
      </c>
      <c r="E89" s="439">
        <v>15260.85</v>
      </c>
      <c r="F89" s="439">
        <v>15121.85</v>
      </c>
      <c r="G89" s="439">
        <v>14868.7</v>
      </c>
      <c r="H89" s="439">
        <v>15653</v>
      </c>
      <c r="I89" s="439">
        <v>15906.150000000001</v>
      </c>
      <c r="J89" s="439">
        <v>16045.15</v>
      </c>
      <c r="K89" s="438">
        <v>15767.15</v>
      </c>
      <c r="L89" s="438">
        <v>15375</v>
      </c>
      <c r="M89" s="438">
        <v>0.41011999999999998</v>
      </c>
    </row>
    <row r="90" spans="1:13" s="13" customFormat="1">
      <c r="A90" s="245">
        <v>80</v>
      </c>
      <c r="B90" s="441" t="s">
        <v>319</v>
      </c>
      <c r="C90" s="438">
        <v>279.64999999999998</v>
      </c>
      <c r="D90" s="439">
        <v>280.31666666666666</v>
      </c>
      <c r="E90" s="439">
        <v>277.13333333333333</v>
      </c>
      <c r="F90" s="439">
        <v>274.61666666666667</v>
      </c>
      <c r="G90" s="439">
        <v>271.43333333333334</v>
      </c>
      <c r="H90" s="439">
        <v>282.83333333333331</v>
      </c>
      <c r="I90" s="439">
        <v>286.01666666666659</v>
      </c>
      <c r="J90" s="439">
        <v>288.5333333333333</v>
      </c>
      <c r="K90" s="438">
        <v>283.5</v>
      </c>
      <c r="L90" s="438">
        <v>277.8</v>
      </c>
      <c r="M90" s="438">
        <v>1.5662499999999999</v>
      </c>
    </row>
    <row r="91" spans="1:13" s="13" customFormat="1">
      <c r="A91" s="245">
        <v>81</v>
      </c>
      <c r="B91" s="441" t="s">
        <v>74</v>
      </c>
      <c r="C91" s="438">
        <v>3658.15</v>
      </c>
      <c r="D91" s="439">
        <v>3643.5499999999997</v>
      </c>
      <c r="E91" s="439">
        <v>3624.0999999999995</v>
      </c>
      <c r="F91" s="439">
        <v>3590.0499999999997</v>
      </c>
      <c r="G91" s="439">
        <v>3570.5999999999995</v>
      </c>
      <c r="H91" s="439">
        <v>3677.5999999999995</v>
      </c>
      <c r="I91" s="439">
        <v>3697.0499999999993</v>
      </c>
      <c r="J91" s="439">
        <v>3731.0999999999995</v>
      </c>
      <c r="K91" s="438">
        <v>3663</v>
      </c>
      <c r="L91" s="438">
        <v>3609.5</v>
      </c>
      <c r="M91" s="438">
        <v>3.0018500000000001</v>
      </c>
    </row>
    <row r="92" spans="1:13" s="13" customFormat="1">
      <c r="A92" s="245">
        <v>82</v>
      </c>
      <c r="B92" s="441" t="s">
        <v>320</v>
      </c>
      <c r="C92" s="438">
        <v>712.7</v>
      </c>
      <c r="D92" s="439">
        <v>720.56666666666661</v>
      </c>
      <c r="E92" s="439">
        <v>691.13333333333321</v>
      </c>
      <c r="F92" s="439">
        <v>669.56666666666661</v>
      </c>
      <c r="G92" s="439">
        <v>640.13333333333321</v>
      </c>
      <c r="H92" s="439">
        <v>742.13333333333321</v>
      </c>
      <c r="I92" s="439">
        <v>771.56666666666661</v>
      </c>
      <c r="J92" s="439">
        <v>793.13333333333321</v>
      </c>
      <c r="K92" s="438">
        <v>750</v>
      </c>
      <c r="L92" s="438">
        <v>699</v>
      </c>
      <c r="M92" s="438">
        <v>19.80997</v>
      </c>
    </row>
    <row r="93" spans="1:13" s="13" customFormat="1">
      <c r="A93" s="245">
        <v>83</v>
      </c>
      <c r="B93" s="441" t="s">
        <v>321</v>
      </c>
      <c r="C93" s="438">
        <v>345.5</v>
      </c>
      <c r="D93" s="439">
        <v>346.59999999999997</v>
      </c>
      <c r="E93" s="439">
        <v>338.89999999999992</v>
      </c>
      <c r="F93" s="439">
        <v>332.29999999999995</v>
      </c>
      <c r="G93" s="439">
        <v>324.59999999999991</v>
      </c>
      <c r="H93" s="439">
        <v>353.19999999999993</v>
      </c>
      <c r="I93" s="439">
        <v>360.9</v>
      </c>
      <c r="J93" s="439">
        <v>367.49999999999994</v>
      </c>
      <c r="K93" s="438">
        <v>354.3</v>
      </c>
      <c r="L93" s="438">
        <v>340</v>
      </c>
      <c r="M93" s="438">
        <v>2.7835700000000001</v>
      </c>
    </row>
    <row r="94" spans="1:13" s="13" customFormat="1">
      <c r="A94" s="245">
        <v>84</v>
      </c>
      <c r="B94" s="441" t="s">
        <v>80</v>
      </c>
      <c r="C94" s="438">
        <v>780.4</v>
      </c>
      <c r="D94" s="439">
        <v>791.4</v>
      </c>
      <c r="E94" s="439">
        <v>762.8</v>
      </c>
      <c r="F94" s="439">
        <v>745.19999999999993</v>
      </c>
      <c r="G94" s="439">
        <v>716.59999999999991</v>
      </c>
      <c r="H94" s="439">
        <v>809</v>
      </c>
      <c r="I94" s="439">
        <v>837.60000000000014</v>
      </c>
      <c r="J94" s="439">
        <v>855.2</v>
      </c>
      <c r="K94" s="438">
        <v>820</v>
      </c>
      <c r="L94" s="438">
        <v>773.8</v>
      </c>
      <c r="M94" s="438">
        <v>47.55377</v>
      </c>
    </row>
    <row r="95" spans="1:13" s="13" customFormat="1">
      <c r="A95" s="245">
        <v>85</v>
      </c>
      <c r="B95" s="441" t="s">
        <v>322</v>
      </c>
      <c r="C95" s="438">
        <v>2457.65</v>
      </c>
      <c r="D95" s="439">
        <v>2454.2666666666669</v>
      </c>
      <c r="E95" s="439">
        <v>2423.2333333333336</v>
      </c>
      <c r="F95" s="439">
        <v>2388.8166666666666</v>
      </c>
      <c r="G95" s="439">
        <v>2357.7833333333333</v>
      </c>
      <c r="H95" s="439">
        <v>2488.6833333333338</v>
      </c>
      <c r="I95" s="439">
        <v>2519.7166666666676</v>
      </c>
      <c r="J95" s="439">
        <v>2554.1333333333341</v>
      </c>
      <c r="K95" s="438">
        <v>2485.3000000000002</v>
      </c>
      <c r="L95" s="438">
        <v>2419.85</v>
      </c>
      <c r="M95" s="438">
        <v>0.53717999999999999</v>
      </c>
    </row>
    <row r="96" spans="1:13" s="13" customFormat="1">
      <c r="A96" s="245">
        <v>86</v>
      </c>
      <c r="B96" s="441" t="s">
        <v>783</v>
      </c>
      <c r="C96" s="438">
        <v>315.45</v>
      </c>
      <c r="D96" s="439">
        <v>319.2166666666667</v>
      </c>
      <c r="E96" s="439">
        <v>309.43333333333339</v>
      </c>
      <c r="F96" s="439">
        <v>303.41666666666669</v>
      </c>
      <c r="G96" s="439">
        <v>293.63333333333338</v>
      </c>
      <c r="H96" s="439">
        <v>325.23333333333341</v>
      </c>
      <c r="I96" s="439">
        <v>335.01666666666671</v>
      </c>
      <c r="J96" s="439">
        <v>341.03333333333342</v>
      </c>
      <c r="K96" s="438">
        <v>329</v>
      </c>
      <c r="L96" s="438">
        <v>313.2</v>
      </c>
      <c r="M96" s="438">
        <v>1.5180499999999999</v>
      </c>
    </row>
    <row r="97" spans="1:13" s="13" customFormat="1">
      <c r="A97" s="245">
        <v>87</v>
      </c>
      <c r="B97" s="441" t="s">
        <v>75</v>
      </c>
      <c r="C97" s="438">
        <v>620.25</v>
      </c>
      <c r="D97" s="439">
        <v>623.65</v>
      </c>
      <c r="E97" s="439">
        <v>613.69999999999993</v>
      </c>
      <c r="F97" s="439">
        <v>607.15</v>
      </c>
      <c r="G97" s="439">
        <v>597.19999999999993</v>
      </c>
      <c r="H97" s="439">
        <v>630.19999999999993</v>
      </c>
      <c r="I97" s="439">
        <v>640.15</v>
      </c>
      <c r="J97" s="439">
        <v>646.69999999999993</v>
      </c>
      <c r="K97" s="438">
        <v>633.6</v>
      </c>
      <c r="L97" s="438">
        <v>617.1</v>
      </c>
      <c r="M97" s="438">
        <v>65.319580000000002</v>
      </c>
    </row>
    <row r="98" spans="1:13" s="13" customFormat="1">
      <c r="A98" s="245">
        <v>88</v>
      </c>
      <c r="B98" s="441" t="s">
        <v>323</v>
      </c>
      <c r="C98" s="438">
        <v>514.54999999999995</v>
      </c>
      <c r="D98" s="439">
        <v>516.98333333333335</v>
      </c>
      <c r="E98" s="439">
        <v>509.01666666666665</v>
      </c>
      <c r="F98" s="439">
        <v>503.48333333333329</v>
      </c>
      <c r="G98" s="439">
        <v>495.51666666666659</v>
      </c>
      <c r="H98" s="439">
        <v>522.51666666666665</v>
      </c>
      <c r="I98" s="439">
        <v>530.48333333333335</v>
      </c>
      <c r="J98" s="439">
        <v>536.01666666666677</v>
      </c>
      <c r="K98" s="438">
        <v>524.95000000000005</v>
      </c>
      <c r="L98" s="438">
        <v>511.45</v>
      </c>
      <c r="M98" s="438">
        <v>3.4427599999999998</v>
      </c>
    </row>
    <row r="99" spans="1:13" s="13" customFormat="1">
      <c r="A99" s="245">
        <v>89</v>
      </c>
      <c r="B99" s="441" t="s">
        <v>76</v>
      </c>
      <c r="C99" s="438">
        <v>151.35</v>
      </c>
      <c r="D99" s="439">
        <v>151.75</v>
      </c>
      <c r="E99" s="439">
        <v>149.1</v>
      </c>
      <c r="F99" s="439">
        <v>146.85</v>
      </c>
      <c r="G99" s="439">
        <v>144.19999999999999</v>
      </c>
      <c r="H99" s="439">
        <v>154</v>
      </c>
      <c r="I99" s="439">
        <v>156.64999999999998</v>
      </c>
      <c r="J99" s="439">
        <v>158.9</v>
      </c>
      <c r="K99" s="438">
        <v>154.4</v>
      </c>
      <c r="L99" s="438">
        <v>149.5</v>
      </c>
      <c r="M99" s="438">
        <v>126.9905</v>
      </c>
    </row>
    <row r="100" spans="1:13" s="13" customFormat="1">
      <c r="A100" s="245">
        <v>90</v>
      </c>
      <c r="B100" s="441" t="s">
        <v>324</v>
      </c>
      <c r="C100" s="438">
        <v>668.75</v>
      </c>
      <c r="D100" s="439">
        <v>673.23333333333335</v>
      </c>
      <c r="E100" s="439">
        <v>660.51666666666665</v>
      </c>
      <c r="F100" s="439">
        <v>652.2833333333333</v>
      </c>
      <c r="G100" s="439">
        <v>639.56666666666661</v>
      </c>
      <c r="H100" s="439">
        <v>681.4666666666667</v>
      </c>
      <c r="I100" s="439">
        <v>694.18333333333339</v>
      </c>
      <c r="J100" s="439">
        <v>702.41666666666674</v>
      </c>
      <c r="K100" s="438">
        <v>685.95</v>
      </c>
      <c r="L100" s="438">
        <v>665</v>
      </c>
      <c r="M100" s="438">
        <v>2.36564</v>
      </c>
    </row>
    <row r="101" spans="1:13">
      <c r="A101" s="245">
        <v>91</v>
      </c>
      <c r="B101" s="441" t="s">
        <v>325</v>
      </c>
      <c r="C101" s="438">
        <v>528.75</v>
      </c>
      <c r="D101" s="439">
        <v>529.94999999999993</v>
      </c>
      <c r="E101" s="439">
        <v>523.89999999999986</v>
      </c>
      <c r="F101" s="439">
        <v>519.04999999999995</v>
      </c>
      <c r="G101" s="439">
        <v>512.99999999999989</v>
      </c>
      <c r="H101" s="439">
        <v>534.79999999999984</v>
      </c>
      <c r="I101" s="439">
        <v>540.8499999999998</v>
      </c>
      <c r="J101" s="439">
        <v>545.69999999999982</v>
      </c>
      <c r="K101" s="438">
        <v>536</v>
      </c>
      <c r="L101" s="438">
        <v>525.1</v>
      </c>
      <c r="M101" s="438">
        <v>1.48004</v>
      </c>
    </row>
    <row r="102" spans="1:13">
      <c r="A102" s="245">
        <v>92</v>
      </c>
      <c r="B102" s="441" t="s">
        <v>326</v>
      </c>
      <c r="C102" s="438">
        <v>586.29999999999995</v>
      </c>
      <c r="D102" s="439">
        <v>580.76666666666665</v>
      </c>
      <c r="E102" s="439">
        <v>572.5333333333333</v>
      </c>
      <c r="F102" s="439">
        <v>558.76666666666665</v>
      </c>
      <c r="G102" s="439">
        <v>550.5333333333333</v>
      </c>
      <c r="H102" s="439">
        <v>594.5333333333333</v>
      </c>
      <c r="I102" s="439">
        <v>602.76666666666665</v>
      </c>
      <c r="J102" s="439">
        <v>616.5333333333333</v>
      </c>
      <c r="K102" s="438">
        <v>589</v>
      </c>
      <c r="L102" s="438">
        <v>567</v>
      </c>
      <c r="M102" s="438">
        <v>1.72095</v>
      </c>
    </row>
    <row r="103" spans="1:13">
      <c r="A103" s="245">
        <v>93</v>
      </c>
      <c r="B103" s="441" t="s">
        <v>77</v>
      </c>
      <c r="C103" s="438">
        <v>147.80000000000001</v>
      </c>
      <c r="D103" s="439">
        <v>148.54999999999998</v>
      </c>
      <c r="E103" s="439">
        <v>145.39999999999998</v>
      </c>
      <c r="F103" s="439">
        <v>143</v>
      </c>
      <c r="G103" s="439">
        <v>139.85</v>
      </c>
      <c r="H103" s="439">
        <v>150.94999999999996</v>
      </c>
      <c r="I103" s="439">
        <v>154.1</v>
      </c>
      <c r="J103" s="439">
        <v>156.49999999999994</v>
      </c>
      <c r="K103" s="438">
        <v>151.69999999999999</v>
      </c>
      <c r="L103" s="438">
        <v>146.15</v>
      </c>
      <c r="M103" s="438">
        <v>14.80415</v>
      </c>
    </row>
    <row r="104" spans="1:13">
      <c r="A104" s="245">
        <v>94</v>
      </c>
      <c r="B104" s="441" t="s">
        <v>327</v>
      </c>
      <c r="C104" s="438">
        <v>1379.85</v>
      </c>
      <c r="D104" s="439">
        <v>1380.45</v>
      </c>
      <c r="E104" s="439">
        <v>1364.9</v>
      </c>
      <c r="F104" s="439">
        <v>1349.95</v>
      </c>
      <c r="G104" s="439">
        <v>1334.4</v>
      </c>
      <c r="H104" s="439">
        <v>1395.4</v>
      </c>
      <c r="I104" s="439">
        <v>1410.9499999999998</v>
      </c>
      <c r="J104" s="439">
        <v>1425.9</v>
      </c>
      <c r="K104" s="438">
        <v>1396</v>
      </c>
      <c r="L104" s="438">
        <v>1365.5</v>
      </c>
      <c r="M104" s="438">
        <v>3.3547099999999999</v>
      </c>
    </row>
    <row r="105" spans="1:13">
      <c r="A105" s="245">
        <v>95</v>
      </c>
      <c r="B105" s="441" t="s">
        <v>328</v>
      </c>
      <c r="C105" s="438">
        <v>20.55</v>
      </c>
      <c r="D105" s="439">
        <v>20.766666666666666</v>
      </c>
      <c r="E105" s="439">
        <v>20.083333333333332</v>
      </c>
      <c r="F105" s="439">
        <v>19.616666666666667</v>
      </c>
      <c r="G105" s="439">
        <v>18.933333333333334</v>
      </c>
      <c r="H105" s="439">
        <v>21.233333333333331</v>
      </c>
      <c r="I105" s="439">
        <v>21.916666666666668</v>
      </c>
      <c r="J105" s="439">
        <v>22.383333333333329</v>
      </c>
      <c r="K105" s="438">
        <v>21.45</v>
      </c>
      <c r="L105" s="438">
        <v>20.3</v>
      </c>
      <c r="M105" s="438">
        <v>79.179680000000005</v>
      </c>
    </row>
    <row r="106" spans="1:13">
      <c r="A106" s="245">
        <v>96</v>
      </c>
      <c r="B106" s="441" t="s">
        <v>329</v>
      </c>
      <c r="C106" s="438">
        <v>990.5</v>
      </c>
      <c r="D106" s="439">
        <v>994.93333333333339</v>
      </c>
      <c r="E106" s="439">
        <v>982.86666666666679</v>
      </c>
      <c r="F106" s="439">
        <v>975.23333333333335</v>
      </c>
      <c r="G106" s="439">
        <v>963.16666666666674</v>
      </c>
      <c r="H106" s="439">
        <v>1002.5666666666668</v>
      </c>
      <c r="I106" s="439">
        <v>1014.6333333333334</v>
      </c>
      <c r="J106" s="439">
        <v>1022.2666666666669</v>
      </c>
      <c r="K106" s="438">
        <v>1007</v>
      </c>
      <c r="L106" s="438">
        <v>987.3</v>
      </c>
      <c r="M106" s="438">
        <v>4.6307999999999998</v>
      </c>
    </row>
    <row r="107" spans="1:13">
      <c r="A107" s="245">
        <v>97</v>
      </c>
      <c r="B107" s="441" t="s">
        <v>330</v>
      </c>
      <c r="C107" s="438">
        <v>411.75</v>
      </c>
      <c r="D107" s="439">
        <v>413.43333333333339</v>
      </c>
      <c r="E107" s="439">
        <v>406.9166666666668</v>
      </c>
      <c r="F107" s="439">
        <v>402.08333333333343</v>
      </c>
      <c r="G107" s="439">
        <v>395.56666666666683</v>
      </c>
      <c r="H107" s="439">
        <v>418.26666666666677</v>
      </c>
      <c r="I107" s="439">
        <v>424.78333333333342</v>
      </c>
      <c r="J107" s="439">
        <v>429.61666666666673</v>
      </c>
      <c r="K107" s="438">
        <v>419.95</v>
      </c>
      <c r="L107" s="438">
        <v>408.6</v>
      </c>
      <c r="M107" s="438">
        <v>1.3197099999999999</v>
      </c>
    </row>
    <row r="108" spans="1:13">
      <c r="A108" s="245">
        <v>98</v>
      </c>
      <c r="B108" s="441" t="s">
        <v>79</v>
      </c>
      <c r="C108" s="438">
        <v>567.95000000000005</v>
      </c>
      <c r="D108" s="439">
        <v>577.2166666666667</v>
      </c>
      <c r="E108" s="439">
        <v>555.73333333333335</v>
      </c>
      <c r="F108" s="439">
        <v>543.51666666666665</v>
      </c>
      <c r="G108" s="439">
        <v>522.0333333333333</v>
      </c>
      <c r="H108" s="439">
        <v>589.43333333333339</v>
      </c>
      <c r="I108" s="439">
        <v>610.91666666666674</v>
      </c>
      <c r="J108" s="439">
        <v>623.13333333333344</v>
      </c>
      <c r="K108" s="438">
        <v>598.70000000000005</v>
      </c>
      <c r="L108" s="438">
        <v>565</v>
      </c>
      <c r="M108" s="438">
        <v>11.68699</v>
      </c>
    </row>
    <row r="109" spans="1:13">
      <c r="A109" s="245">
        <v>99</v>
      </c>
      <c r="B109" s="441" t="s">
        <v>331</v>
      </c>
      <c r="C109" s="438">
        <v>4365.2</v>
      </c>
      <c r="D109" s="439">
        <v>4389.6833333333334</v>
      </c>
      <c r="E109" s="439">
        <v>4268.3666666666668</v>
      </c>
      <c r="F109" s="439">
        <v>4171.5333333333338</v>
      </c>
      <c r="G109" s="439">
        <v>4050.2166666666672</v>
      </c>
      <c r="H109" s="439">
        <v>4486.5166666666664</v>
      </c>
      <c r="I109" s="439">
        <v>4607.8333333333339</v>
      </c>
      <c r="J109" s="439">
        <v>4704.6666666666661</v>
      </c>
      <c r="K109" s="438">
        <v>4511</v>
      </c>
      <c r="L109" s="438">
        <v>4292.8500000000004</v>
      </c>
      <c r="M109" s="438">
        <v>0.15168999999999999</v>
      </c>
    </row>
    <row r="110" spans="1:13">
      <c r="A110" s="245">
        <v>100</v>
      </c>
      <c r="B110" s="441" t="s">
        <v>332</v>
      </c>
      <c r="C110" s="438">
        <v>180.9</v>
      </c>
      <c r="D110" s="439">
        <v>181.21666666666667</v>
      </c>
      <c r="E110" s="439">
        <v>178.68333333333334</v>
      </c>
      <c r="F110" s="439">
        <v>176.46666666666667</v>
      </c>
      <c r="G110" s="439">
        <v>173.93333333333334</v>
      </c>
      <c r="H110" s="439">
        <v>183.43333333333334</v>
      </c>
      <c r="I110" s="439">
        <v>185.9666666666667</v>
      </c>
      <c r="J110" s="439">
        <v>188.18333333333334</v>
      </c>
      <c r="K110" s="438">
        <v>183.75</v>
      </c>
      <c r="L110" s="438">
        <v>179</v>
      </c>
      <c r="M110" s="438">
        <v>1.38469</v>
      </c>
    </row>
    <row r="111" spans="1:13">
      <c r="A111" s="245">
        <v>101</v>
      </c>
      <c r="B111" s="441" t="s">
        <v>333</v>
      </c>
      <c r="C111" s="438">
        <v>302.5</v>
      </c>
      <c r="D111" s="439">
        <v>306.90000000000003</v>
      </c>
      <c r="E111" s="439">
        <v>292.80000000000007</v>
      </c>
      <c r="F111" s="439">
        <v>283.10000000000002</v>
      </c>
      <c r="G111" s="439">
        <v>269.00000000000006</v>
      </c>
      <c r="H111" s="439">
        <v>316.60000000000008</v>
      </c>
      <c r="I111" s="439">
        <v>330.7000000000001</v>
      </c>
      <c r="J111" s="439">
        <v>340.40000000000009</v>
      </c>
      <c r="K111" s="438">
        <v>321</v>
      </c>
      <c r="L111" s="438">
        <v>297.2</v>
      </c>
      <c r="M111" s="438">
        <v>62.698</v>
      </c>
    </row>
    <row r="112" spans="1:13">
      <c r="A112" s="245">
        <v>102</v>
      </c>
      <c r="B112" s="441" t="s">
        <v>334</v>
      </c>
      <c r="C112" s="438">
        <v>131.5</v>
      </c>
      <c r="D112" s="439">
        <v>132.58333333333334</v>
      </c>
      <c r="E112" s="439">
        <v>129.4666666666667</v>
      </c>
      <c r="F112" s="439">
        <v>127.43333333333337</v>
      </c>
      <c r="G112" s="439">
        <v>124.31666666666672</v>
      </c>
      <c r="H112" s="439">
        <v>134.61666666666667</v>
      </c>
      <c r="I112" s="439">
        <v>137.73333333333329</v>
      </c>
      <c r="J112" s="439">
        <v>139.76666666666665</v>
      </c>
      <c r="K112" s="438">
        <v>135.69999999999999</v>
      </c>
      <c r="L112" s="438">
        <v>130.55000000000001</v>
      </c>
      <c r="M112" s="438">
        <v>6.4654699999999998</v>
      </c>
    </row>
    <row r="113" spans="1:13">
      <c r="A113" s="245">
        <v>103</v>
      </c>
      <c r="B113" s="441" t="s">
        <v>335</v>
      </c>
      <c r="C113" s="438">
        <v>635.65</v>
      </c>
      <c r="D113" s="439">
        <v>641.66666666666663</v>
      </c>
      <c r="E113" s="439">
        <v>625.33333333333326</v>
      </c>
      <c r="F113" s="439">
        <v>615.01666666666665</v>
      </c>
      <c r="G113" s="439">
        <v>598.68333333333328</v>
      </c>
      <c r="H113" s="439">
        <v>651.98333333333323</v>
      </c>
      <c r="I113" s="439">
        <v>668.31666666666649</v>
      </c>
      <c r="J113" s="439">
        <v>678.63333333333321</v>
      </c>
      <c r="K113" s="438">
        <v>658</v>
      </c>
      <c r="L113" s="438">
        <v>631.35</v>
      </c>
      <c r="M113" s="438">
        <v>0.73597000000000001</v>
      </c>
    </row>
    <row r="114" spans="1:13">
      <c r="A114" s="245">
        <v>104</v>
      </c>
      <c r="B114" s="441" t="s">
        <v>81</v>
      </c>
      <c r="C114" s="438">
        <v>549.79999999999995</v>
      </c>
      <c r="D114" s="439">
        <v>553.43333333333328</v>
      </c>
      <c r="E114" s="439">
        <v>541.41666666666652</v>
      </c>
      <c r="F114" s="439">
        <v>533.03333333333319</v>
      </c>
      <c r="G114" s="439">
        <v>521.01666666666642</v>
      </c>
      <c r="H114" s="439">
        <v>561.81666666666661</v>
      </c>
      <c r="I114" s="439">
        <v>573.83333333333326</v>
      </c>
      <c r="J114" s="439">
        <v>582.2166666666667</v>
      </c>
      <c r="K114" s="438">
        <v>565.45000000000005</v>
      </c>
      <c r="L114" s="438">
        <v>545.04999999999995</v>
      </c>
      <c r="M114" s="438">
        <v>17.99072</v>
      </c>
    </row>
    <row r="115" spans="1:13">
      <c r="A115" s="245">
        <v>105</v>
      </c>
      <c r="B115" s="441" t="s">
        <v>82</v>
      </c>
      <c r="C115" s="438">
        <v>950.95</v>
      </c>
      <c r="D115" s="439">
        <v>951.4</v>
      </c>
      <c r="E115" s="439">
        <v>943.05</v>
      </c>
      <c r="F115" s="439">
        <v>935.15</v>
      </c>
      <c r="G115" s="439">
        <v>926.8</v>
      </c>
      <c r="H115" s="439">
        <v>959.3</v>
      </c>
      <c r="I115" s="439">
        <v>967.65000000000009</v>
      </c>
      <c r="J115" s="439">
        <v>975.55</v>
      </c>
      <c r="K115" s="438">
        <v>959.75</v>
      </c>
      <c r="L115" s="438">
        <v>943.5</v>
      </c>
      <c r="M115" s="438">
        <v>24.292909999999999</v>
      </c>
    </row>
    <row r="116" spans="1:13">
      <c r="A116" s="245">
        <v>106</v>
      </c>
      <c r="B116" s="441" t="s">
        <v>231</v>
      </c>
      <c r="C116" s="438">
        <v>165.75</v>
      </c>
      <c r="D116" s="439">
        <v>165.43333333333334</v>
      </c>
      <c r="E116" s="439">
        <v>163.86666666666667</v>
      </c>
      <c r="F116" s="439">
        <v>161.98333333333335</v>
      </c>
      <c r="G116" s="439">
        <v>160.41666666666669</v>
      </c>
      <c r="H116" s="439">
        <v>167.31666666666666</v>
      </c>
      <c r="I116" s="439">
        <v>168.88333333333333</v>
      </c>
      <c r="J116" s="439">
        <v>170.76666666666665</v>
      </c>
      <c r="K116" s="438">
        <v>167</v>
      </c>
      <c r="L116" s="438">
        <v>163.55000000000001</v>
      </c>
      <c r="M116" s="438">
        <v>20.62415</v>
      </c>
    </row>
    <row r="117" spans="1:13">
      <c r="A117" s="245">
        <v>107</v>
      </c>
      <c r="B117" s="441" t="s">
        <v>83</v>
      </c>
      <c r="C117" s="438">
        <v>152.15</v>
      </c>
      <c r="D117" s="439">
        <v>152.98333333333335</v>
      </c>
      <c r="E117" s="439">
        <v>150.56666666666669</v>
      </c>
      <c r="F117" s="439">
        <v>148.98333333333335</v>
      </c>
      <c r="G117" s="439">
        <v>146.56666666666669</v>
      </c>
      <c r="H117" s="439">
        <v>154.56666666666669</v>
      </c>
      <c r="I117" s="439">
        <v>156.98333333333332</v>
      </c>
      <c r="J117" s="439">
        <v>158.56666666666669</v>
      </c>
      <c r="K117" s="438">
        <v>155.4</v>
      </c>
      <c r="L117" s="438">
        <v>151.4</v>
      </c>
      <c r="M117" s="438">
        <v>157.84276</v>
      </c>
    </row>
    <row r="118" spans="1:13">
      <c r="A118" s="245">
        <v>108</v>
      </c>
      <c r="B118" s="441" t="s">
        <v>336</v>
      </c>
      <c r="C118" s="438">
        <v>411.6</v>
      </c>
      <c r="D118" s="439">
        <v>412.98333333333335</v>
      </c>
      <c r="E118" s="439">
        <v>406.9666666666667</v>
      </c>
      <c r="F118" s="439">
        <v>402.33333333333337</v>
      </c>
      <c r="G118" s="439">
        <v>396.31666666666672</v>
      </c>
      <c r="H118" s="439">
        <v>417.61666666666667</v>
      </c>
      <c r="I118" s="439">
        <v>423.63333333333333</v>
      </c>
      <c r="J118" s="439">
        <v>428.26666666666665</v>
      </c>
      <c r="K118" s="438">
        <v>419</v>
      </c>
      <c r="L118" s="438">
        <v>408.35</v>
      </c>
      <c r="M118" s="438">
        <v>4.9867299999999997</v>
      </c>
    </row>
    <row r="119" spans="1:13">
      <c r="A119" s="245">
        <v>109</v>
      </c>
      <c r="B119" s="441" t="s">
        <v>820</v>
      </c>
      <c r="C119" s="438">
        <v>3978.6</v>
      </c>
      <c r="D119" s="439">
        <v>3978.4333333333329</v>
      </c>
      <c r="E119" s="439">
        <v>3941.3166666666657</v>
      </c>
      <c r="F119" s="439">
        <v>3904.0333333333328</v>
      </c>
      <c r="G119" s="439">
        <v>3866.9166666666656</v>
      </c>
      <c r="H119" s="439">
        <v>4015.7166666666658</v>
      </c>
      <c r="I119" s="439">
        <v>4052.8333333333335</v>
      </c>
      <c r="J119" s="439">
        <v>4090.1166666666659</v>
      </c>
      <c r="K119" s="438">
        <v>4015.55</v>
      </c>
      <c r="L119" s="438">
        <v>3941.15</v>
      </c>
      <c r="M119" s="438">
        <v>2.2986599999999999</v>
      </c>
    </row>
    <row r="120" spans="1:13">
      <c r="A120" s="245">
        <v>110</v>
      </c>
      <c r="B120" s="441" t="s">
        <v>84</v>
      </c>
      <c r="C120" s="438">
        <v>1714.95</v>
      </c>
      <c r="D120" s="439">
        <v>1718.0333333333335</v>
      </c>
      <c r="E120" s="439">
        <v>1704.0666666666671</v>
      </c>
      <c r="F120" s="439">
        <v>1693.1833333333336</v>
      </c>
      <c r="G120" s="439">
        <v>1679.2166666666672</v>
      </c>
      <c r="H120" s="439">
        <v>1728.916666666667</v>
      </c>
      <c r="I120" s="439">
        <v>1742.8833333333337</v>
      </c>
      <c r="J120" s="439">
        <v>1753.7666666666669</v>
      </c>
      <c r="K120" s="438">
        <v>1732</v>
      </c>
      <c r="L120" s="438">
        <v>1707.15</v>
      </c>
      <c r="M120" s="438">
        <v>5.8893700000000004</v>
      </c>
    </row>
    <row r="121" spans="1:13">
      <c r="A121" s="245">
        <v>111</v>
      </c>
      <c r="B121" s="441" t="s">
        <v>85</v>
      </c>
      <c r="C121" s="438">
        <v>677.65</v>
      </c>
      <c r="D121" s="439">
        <v>682.26666666666665</v>
      </c>
      <c r="E121" s="439">
        <v>666.93333333333328</v>
      </c>
      <c r="F121" s="439">
        <v>656.21666666666658</v>
      </c>
      <c r="G121" s="439">
        <v>640.88333333333321</v>
      </c>
      <c r="H121" s="439">
        <v>692.98333333333335</v>
      </c>
      <c r="I121" s="439">
        <v>708.31666666666683</v>
      </c>
      <c r="J121" s="439">
        <v>719.03333333333342</v>
      </c>
      <c r="K121" s="438">
        <v>697.6</v>
      </c>
      <c r="L121" s="438">
        <v>671.55</v>
      </c>
      <c r="M121" s="438">
        <v>21.328299999999999</v>
      </c>
    </row>
    <row r="122" spans="1:13">
      <c r="A122" s="245">
        <v>112</v>
      </c>
      <c r="B122" s="441" t="s">
        <v>232</v>
      </c>
      <c r="C122" s="438">
        <v>884.55</v>
      </c>
      <c r="D122" s="439">
        <v>880.36666666666667</v>
      </c>
      <c r="E122" s="439">
        <v>862.23333333333335</v>
      </c>
      <c r="F122" s="439">
        <v>839.91666666666663</v>
      </c>
      <c r="G122" s="439">
        <v>821.7833333333333</v>
      </c>
      <c r="H122" s="439">
        <v>902.68333333333339</v>
      </c>
      <c r="I122" s="439">
        <v>920.81666666666683</v>
      </c>
      <c r="J122" s="439">
        <v>943.13333333333344</v>
      </c>
      <c r="K122" s="438">
        <v>898.5</v>
      </c>
      <c r="L122" s="438">
        <v>858.05</v>
      </c>
      <c r="M122" s="438">
        <v>12.98917</v>
      </c>
    </row>
    <row r="123" spans="1:13">
      <c r="A123" s="245">
        <v>113</v>
      </c>
      <c r="B123" s="441" t="s">
        <v>337</v>
      </c>
      <c r="C123" s="438">
        <v>759.25</v>
      </c>
      <c r="D123" s="439">
        <v>757.16666666666663</v>
      </c>
      <c r="E123" s="439">
        <v>741.88333333333321</v>
      </c>
      <c r="F123" s="439">
        <v>724.51666666666654</v>
      </c>
      <c r="G123" s="439">
        <v>709.23333333333312</v>
      </c>
      <c r="H123" s="439">
        <v>774.5333333333333</v>
      </c>
      <c r="I123" s="439">
        <v>789.81666666666683</v>
      </c>
      <c r="J123" s="439">
        <v>807.18333333333339</v>
      </c>
      <c r="K123" s="438">
        <v>772.45</v>
      </c>
      <c r="L123" s="438">
        <v>739.8</v>
      </c>
      <c r="M123" s="438">
        <v>3.0794899999999998</v>
      </c>
    </row>
    <row r="124" spans="1:13">
      <c r="A124" s="245">
        <v>114</v>
      </c>
      <c r="B124" s="441" t="s">
        <v>233</v>
      </c>
      <c r="C124" s="438">
        <v>422.25</v>
      </c>
      <c r="D124" s="439">
        <v>423.5333333333333</v>
      </c>
      <c r="E124" s="439">
        <v>417.91666666666663</v>
      </c>
      <c r="F124" s="439">
        <v>413.58333333333331</v>
      </c>
      <c r="G124" s="439">
        <v>407.96666666666664</v>
      </c>
      <c r="H124" s="439">
        <v>427.86666666666662</v>
      </c>
      <c r="I124" s="439">
        <v>433.48333333333329</v>
      </c>
      <c r="J124" s="439">
        <v>437.81666666666661</v>
      </c>
      <c r="K124" s="438">
        <v>429.15</v>
      </c>
      <c r="L124" s="438">
        <v>419.2</v>
      </c>
      <c r="M124" s="438">
        <v>7.60982</v>
      </c>
    </row>
    <row r="125" spans="1:13">
      <c r="A125" s="245">
        <v>115</v>
      </c>
      <c r="B125" s="441" t="s">
        <v>86</v>
      </c>
      <c r="C125" s="438">
        <v>839.4</v>
      </c>
      <c r="D125" s="439">
        <v>839.93333333333339</v>
      </c>
      <c r="E125" s="439">
        <v>830.96666666666681</v>
      </c>
      <c r="F125" s="439">
        <v>822.53333333333342</v>
      </c>
      <c r="G125" s="439">
        <v>813.56666666666683</v>
      </c>
      <c r="H125" s="439">
        <v>848.36666666666679</v>
      </c>
      <c r="I125" s="439">
        <v>857.33333333333348</v>
      </c>
      <c r="J125" s="439">
        <v>865.76666666666677</v>
      </c>
      <c r="K125" s="438">
        <v>848.9</v>
      </c>
      <c r="L125" s="438">
        <v>831.5</v>
      </c>
      <c r="M125" s="438">
        <v>10.99474</v>
      </c>
    </row>
    <row r="126" spans="1:13">
      <c r="A126" s="245">
        <v>116</v>
      </c>
      <c r="B126" s="441" t="s">
        <v>338</v>
      </c>
      <c r="C126" s="438">
        <v>855.6</v>
      </c>
      <c r="D126" s="439">
        <v>854.43333333333339</v>
      </c>
      <c r="E126" s="439">
        <v>837.96666666666681</v>
      </c>
      <c r="F126" s="439">
        <v>820.33333333333337</v>
      </c>
      <c r="G126" s="439">
        <v>803.86666666666679</v>
      </c>
      <c r="H126" s="439">
        <v>872.06666666666683</v>
      </c>
      <c r="I126" s="439">
        <v>888.53333333333353</v>
      </c>
      <c r="J126" s="439">
        <v>906.16666666666686</v>
      </c>
      <c r="K126" s="438">
        <v>870.9</v>
      </c>
      <c r="L126" s="438">
        <v>836.8</v>
      </c>
      <c r="M126" s="438">
        <v>2.73902</v>
      </c>
    </row>
    <row r="127" spans="1:13">
      <c r="A127" s="245">
        <v>117</v>
      </c>
      <c r="B127" s="441" t="s">
        <v>339</v>
      </c>
      <c r="C127" s="438">
        <v>113.2</v>
      </c>
      <c r="D127" s="439">
        <v>114.78333333333335</v>
      </c>
      <c r="E127" s="439">
        <v>110.16666666666669</v>
      </c>
      <c r="F127" s="439">
        <v>107.13333333333334</v>
      </c>
      <c r="G127" s="439">
        <v>102.51666666666668</v>
      </c>
      <c r="H127" s="439">
        <v>117.81666666666669</v>
      </c>
      <c r="I127" s="439">
        <v>122.43333333333334</v>
      </c>
      <c r="J127" s="439">
        <v>125.4666666666667</v>
      </c>
      <c r="K127" s="438">
        <v>119.4</v>
      </c>
      <c r="L127" s="438">
        <v>111.75</v>
      </c>
      <c r="M127" s="438">
        <v>43.665170000000003</v>
      </c>
    </row>
    <row r="128" spans="1:13">
      <c r="A128" s="245">
        <v>118</v>
      </c>
      <c r="B128" s="441" t="s">
        <v>340</v>
      </c>
      <c r="C128" s="438">
        <v>110.7</v>
      </c>
      <c r="D128" s="439">
        <v>111.53333333333335</v>
      </c>
      <c r="E128" s="439">
        <v>108.61666666666669</v>
      </c>
      <c r="F128" s="439">
        <v>106.53333333333335</v>
      </c>
      <c r="G128" s="439">
        <v>103.61666666666669</v>
      </c>
      <c r="H128" s="439">
        <v>113.61666666666669</v>
      </c>
      <c r="I128" s="439">
        <v>116.53333333333335</v>
      </c>
      <c r="J128" s="439">
        <v>118.61666666666669</v>
      </c>
      <c r="K128" s="438">
        <v>114.45</v>
      </c>
      <c r="L128" s="438">
        <v>109.45</v>
      </c>
      <c r="M128" s="438">
        <v>42.900449999999999</v>
      </c>
    </row>
    <row r="129" spans="1:13">
      <c r="A129" s="245">
        <v>119</v>
      </c>
      <c r="B129" s="441" t="s">
        <v>341</v>
      </c>
      <c r="C129" s="438">
        <v>735.9</v>
      </c>
      <c r="D129" s="439">
        <v>734.38333333333333</v>
      </c>
      <c r="E129" s="439">
        <v>714.76666666666665</v>
      </c>
      <c r="F129" s="439">
        <v>693.63333333333333</v>
      </c>
      <c r="G129" s="439">
        <v>674.01666666666665</v>
      </c>
      <c r="H129" s="439">
        <v>755.51666666666665</v>
      </c>
      <c r="I129" s="439">
        <v>775.13333333333321</v>
      </c>
      <c r="J129" s="439">
        <v>796.26666666666665</v>
      </c>
      <c r="K129" s="438">
        <v>754</v>
      </c>
      <c r="L129" s="438">
        <v>713.25</v>
      </c>
      <c r="M129" s="438">
        <v>1.51684</v>
      </c>
    </row>
    <row r="130" spans="1:13">
      <c r="A130" s="245">
        <v>120</v>
      </c>
      <c r="B130" s="441" t="s">
        <v>92</v>
      </c>
      <c r="C130" s="438">
        <v>296.89999999999998</v>
      </c>
      <c r="D130" s="439">
        <v>299.31666666666666</v>
      </c>
      <c r="E130" s="439">
        <v>292.33333333333331</v>
      </c>
      <c r="F130" s="439">
        <v>287.76666666666665</v>
      </c>
      <c r="G130" s="439">
        <v>280.7833333333333</v>
      </c>
      <c r="H130" s="439">
        <v>303.88333333333333</v>
      </c>
      <c r="I130" s="439">
        <v>310.86666666666667</v>
      </c>
      <c r="J130" s="439">
        <v>315.43333333333334</v>
      </c>
      <c r="K130" s="438">
        <v>306.3</v>
      </c>
      <c r="L130" s="438">
        <v>294.75</v>
      </c>
      <c r="M130" s="438">
        <v>69.062529999999995</v>
      </c>
    </row>
    <row r="131" spans="1:13">
      <c r="A131" s="245">
        <v>121</v>
      </c>
      <c r="B131" s="441" t="s">
        <v>87</v>
      </c>
      <c r="C131" s="438">
        <v>573.20000000000005</v>
      </c>
      <c r="D131" s="439">
        <v>574.80000000000007</v>
      </c>
      <c r="E131" s="439">
        <v>568.60000000000014</v>
      </c>
      <c r="F131" s="439">
        <v>564.00000000000011</v>
      </c>
      <c r="G131" s="439">
        <v>557.80000000000018</v>
      </c>
      <c r="H131" s="439">
        <v>579.40000000000009</v>
      </c>
      <c r="I131" s="439">
        <v>585.60000000000014</v>
      </c>
      <c r="J131" s="439">
        <v>590.20000000000005</v>
      </c>
      <c r="K131" s="438">
        <v>581</v>
      </c>
      <c r="L131" s="438">
        <v>570.20000000000005</v>
      </c>
      <c r="M131" s="438">
        <v>15.129200000000001</v>
      </c>
    </row>
    <row r="132" spans="1:13">
      <c r="A132" s="245">
        <v>122</v>
      </c>
      <c r="B132" s="441" t="s">
        <v>234</v>
      </c>
      <c r="C132" s="438">
        <v>1805.1</v>
      </c>
      <c r="D132" s="439">
        <v>1818.3500000000001</v>
      </c>
      <c r="E132" s="439">
        <v>1786.7500000000002</v>
      </c>
      <c r="F132" s="439">
        <v>1768.4</v>
      </c>
      <c r="G132" s="439">
        <v>1736.8000000000002</v>
      </c>
      <c r="H132" s="439">
        <v>1836.7000000000003</v>
      </c>
      <c r="I132" s="439">
        <v>1868.3000000000002</v>
      </c>
      <c r="J132" s="439">
        <v>1886.6500000000003</v>
      </c>
      <c r="K132" s="438">
        <v>1849.95</v>
      </c>
      <c r="L132" s="438">
        <v>1800</v>
      </c>
      <c r="M132" s="438">
        <v>1.0050600000000001</v>
      </c>
    </row>
    <row r="133" spans="1:13">
      <c r="A133" s="245">
        <v>123</v>
      </c>
      <c r="B133" s="441" t="s">
        <v>342</v>
      </c>
      <c r="C133" s="438">
        <v>1772.85</v>
      </c>
      <c r="D133" s="439">
        <v>1770.45</v>
      </c>
      <c r="E133" s="439">
        <v>1751.45</v>
      </c>
      <c r="F133" s="439">
        <v>1730.05</v>
      </c>
      <c r="G133" s="439">
        <v>1711.05</v>
      </c>
      <c r="H133" s="439">
        <v>1791.8500000000001</v>
      </c>
      <c r="I133" s="439">
        <v>1810.8500000000001</v>
      </c>
      <c r="J133" s="439">
        <v>1832.2500000000002</v>
      </c>
      <c r="K133" s="438">
        <v>1789.45</v>
      </c>
      <c r="L133" s="438">
        <v>1749.05</v>
      </c>
      <c r="M133" s="438">
        <v>9.1187000000000005</v>
      </c>
    </row>
    <row r="134" spans="1:13">
      <c r="A134" s="245">
        <v>124</v>
      </c>
      <c r="B134" s="441" t="s">
        <v>343</v>
      </c>
      <c r="C134" s="438">
        <v>178.2</v>
      </c>
      <c r="D134" s="439">
        <v>180.4</v>
      </c>
      <c r="E134" s="439">
        <v>174.9</v>
      </c>
      <c r="F134" s="439">
        <v>171.6</v>
      </c>
      <c r="G134" s="439">
        <v>166.1</v>
      </c>
      <c r="H134" s="439">
        <v>183.70000000000002</v>
      </c>
      <c r="I134" s="439">
        <v>189.20000000000002</v>
      </c>
      <c r="J134" s="439">
        <v>192.50000000000003</v>
      </c>
      <c r="K134" s="438">
        <v>185.9</v>
      </c>
      <c r="L134" s="438">
        <v>177.1</v>
      </c>
      <c r="M134" s="438">
        <v>20.857510000000001</v>
      </c>
    </row>
    <row r="135" spans="1:13">
      <c r="A135" s="245">
        <v>125</v>
      </c>
      <c r="B135" s="441" t="s">
        <v>828</v>
      </c>
      <c r="C135" s="438">
        <v>195.3</v>
      </c>
      <c r="D135" s="439">
        <v>197.5</v>
      </c>
      <c r="E135" s="439">
        <v>192</v>
      </c>
      <c r="F135" s="439">
        <v>188.7</v>
      </c>
      <c r="G135" s="439">
        <v>183.2</v>
      </c>
      <c r="H135" s="439">
        <v>200.8</v>
      </c>
      <c r="I135" s="439">
        <v>206.3</v>
      </c>
      <c r="J135" s="439">
        <v>209.60000000000002</v>
      </c>
      <c r="K135" s="438">
        <v>203</v>
      </c>
      <c r="L135" s="438">
        <v>194.2</v>
      </c>
      <c r="M135" s="438">
        <v>5.9369800000000001</v>
      </c>
    </row>
    <row r="136" spans="1:13">
      <c r="A136" s="245">
        <v>126</v>
      </c>
      <c r="B136" s="441" t="s">
        <v>740</v>
      </c>
      <c r="C136" s="438">
        <v>969.95</v>
      </c>
      <c r="D136" s="439">
        <v>972.48333333333323</v>
      </c>
      <c r="E136" s="439">
        <v>959.01666666666642</v>
      </c>
      <c r="F136" s="439">
        <v>948.08333333333314</v>
      </c>
      <c r="G136" s="439">
        <v>934.61666666666633</v>
      </c>
      <c r="H136" s="439">
        <v>983.41666666666652</v>
      </c>
      <c r="I136" s="439">
        <v>996.88333333333344</v>
      </c>
      <c r="J136" s="439">
        <v>1007.8166666666666</v>
      </c>
      <c r="K136" s="438">
        <v>985.95</v>
      </c>
      <c r="L136" s="438">
        <v>961.55</v>
      </c>
      <c r="M136" s="438">
        <v>1.9179600000000001</v>
      </c>
    </row>
    <row r="137" spans="1:13">
      <c r="A137" s="245">
        <v>127</v>
      </c>
      <c r="B137" s="441" t="s">
        <v>345</v>
      </c>
      <c r="C137" s="438">
        <v>556.9</v>
      </c>
      <c r="D137" s="439">
        <v>553.0333333333333</v>
      </c>
      <c r="E137" s="439">
        <v>545.86666666666656</v>
      </c>
      <c r="F137" s="439">
        <v>534.83333333333326</v>
      </c>
      <c r="G137" s="439">
        <v>527.66666666666652</v>
      </c>
      <c r="H137" s="439">
        <v>564.06666666666661</v>
      </c>
      <c r="I137" s="439">
        <v>571.23333333333335</v>
      </c>
      <c r="J137" s="439">
        <v>582.26666666666665</v>
      </c>
      <c r="K137" s="438">
        <v>560.20000000000005</v>
      </c>
      <c r="L137" s="438">
        <v>542</v>
      </c>
      <c r="M137" s="438">
        <v>2.6741899999999998</v>
      </c>
    </row>
    <row r="138" spans="1:13">
      <c r="A138" s="245">
        <v>128</v>
      </c>
      <c r="B138" s="441" t="s">
        <v>89</v>
      </c>
      <c r="C138" s="438">
        <v>15</v>
      </c>
      <c r="D138" s="439">
        <v>15.133333333333335</v>
      </c>
      <c r="E138" s="439">
        <v>14.66666666666667</v>
      </c>
      <c r="F138" s="439">
        <v>14.333333333333336</v>
      </c>
      <c r="G138" s="439">
        <v>13.866666666666671</v>
      </c>
      <c r="H138" s="439">
        <v>15.466666666666669</v>
      </c>
      <c r="I138" s="439">
        <v>15.933333333333334</v>
      </c>
      <c r="J138" s="439">
        <v>16.266666666666666</v>
      </c>
      <c r="K138" s="438">
        <v>15.6</v>
      </c>
      <c r="L138" s="438">
        <v>14.8</v>
      </c>
      <c r="M138" s="438">
        <v>98.319050000000004</v>
      </c>
    </row>
    <row r="139" spans="1:13">
      <c r="A139" s="245">
        <v>129</v>
      </c>
      <c r="B139" s="441" t="s">
        <v>346</v>
      </c>
      <c r="C139" s="438">
        <v>202.25</v>
      </c>
      <c r="D139" s="439">
        <v>204.31666666666669</v>
      </c>
      <c r="E139" s="439">
        <v>197.13333333333338</v>
      </c>
      <c r="F139" s="439">
        <v>192.01666666666668</v>
      </c>
      <c r="G139" s="439">
        <v>184.83333333333337</v>
      </c>
      <c r="H139" s="439">
        <v>209.43333333333339</v>
      </c>
      <c r="I139" s="439">
        <v>216.61666666666673</v>
      </c>
      <c r="J139" s="439">
        <v>221.73333333333341</v>
      </c>
      <c r="K139" s="438">
        <v>211.5</v>
      </c>
      <c r="L139" s="438">
        <v>199.2</v>
      </c>
      <c r="M139" s="438">
        <v>5.3932700000000002</v>
      </c>
    </row>
    <row r="140" spans="1:13">
      <c r="A140" s="245">
        <v>130</v>
      </c>
      <c r="B140" s="441" t="s">
        <v>90</v>
      </c>
      <c r="C140" s="438">
        <v>4302.3500000000004</v>
      </c>
      <c r="D140" s="439">
        <v>4299.2666666666664</v>
      </c>
      <c r="E140" s="439">
        <v>4274.083333333333</v>
      </c>
      <c r="F140" s="439">
        <v>4245.8166666666666</v>
      </c>
      <c r="G140" s="439">
        <v>4220.6333333333332</v>
      </c>
      <c r="H140" s="439">
        <v>4327.5333333333328</v>
      </c>
      <c r="I140" s="439">
        <v>4352.7166666666672</v>
      </c>
      <c r="J140" s="439">
        <v>4380.9833333333327</v>
      </c>
      <c r="K140" s="438">
        <v>4324.45</v>
      </c>
      <c r="L140" s="438">
        <v>4271</v>
      </c>
      <c r="M140" s="438">
        <v>2.05565</v>
      </c>
    </row>
    <row r="141" spans="1:13">
      <c r="A141" s="245">
        <v>131</v>
      </c>
      <c r="B141" s="441" t="s">
        <v>347</v>
      </c>
      <c r="C141" s="438">
        <v>4299.1499999999996</v>
      </c>
      <c r="D141" s="439">
        <v>4253.05</v>
      </c>
      <c r="E141" s="439">
        <v>4171.1000000000004</v>
      </c>
      <c r="F141" s="439">
        <v>4043.05</v>
      </c>
      <c r="G141" s="439">
        <v>3961.1000000000004</v>
      </c>
      <c r="H141" s="439">
        <v>4381.1000000000004</v>
      </c>
      <c r="I141" s="439">
        <v>4463.0499999999993</v>
      </c>
      <c r="J141" s="439">
        <v>4591.1000000000004</v>
      </c>
      <c r="K141" s="438">
        <v>4335</v>
      </c>
      <c r="L141" s="438">
        <v>4125</v>
      </c>
      <c r="M141" s="438">
        <v>3.4502100000000002</v>
      </c>
    </row>
    <row r="142" spans="1:13">
      <c r="A142" s="245">
        <v>132</v>
      </c>
      <c r="B142" s="441" t="s">
        <v>348</v>
      </c>
      <c r="C142" s="438">
        <v>3150.15</v>
      </c>
      <c r="D142" s="439">
        <v>3141.6</v>
      </c>
      <c r="E142" s="439">
        <v>3113.2</v>
      </c>
      <c r="F142" s="439">
        <v>3076.25</v>
      </c>
      <c r="G142" s="439">
        <v>3047.85</v>
      </c>
      <c r="H142" s="439">
        <v>3178.5499999999997</v>
      </c>
      <c r="I142" s="439">
        <v>3206.9500000000003</v>
      </c>
      <c r="J142" s="439">
        <v>3243.8999999999996</v>
      </c>
      <c r="K142" s="438">
        <v>3170</v>
      </c>
      <c r="L142" s="438">
        <v>3104.65</v>
      </c>
      <c r="M142" s="438">
        <v>1.67201</v>
      </c>
    </row>
    <row r="143" spans="1:13">
      <c r="A143" s="245">
        <v>133</v>
      </c>
      <c r="B143" s="441" t="s">
        <v>93</v>
      </c>
      <c r="C143" s="438">
        <v>5286.5</v>
      </c>
      <c r="D143" s="439">
        <v>5316.3499999999995</v>
      </c>
      <c r="E143" s="439">
        <v>5218.6999999999989</v>
      </c>
      <c r="F143" s="439">
        <v>5150.8999999999996</v>
      </c>
      <c r="G143" s="439">
        <v>5053.2499999999991</v>
      </c>
      <c r="H143" s="439">
        <v>5384.1499999999987</v>
      </c>
      <c r="I143" s="439">
        <v>5481.7999999999984</v>
      </c>
      <c r="J143" s="439">
        <v>5549.5999999999985</v>
      </c>
      <c r="K143" s="438">
        <v>5414</v>
      </c>
      <c r="L143" s="438">
        <v>5248.55</v>
      </c>
      <c r="M143" s="438">
        <v>7.0723200000000004</v>
      </c>
    </row>
    <row r="144" spans="1:13">
      <c r="A144" s="245">
        <v>134</v>
      </c>
      <c r="B144" s="441" t="s">
        <v>349</v>
      </c>
      <c r="C144" s="438">
        <v>428.5</v>
      </c>
      <c r="D144" s="439">
        <v>420.83333333333331</v>
      </c>
      <c r="E144" s="439">
        <v>409.66666666666663</v>
      </c>
      <c r="F144" s="439">
        <v>390.83333333333331</v>
      </c>
      <c r="G144" s="439">
        <v>379.66666666666663</v>
      </c>
      <c r="H144" s="439">
        <v>439.66666666666663</v>
      </c>
      <c r="I144" s="439">
        <v>450.83333333333326</v>
      </c>
      <c r="J144" s="439">
        <v>469.66666666666663</v>
      </c>
      <c r="K144" s="438">
        <v>432</v>
      </c>
      <c r="L144" s="438">
        <v>402</v>
      </c>
      <c r="M144" s="438">
        <v>3.8044500000000001</v>
      </c>
    </row>
    <row r="145" spans="1:13">
      <c r="A145" s="245">
        <v>135</v>
      </c>
      <c r="B145" s="441" t="s">
        <v>350</v>
      </c>
      <c r="C145" s="438">
        <v>113.6</v>
      </c>
      <c r="D145" s="439">
        <v>114.53333333333335</v>
      </c>
      <c r="E145" s="439">
        <v>112.16666666666669</v>
      </c>
      <c r="F145" s="439">
        <v>110.73333333333333</v>
      </c>
      <c r="G145" s="439">
        <v>108.36666666666667</v>
      </c>
      <c r="H145" s="439">
        <v>115.9666666666667</v>
      </c>
      <c r="I145" s="439">
        <v>118.33333333333334</v>
      </c>
      <c r="J145" s="439">
        <v>119.76666666666671</v>
      </c>
      <c r="K145" s="438">
        <v>116.9</v>
      </c>
      <c r="L145" s="438">
        <v>113.1</v>
      </c>
      <c r="M145" s="438">
        <v>3.2229299999999999</v>
      </c>
    </row>
    <row r="146" spans="1:13">
      <c r="A146" s="245">
        <v>136</v>
      </c>
      <c r="B146" s="441" t="s">
        <v>829</v>
      </c>
      <c r="C146" s="438">
        <v>265.2</v>
      </c>
      <c r="D146" s="439">
        <v>263.53333333333336</v>
      </c>
      <c r="E146" s="439">
        <v>260.06666666666672</v>
      </c>
      <c r="F146" s="439">
        <v>254.93333333333334</v>
      </c>
      <c r="G146" s="439">
        <v>251.4666666666667</v>
      </c>
      <c r="H146" s="439">
        <v>268.66666666666674</v>
      </c>
      <c r="I146" s="439">
        <v>272.13333333333333</v>
      </c>
      <c r="J146" s="439">
        <v>277.26666666666677</v>
      </c>
      <c r="K146" s="438">
        <v>267</v>
      </c>
      <c r="L146" s="438">
        <v>258.39999999999998</v>
      </c>
      <c r="M146" s="438">
        <v>4.7833500000000004</v>
      </c>
    </row>
    <row r="147" spans="1:13">
      <c r="A147" s="245">
        <v>137</v>
      </c>
      <c r="B147" s="441" t="s">
        <v>742</v>
      </c>
      <c r="C147" s="438">
        <v>1829.75</v>
      </c>
      <c r="D147" s="439">
        <v>1845.25</v>
      </c>
      <c r="E147" s="439">
        <v>1799.5</v>
      </c>
      <c r="F147" s="439">
        <v>1769.25</v>
      </c>
      <c r="G147" s="439">
        <v>1723.5</v>
      </c>
      <c r="H147" s="439">
        <v>1875.5</v>
      </c>
      <c r="I147" s="439">
        <v>1921.25</v>
      </c>
      <c r="J147" s="439">
        <v>1951.5</v>
      </c>
      <c r="K147" s="438">
        <v>1891</v>
      </c>
      <c r="L147" s="438">
        <v>1815</v>
      </c>
      <c r="M147" s="438">
        <v>8.9510000000000006E-2</v>
      </c>
    </row>
    <row r="148" spans="1:13">
      <c r="A148" s="245">
        <v>138</v>
      </c>
      <c r="B148" s="441" t="s">
        <v>235</v>
      </c>
      <c r="C148" s="438">
        <v>71.849999999999994</v>
      </c>
      <c r="D148" s="439">
        <v>72.350000000000009</v>
      </c>
      <c r="E148" s="439">
        <v>70.200000000000017</v>
      </c>
      <c r="F148" s="439">
        <v>68.550000000000011</v>
      </c>
      <c r="G148" s="439">
        <v>66.40000000000002</v>
      </c>
      <c r="H148" s="439">
        <v>74.000000000000014</v>
      </c>
      <c r="I148" s="439">
        <v>76.15000000000002</v>
      </c>
      <c r="J148" s="439">
        <v>77.800000000000011</v>
      </c>
      <c r="K148" s="438">
        <v>74.5</v>
      </c>
      <c r="L148" s="438">
        <v>70.7</v>
      </c>
      <c r="M148" s="438">
        <v>32.515680000000003</v>
      </c>
    </row>
    <row r="149" spans="1:13">
      <c r="A149" s="245">
        <v>139</v>
      </c>
      <c r="B149" s="441" t="s">
        <v>94</v>
      </c>
      <c r="C149" s="438">
        <v>2673.75</v>
      </c>
      <c r="D149" s="439">
        <v>2703.7833333333333</v>
      </c>
      <c r="E149" s="439">
        <v>2634.6666666666665</v>
      </c>
      <c r="F149" s="439">
        <v>2595.583333333333</v>
      </c>
      <c r="G149" s="439">
        <v>2526.4666666666662</v>
      </c>
      <c r="H149" s="439">
        <v>2742.8666666666668</v>
      </c>
      <c r="I149" s="439">
        <v>2811.9833333333336</v>
      </c>
      <c r="J149" s="439">
        <v>2851.0666666666671</v>
      </c>
      <c r="K149" s="438">
        <v>2772.9</v>
      </c>
      <c r="L149" s="438">
        <v>2664.7</v>
      </c>
      <c r="M149" s="438">
        <v>7.0197000000000003</v>
      </c>
    </row>
    <row r="150" spans="1:13">
      <c r="A150" s="245">
        <v>140</v>
      </c>
      <c r="B150" s="441" t="s">
        <v>351</v>
      </c>
      <c r="C150" s="438">
        <v>210.45</v>
      </c>
      <c r="D150" s="439">
        <v>210.5</v>
      </c>
      <c r="E150" s="439">
        <v>206.65</v>
      </c>
      <c r="F150" s="439">
        <v>202.85</v>
      </c>
      <c r="G150" s="439">
        <v>199</v>
      </c>
      <c r="H150" s="439">
        <v>214.3</v>
      </c>
      <c r="I150" s="439">
        <v>218.15000000000003</v>
      </c>
      <c r="J150" s="439">
        <v>221.95000000000002</v>
      </c>
      <c r="K150" s="438">
        <v>214.35</v>
      </c>
      <c r="L150" s="438">
        <v>206.7</v>
      </c>
      <c r="M150" s="438">
        <v>0.62597000000000003</v>
      </c>
    </row>
    <row r="151" spans="1:13">
      <c r="A151" s="245">
        <v>141</v>
      </c>
      <c r="B151" s="441" t="s">
        <v>236</v>
      </c>
      <c r="C151" s="438">
        <v>545.9</v>
      </c>
      <c r="D151" s="439">
        <v>548.21666666666658</v>
      </c>
      <c r="E151" s="439">
        <v>540.98333333333312</v>
      </c>
      <c r="F151" s="439">
        <v>536.06666666666649</v>
      </c>
      <c r="G151" s="439">
        <v>528.83333333333303</v>
      </c>
      <c r="H151" s="439">
        <v>553.13333333333321</v>
      </c>
      <c r="I151" s="439">
        <v>560.36666666666656</v>
      </c>
      <c r="J151" s="439">
        <v>565.2833333333333</v>
      </c>
      <c r="K151" s="438">
        <v>555.45000000000005</v>
      </c>
      <c r="L151" s="438">
        <v>543.29999999999995</v>
      </c>
      <c r="M151" s="438">
        <v>7.9898600000000002</v>
      </c>
    </row>
    <row r="152" spans="1:13">
      <c r="A152" s="245">
        <v>142</v>
      </c>
      <c r="B152" s="441" t="s">
        <v>237</v>
      </c>
      <c r="C152" s="438">
        <v>1574.35</v>
      </c>
      <c r="D152" s="439">
        <v>1574.6833333333334</v>
      </c>
      <c r="E152" s="439">
        <v>1544.6666666666667</v>
      </c>
      <c r="F152" s="439">
        <v>1514.9833333333333</v>
      </c>
      <c r="G152" s="439">
        <v>1484.9666666666667</v>
      </c>
      <c r="H152" s="439">
        <v>1604.3666666666668</v>
      </c>
      <c r="I152" s="439">
        <v>1634.3833333333332</v>
      </c>
      <c r="J152" s="439">
        <v>1664.0666666666668</v>
      </c>
      <c r="K152" s="438">
        <v>1604.7</v>
      </c>
      <c r="L152" s="438">
        <v>1545</v>
      </c>
      <c r="M152" s="438">
        <v>1.29657</v>
      </c>
    </row>
    <row r="153" spans="1:13">
      <c r="A153" s="245">
        <v>143</v>
      </c>
      <c r="B153" s="441" t="s">
        <v>238</v>
      </c>
      <c r="C153" s="438">
        <v>82.5</v>
      </c>
      <c r="D153" s="439">
        <v>83.05</v>
      </c>
      <c r="E153" s="439">
        <v>81.699999999999989</v>
      </c>
      <c r="F153" s="439">
        <v>80.899999999999991</v>
      </c>
      <c r="G153" s="439">
        <v>79.549999999999983</v>
      </c>
      <c r="H153" s="439">
        <v>83.85</v>
      </c>
      <c r="I153" s="439">
        <v>85.199999999999989</v>
      </c>
      <c r="J153" s="439">
        <v>86</v>
      </c>
      <c r="K153" s="438">
        <v>84.4</v>
      </c>
      <c r="L153" s="438">
        <v>82.25</v>
      </c>
      <c r="M153" s="438">
        <v>37.658529999999999</v>
      </c>
    </row>
    <row r="154" spans="1:13">
      <c r="A154" s="245">
        <v>144</v>
      </c>
      <c r="B154" s="441" t="s">
        <v>95</v>
      </c>
      <c r="C154" s="438">
        <v>94</v>
      </c>
      <c r="D154" s="439">
        <v>94.516666666666666</v>
      </c>
      <c r="E154" s="439">
        <v>92.983333333333334</v>
      </c>
      <c r="F154" s="439">
        <v>91.966666666666669</v>
      </c>
      <c r="G154" s="439">
        <v>90.433333333333337</v>
      </c>
      <c r="H154" s="439">
        <v>95.533333333333331</v>
      </c>
      <c r="I154" s="439">
        <v>97.066666666666663</v>
      </c>
      <c r="J154" s="439">
        <v>98.083333333333329</v>
      </c>
      <c r="K154" s="438">
        <v>96.05</v>
      </c>
      <c r="L154" s="438">
        <v>93.5</v>
      </c>
      <c r="M154" s="438">
        <v>11.021380000000001</v>
      </c>
    </row>
    <row r="155" spans="1:13">
      <c r="A155" s="245">
        <v>145</v>
      </c>
      <c r="B155" s="441" t="s">
        <v>352</v>
      </c>
      <c r="C155" s="438">
        <v>706.4</v>
      </c>
      <c r="D155" s="439">
        <v>706.5333333333333</v>
      </c>
      <c r="E155" s="439">
        <v>700.11666666666656</v>
      </c>
      <c r="F155" s="439">
        <v>693.83333333333326</v>
      </c>
      <c r="G155" s="439">
        <v>687.41666666666652</v>
      </c>
      <c r="H155" s="439">
        <v>712.81666666666661</v>
      </c>
      <c r="I155" s="439">
        <v>719.23333333333335</v>
      </c>
      <c r="J155" s="439">
        <v>725.51666666666665</v>
      </c>
      <c r="K155" s="438">
        <v>712.95</v>
      </c>
      <c r="L155" s="438">
        <v>700.25</v>
      </c>
      <c r="M155" s="438">
        <v>0.59821000000000002</v>
      </c>
    </row>
    <row r="156" spans="1:13">
      <c r="A156" s="245">
        <v>146</v>
      </c>
      <c r="B156" s="441" t="s">
        <v>96</v>
      </c>
      <c r="C156" s="438">
        <v>1165.45</v>
      </c>
      <c r="D156" s="439">
        <v>1170.4833333333333</v>
      </c>
      <c r="E156" s="439">
        <v>1154.9666666666667</v>
      </c>
      <c r="F156" s="439">
        <v>1144.4833333333333</v>
      </c>
      <c r="G156" s="439">
        <v>1128.9666666666667</v>
      </c>
      <c r="H156" s="439">
        <v>1180.9666666666667</v>
      </c>
      <c r="I156" s="439">
        <v>1196.4833333333336</v>
      </c>
      <c r="J156" s="439">
        <v>1206.9666666666667</v>
      </c>
      <c r="K156" s="438">
        <v>1186</v>
      </c>
      <c r="L156" s="438">
        <v>1160</v>
      </c>
      <c r="M156" s="438">
        <v>13.661289999999999</v>
      </c>
    </row>
    <row r="157" spans="1:13">
      <c r="A157" s="245">
        <v>147</v>
      </c>
      <c r="B157" s="441" t="s">
        <v>97</v>
      </c>
      <c r="C157" s="438">
        <v>187.75</v>
      </c>
      <c r="D157" s="439">
        <v>188.56666666666669</v>
      </c>
      <c r="E157" s="439">
        <v>186.18333333333339</v>
      </c>
      <c r="F157" s="439">
        <v>184.6166666666667</v>
      </c>
      <c r="G157" s="439">
        <v>182.23333333333341</v>
      </c>
      <c r="H157" s="439">
        <v>190.13333333333338</v>
      </c>
      <c r="I157" s="439">
        <v>192.51666666666665</v>
      </c>
      <c r="J157" s="439">
        <v>194.08333333333337</v>
      </c>
      <c r="K157" s="438">
        <v>190.95</v>
      </c>
      <c r="L157" s="438">
        <v>187</v>
      </c>
      <c r="M157" s="438">
        <v>16.796710000000001</v>
      </c>
    </row>
    <row r="158" spans="1:13">
      <c r="A158" s="245">
        <v>148</v>
      </c>
      <c r="B158" s="441" t="s">
        <v>354</v>
      </c>
      <c r="C158" s="438">
        <v>353.4</v>
      </c>
      <c r="D158" s="439">
        <v>354.3</v>
      </c>
      <c r="E158" s="439">
        <v>348.6</v>
      </c>
      <c r="F158" s="439">
        <v>343.8</v>
      </c>
      <c r="G158" s="439">
        <v>338.1</v>
      </c>
      <c r="H158" s="439">
        <v>359.1</v>
      </c>
      <c r="I158" s="439">
        <v>364.79999999999995</v>
      </c>
      <c r="J158" s="439">
        <v>369.6</v>
      </c>
      <c r="K158" s="438">
        <v>360</v>
      </c>
      <c r="L158" s="438">
        <v>349.5</v>
      </c>
      <c r="M158" s="438">
        <v>6.3540200000000002</v>
      </c>
    </row>
    <row r="159" spans="1:13">
      <c r="A159" s="245">
        <v>149</v>
      </c>
      <c r="B159" s="441" t="s">
        <v>98</v>
      </c>
      <c r="C159" s="438">
        <v>85.35</v>
      </c>
      <c r="D159" s="439">
        <v>85.350000000000009</v>
      </c>
      <c r="E159" s="439">
        <v>84.250000000000014</v>
      </c>
      <c r="F159" s="439">
        <v>83.15</v>
      </c>
      <c r="G159" s="439">
        <v>82.050000000000011</v>
      </c>
      <c r="H159" s="439">
        <v>86.450000000000017</v>
      </c>
      <c r="I159" s="439">
        <v>87.550000000000011</v>
      </c>
      <c r="J159" s="439">
        <v>88.65000000000002</v>
      </c>
      <c r="K159" s="438">
        <v>86.45</v>
      </c>
      <c r="L159" s="438">
        <v>84.25</v>
      </c>
      <c r="M159" s="438">
        <v>211.89940000000001</v>
      </c>
    </row>
    <row r="160" spans="1:13">
      <c r="A160" s="245">
        <v>150</v>
      </c>
      <c r="B160" s="441" t="s">
        <v>355</v>
      </c>
      <c r="C160" s="438">
        <v>2859.6</v>
      </c>
      <c r="D160" s="439">
        <v>2846.5333333333333</v>
      </c>
      <c r="E160" s="439">
        <v>2813.0666666666666</v>
      </c>
      <c r="F160" s="439">
        <v>2766.5333333333333</v>
      </c>
      <c r="G160" s="439">
        <v>2733.0666666666666</v>
      </c>
      <c r="H160" s="439">
        <v>2893.0666666666666</v>
      </c>
      <c r="I160" s="439">
        <v>2926.5333333333328</v>
      </c>
      <c r="J160" s="439">
        <v>2973.0666666666666</v>
      </c>
      <c r="K160" s="438">
        <v>2880</v>
      </c>
      <c r="L160" s="438">
        <v>2800</v>
      </c>
      <c r="M160" s="438">
        <v>0.47442000000000001</v>
      </c>
    </row>
    <row r="161" spans="1:13">
      <c r="A161" s="245">
        <v>151</v>
      </c>
      <c r="B161" s="441" t="s">
        <v>356</v>
      </c>
      <c r="C161" s="438">
        <v>485.6</v>
      </c>
      <c r="D161" s="439">
        <v>485.31666666666666</v>
      </c>
      <c r="E161" s="439">
        <v>480.63333333333333</v>
      </c>
      <c r="F161" s="439">
        <v>475.66666666666669</v>
      </c>
      <c r="G161" s="439">
        <v>470.98333333333335</v>
      </c>
      <c r="H161" s="439">
        <v>490.2833333333333</v>
      </c>
      <c r="I161" s="439">
        <v>494.96666666666658</v>
      </c>
      <c r="J161" s="439">
        <v>499.93333333333328</v>
      </c>
      <c r="K161" s="438">
        <v>490</v>
      </c>
      <c r="L161" s="438">
        <v>480.35</v>
      </c>
      <c r="M161" s="438">
        <v>2.21577</v>
      </c>
    </row>
    <row r="162" spans="1:13">
      <c r="A162" s="245">
        <v>152</v>
      </c>
      <c r="B162" s="441" t="s">
        <v>357</v>
      </c>
      <c r="C162" s="438">
        <v>169.2</v>
      </c>
      <c r="D162" s="439">
        <v>169.33333333333334</v>
      </c>
      <c r="E162" s="439">
        <v>166.66666666666669</v>
      </c>
      <c r="F162" s="439">
        <v>164.13333333333335</v>
      </c>
      <c r="G162" s="439">
        <v>161.4666666666667</v>
      </c>
      <c r="H162" s="439">
        <v>171.86666666666667</v>
      </c>
      <c r="I162" s="439">
        <v>174.53333333333336</v>
      </c>
      <c r="J162" s="439">
        <v>177.06666666666666</v>
      </c>
      <c r="K162" s="438">
        <v>172</v>
      </c>
      <c r="L162" s="438">
        <v>166.8</v>
      </c>
      <c r="M162" s="438">
        <v>4.7459300000000004</v>
      </c>
    </row>
    <row r="163" spans="1:13">
      <c r="A163" s="245">
        <v>153</v>
      </c>
      <c r="B163" s="441" t="s">
        <v>358</v>
      </c>
      <c r="C163" s="438">
        <v>164.4</v>
      </c>
      <c r="D163" s="439">
        <v>164.68333333333334</v>
      </c>
      <c r="E163" s="439">
        <v>161.96666666666667</v>
      </c>
      <c r="F163" s="439">
        <v>159.53333333333333</v>
      </c>
      <c r="G163" s="439">
        <v>156.81666666666666</v>
      </c>
      <c r="H163" s="439">
        <v>167.11666666666667</v>
      </c>
      <c r="I163" s="439">
        <v>169.83333333333337</v>
      </c>
      <c r="J163" s="439">
        <v>172.26666666666668</v>
      </c>
      <c r="K163" s="438">
        <v>167.4</v>
      </c>
      <c r="L163" s="438">
        <v>162.25</v>
      </c>
      <c r="M163" s="438">
        <v>21.728529999999999</v>
      </c>
    </row>
    <row r="164" spans="1:13">
      <c r="A164" s="245">
        <v>154</v>
      </c>
      <c r="B164" s="441" t="s">
        <v>359</v>
      </c>
      <c r="C164" s="438">
        <v>233.95</v>
      </c>
      <c r="D164" s="439">
        <v>236.03333333333333</v>
      </c>
      <c r="E164" s="439">
        <v>230.06666666666666</v>
      </c>
      <c r="F164" s="439">
        <v>226.18333333333334</v>
      </c>
      <c r="G164" s="439">
        <v>220.21666666666667</v>
      </c>
      <c r="H164" s="439">
        <v>239.91666666666666</v>
      </c>
      <c r="I164" s="439">
        <v>245.8833333333333</v>
      </c>
      <c r="J164" s="439">
        <v>249.76666666666665</v>
      </c>
      <c r="K164" s="438">
        <v>242</v>
      </c>
      <c r="L164" s="438">
        <v>232.15</v>
      </c>
      <c r="M164" s="438">
        <v>26.50207</v>
      </c>
    </row>
    <row r="165" spans="1:13">
      <c r="A165" s="245">
        <v>155</v>
      </c>
      <c r="B165" s="441" t="s">
        <v>239</v>
      </c>
      <c r="C165" s="438">
        <v>9.5</v>
      </c>
      <c r="D165" s="439">
        <v>9.6</v>
      </c>
      <c r="E165" s="439">
        <v>9.25</v>
      </c>
      <c r="F165" s="439">
        <v>9</v>
      </c>
      <c r="G165" s="439">
        <v>8.65</v>
      </c>
      <c r="H165" s="439">
        <v>9.85</v>
      </c>
      <c r="I165" s="439">
        <v>10.199999999999998</v>
      </c>
      <c r="J165" s="439">
        <v>10.45</v>
      </c>
      <c r="K165" s="438">
        <v>9.9499999999999993</v>
      </c>
      <c r="L165" s="438">
        <v>9.35</v>
      </c>
      <c r="M165" s="438">
        <v>250.89542</v>
      </c>
    </row>
    <row r="166" spans="1:13">
      <c r="A166" s="245">
        <v>156</v>
      </c>
      <c r="B166" s="441" t="s">
        <v>240</v>
      </c>
      <c r="C166" s="438">
        <v>65.599999999999994</v>
      </c>
      <c r="D166" s="439">
        <v>65.599999999999994</v>
      </c>
      <c r="E166" s="439">
        <v>65.599999999999994</v>
      </c>
      <c r="F166" s="439">
        <v>65.599999999999994</v>
      </c>
      <c r="G166" s="439">
        <v>65.599999999999994</v>
      </c>
      <c r="H166" s="439">
        <v>65.599999999999994</v>
      </c>
      <c r="I166" s="439">
        <v>65.599999999999994</v>
      </c>
      <c r="J166" s="439">
        <v>65.599999999999994</v>
      </c>
      <c r="K166" s="438">
        <v>65.599999999999994</v>
      </c>
      <c r="L166" s="438">
        <v>65.599999999999994</v>
      </c>
      <c r="M166" s="438">
        <v>5.2944800000000001</v>
      </c>
    </row>
    <row r="167" spans="1:13">
      <c r="A167" s="245">
        <v>157</v>
      </c>
      <c r="B167" s="441" t="s">
        <v>99</v>
      </c>
      <c r="C167" s="438">
        <v>160.5</v>
      </c>
      <c r="D167" s="439">
        <v>160.94999999999999</v>
      </c>
      <c r="E167" s="439">
        <v>158.24999999999997</v>
      </c>
      <c r="F167" s="439">
        <v>155.99999999999997</v>
      </c>
      <c r="G167" s="439">
        <v>153.29999999999995</v>
      </c>
      <c r="H167" s="439">
        <v>163.19999999999999</v>
      </c>
      <c r="I167" s="439">
        <v>165.90000000000003</v>
      </c>
      <c r="J167" s="439">
        <v>168.15</v>
      </c>
      <c r="K167" s="438">
        <v>163.65</v>
      </c>
      <c r="L167" s="438">
        <v>158.69999999999999</v>
      </c>
      <c r="M167" s="438">
        <v>101.1332</v>
      </c>
    </row>
    <row r="168" spans="1:13">
      <c r="A168" s="245">
        <v>158</v>
      </c>
      <c r="B168" s="441" t="s">
        <v>360</v>
      </c>
      <c r="C168" s="438">
        <v>342.55</v>
      </c>
      <c r="D168" s="439">
        <v>339.7</v>
      </c>
      <c r="E168" s="439">
        <v>331.4</v>
      </c>
      <c r="F168" s="439">
        <v>320.25</v>
      </c>
      <c r="G168" s="439">
        <v>311.95</v>
      </c>
      <c r="H168" s="439">
        <v>350.84999999999997</v>
      </c>
      <c r="I168" s="439">
        <v>359.15000000000003</v>
      </c>
      <c r="J168" s="439">
        <v>370.29999999999995</v>
      </c>
      <c r="K168" s="438">
        <v>348</v>
      </c>
      <c r="L168" s="438">
        <v>328.55</v>
      </c>
      <c r="M168" s="438">
        <v>12.306480000000001</v>
      </c>
    </row>
    <row r="169" spans="1:13">
      <c r="A169" s="245">
        <v>159</v>
      </c>
      <c r="B169" s="441" t="s">
        <v>361</v>
      </c>
      <c r="C169" s="438">
        <v>286.25</v>
      </c>
      <c r="D169" s="439">
        <v>288.09999999999997</v>
      </c>
      <c r="E169" s="439">
        <v>279.64999999999992</v>
      </c>
      <c r="F169" s="439">
        <v>273.04999999999995</v>
      </c>
      <c r="G169" s="439">
        <v>264.59999999999991</v>
      </c>
      <c r="H169" s="439">
        <v>294.69999999999993</v>
      </c>
      <c r="I169" s="439">
        <v>303.14999999999998</v>
      </c>
      <c r="J169" s="439">
        <v>309.74999999999994</v>
      </c>
      <c r="K169" s="438">
        <v>296.55</v>
      </c>
      <c r="L169" s="438">
        <v>281.5</v>
      </c>
      <c r="M169" s="438">
        <v>3.4648400000000001</v>
      </c>
    </row>
    <row r="170" spans="1:13">
      <c r="A170" s="245">
        <v>160</v>
      </c>
      <c r="B170" s="441" t="s">
        <v>744</v>
      </c>
      <c r="C170" s="438">
        <v>4615</v>
      </c>
      <c r="D170" s="439">
        <v>4628.1833333333334</v>
      </c>
      <c r="E170" s="439">
        <v>4577.8166666666666</v>
      </c>
      <c r="F170" s="439">
        <v>4540.6333333333332</v>
      </c>
      <c r="G170" s="439">
        <v>4490.2666666666664</v>
      </c>
      <c r="H170" s="439">
        <v>4665.3666666666668</v>
      </c>
      <c r="I170" s="439">
        <v>4715.7333333333336</v>
      </c>
      <c r="J170" s="439">
        <v>4752.916666666667</v>
      </c>
      <c r="K170" s="438">
        <v>4678.55</v>
      </c>
      <c r="L170" s="438">
        <v>4591</v>
      </c>
      <c r="M170" s="438">
        <v>0.2802</v>
      </c>
    </row>
    <row r="171" spans="1:13">
      <c r="A171" s="245">
        <v>161</v>
      </c>
      <c r="B171" s="441" t="s">
        <v>102</v>
      </c>
      <c r="C171" s="438">
        <v>28.75</v>
      </c>
      <c r="D171" s="439">
        <v>29.099999999999998</v>
      </c>
      <c r="E171" s="439">
        <v>28.149999999999995</v>
      </c>
      <c r="F171" s="439">
        <v>27.549999999999997</v>
      </c>
      <c r="G171" s="439">
        <v>26.599999999999994</v>
      </c>
      <c r="H171" s="439">
        <v>29.699999999999996</v>
      </c>
      <c r="I171" s="439">
        <v>30.65</v>
      </c>
      <c r="J171" s="439">
        <v>31.249999999999996</v>
      </c>
      <c r="K171" s="438">
        <v>30.05</v>
      </c>
      <c r="L171" s="438">
        <v>28.5</v>
      </c>
      <c r="M171" s="438">
        <v>411.10435999999999</v>
      </c>
    </row>
    <row r="172" spans="1:13">
      <c r="A172" s="245">
        <v>162</v>
      </c>
      <c r="B172" s="441" t="s">
        <v>362</v>
      </c>
      <c r="C172" s="438">
        <v>3023.1</v>
      </c>
      <c r="D172" s="439">
        <v>3034.3666666666668</v>
      </c>
      <c r="E172" s="439">
        <v>2968.7333333333336</v>
      </c>
      <c r="F172" s="439">
        <v>2914.3666666666668</v>
      </c>
      <c r="G172" s="439">
        <v>2848.7333333333336</v>
      </c>
      <c r="H172" s="439">
        <v>3088.7333333333336</v>
      </c>
      <c r="I172" s="439">
        <v>3154.3666666666668</v>
      </c>
      <c r="J172" s="439">
        <v>3208.7333333333336</v>
      </c>
      <c r="K172" s="438">
        <v>3100</v>
      </c>
      <c r="L172" s="438">
        <v>2980</v>
      </c>
      <c r="M172" s="438">
        <v>0.33388000000000001</v>
      </c>
    </row>
    <row r="173" spans="1:13">
      <c r="A173" s="245">
        <v>163</v>
      </c>
      <c r="B173" s="441" t="s">
        <v>745</v>
      </c>
      <c r="C173" s="438">
        <v>197.7</v>
      </c>
      <c r="D173" s="439">
        <v>199.56666666666669</v>
      </c>
      <c r="E173" s="439">
        <v>195.23333333333338</v>
      </c>
      <c r="F173" s="439">
        <v>192.76666666666668</v>
      </c>
      <c r="G173" s="439">
        <v>188.43333333333337</v>
      </c>
      <c r="H173" s="439">
        <v>202.03333333333339</v>
      </c>
      <c r="I173" s="439">
        <v>206.3666666666667</v>
      </c>
      <c r="J173" s="439">
        <v>208.8333333333334</v>
      </c>
      <c r="K173" s="438">
        <v>203.9</v>
      </c>
      <c r="L173" s="438">
        <v>197.1</v>
      </c>
      <c r="M173" s="438">
        <v>3.1637599999999999</v>
      </c>
    </row>
    <row r="174" spans="1:13">
      <c r="A174" s="245">
        <v>164</v>
      </c>
      <c r="B174" s="441" t="s">
        <v>363</v>
      </c>
      <c r="C174" s="438">
        <v>3063</v>
      </c>
      <c r="D174" s="439">
        <v>3046.9666666666667</v>
      </c>
      <c r="E174" s="439">
        <v>3014.0333333333333</v>
      </c>
      <c r="F174" s="439">
        <v>2965.0666666666666</v>
      </c>
      <c r="G174" s="439">
        <v>2932.1333333333332</v>
      </c>
      <c r="H174" s="439">
        <v>3095.9333333333334</v>
      </c>
      <c r="I174" s="439">
        <v>3128.8666666666668</v>
      </c>
      <c r="J174" s="439">
        <v>3177.8333333333335</v>
      </c>
      <c r="K174" s="438">
        <v>3079.9</v>
      </c>
      <c r="L174" s="438">
        <v>2998</v>
      </c>
      <c r="M174" s="438">
        <v>0.10338</v>
      </c>
    </row>
    <row r="175" spans="1:13">
      <c r="A175" s="245">
        <v>165</v>
      </c>
      <c r="B175" s="441" t="s">
        <v>241</v>
      </c>
      <c r="C175" s="438">
        <v>203.45</v>
      </c>
      <c r="D175" s="439">
        <v>204.48333333333335</v>
      </c>
      <c r="E175" s="439">
        <v>200.06666666666669</v>
      </c>
      <c r="F175" s="439">
        <v>196.68333333333334</v>
      </c>
      <c r="G175" s="439">
        <v>192.26666666666668</v>
      </c>
      <c r="H175" s="439">
        <v>207.8666666666667</v>
      </c>
      <c r="I175" s="439">
        <v>212.28333333333333</v>
      </c>
      <c r="J175" s="439">
        <v>215.66666666666671</v>
      </c>
      <c r="K175" s="438">
        <v>208.9</v>
      </c>
      <c r="L175" s="438">
        <v>201.1</v>
      </c>
      <c r="M175" s="438">
        <v>40.380450000000003</v>
      </c>
    </row>
    <row r="176" spans="1:13">
      <c r="A176" s="245">
        <v>166</v>
      </c>
      <c r="B176" s="441" t="s">
        <v>364</v>
      </c>
      <c r="C176" s="438">
        <v>5656.2</v>
      </c>
      <c r="D176" s="439">
        <v>5689.3499999999995</v>
      </c>
      <c r="E176" s="439">
        <v>5608.7499999999991</v>
      </c>
      <c r="F176" s="439">
        <v>5561.2999999999993</v>
      </c>
      <c r="G176" s="439">
        <v>5480.6999999999989</v>
      </c>
      <c r="H176" s="439">
        <v>5736.7999999999993</v>
      </c>
      <c r="I176" s="439">
        <v>5817.4</v>
      </c>
      <c r="J176" s="439">
        <v>5864.8499999999995</v>
      </c>
      <c r="K176" s="438">
        <v>5769.95</v>
      </c>
      <c r="L176" s="438">
        <v>5641.9</v>
      </c>
      <c r="M176" s="438">
        <v>6.5119999999999997E-2</v>
      </c>
    </row>
    <row r="177" spans="1:13">
      <c r="A177" s="245">
        <v>167</v>
      </c>
      <c r="B177" s="441" t="s">
        <v>365</v>
      </c>
      <c r="C177" s="438">
        <v>1542.85</v>
      </c>
      <c r="D177" s="439">
        <v>1545.55</v>
      </c>
      <c r="E177" s="439">
        <v>1527.3</v>
      </c>
      <c r="F177" s="439">
        <v>1511.75</v>
      </c>
      <c r="G177" s="439">
        <v>1493.5</v>
      </c>
      <c r="H177" s="439">
        <v>1561.1</v>
      </c>
      <c r="I177" s="439">
        <v>1579.35</v>
      </c>
      <c r="J177" s="439">
        <v>1594.8999999999999</v>
      </c>
      <c r="K177" s="438">
        <v>1563.8</v>
      </c>
      <c r="L177" s="438">
        <v>1530</v>
      </c>
      <c r="M177" s="438">
        <v>0.41986000000000001</v>
      </c>
    </row>
    <row r="178" spans="1:13">
      <c r="A178" s="245">
        <v>168</v>
      </c>
      <c r="B178" s="441" t="s">
        <v>100</v>
      </c>
      <c r="C178" s="438">
        <v>639.5</v>
      </c>
      <c r="D178" s="439">
        <v>641</v>
      </c>
      <c r="E178" s="439">
        <v>628.5</v>
      </c>
      <c r="F178" s="439">
        <v>617.5</v>
      </c>
      <c r="G178" s="439">
        <v>605</v>
      </c>
      <c r="H178" s="439">
        <v>652</v>
      </c>
      <c r="I178" s="439">
        <v>664.5</v>
      </c>
      <c r="J178" s="439">
        <v>675.5</v>
      </c>
      <c r="K178" s="438">
        <v>653.5</v>
      </c>
      <c r="L178" s="438">
        <v>630</v>
      </c>
      <c r="M178" s="438">
        <v>27.098379999999999</v>
      </c>
    </row>
    <row r="179" spans="1:13">
      <c r="A179" s="245">
        <v>169</v>
      </c>
      <c r="B179" s="441" t="s">
        <v>366</v>
      </c>
      <c r="C179" s="438">
        <v>923.35</v>
      </c>
      <c r="D179" s="439">
        <v>926.81666666666661</v>
      </c>
      <c r="E179" s="439">
        <v>917.63333333333321</v>
      </c>
      <c r="F179" s="439">
        <v>911.91666666666663</v>
      </c>
      <c r="G179" s="439">
        <v>902.73333333333323</v>
      </c>
      <c r="H179" s="439">
        <v>932.53333333333319</v>
      </c>
      <c r="I179" s="439">
        <v>941.71666666666658</v>
      </c>
      <c r="J179" s="439">
        <v>947.43333333333317</v>
      </c>
      <c r="K179" s="438">
        <v>936</v>
      </c>
      <c r="L179" s="438">
        <v>921.1</v>
      </c>
      <c r="M179" s="438">
        <v>0.32478000000000001</v>
      </c>
    </row>
    <row r="180" spans="1:13">
      <c r="A180" s="245">
        <v>170</v>
      </c>
      <c r="B180" s="441" t="s">
        <v>242</v>
      </c>
      <c r="C180" s="438">
        <v>557.65</v>
      </c>
      <c r="D180" s="439">
        <v>558.11666666666667</v>
      </c>
      <c r="E180" s="439">
        <v>551.73333333333335</v>
      </c>
      <c r="F180" s="439">
        <v>545.81666666666672</v>
      </c>
      <c r="G180" s="439">
        <v>539.43333333333339</v>
      </c>
      <c r="H180" s="439">
        <v>564.0333333333333</v>
      </c>
      <c r="I180" s="439">
        <v>570.41666666666674</v>
      </c>
      <c r="J180" s="439">
        <v>576.33333333333326</v>
      </c>
      <c r="K180" s="438">
        <v>564.5</v>
      </c>
      <c r="L180" s="438">
        <v>552.20000000000005</v>
      </c>
      <c r="M180" s="438">
        <v>1.84121</v>
      </c>
    </row>
    <row r="181" spans="1:13">
      <c r="A181" s="245">
        <v>171</v>
      </c>
      <c r="B181" s="441" t="s">
        <v>103</v>
      </c>
      <c r="C181" s="438">
        <v>908</v>
      </c>
      <c r="D181" s="439">
        <v>908.61666666666667</v>
      </c>
      <c r="E181" s="439">
        <v>900.23333333333335</v>
      </c>
      <c r="F181" s="439">
        <v>892.4666666666667</v>
      </c>
      <c r="G181" s="439">
        <v>884.08333333333337</v>
      </c>
      <c r="H181" s="439">
        <v>916.38333333333333</v>
      </c>
      <c r="I181" s="439">
        <v>924.76666666666677</v>
      </c>
      <c r="J181" s="439">
        <v>932.5333333333333</v>
      </c>
      <c r="K181" s="438">
        <v>917</v>
      </c>
      <c r="L181" s="438">
        <v>900.85</v>
      </c>
      <c r="M181" s="438">
        <v>9.5321700000000007</v>
      </c>
    </row>
    <row r="182" spans="1:13">
      <c r="A182" s="245">
        <v>172</v>
      </c>
      <c r="B182" s="441" t="s">
        <v>243</v>
      </c>
      <c r="C182" s="438">
        <v>533.75</v>
      </c>
      <c r="D182" s="439">
        <v>535.08333333333337</v>
      </c>
      <c r="E182" s="439">
        <v>529.66666666666674</v>
      </c>
      <c r="F182" s="439">
        <v>525.58333333333337</v>
      </c>
      <c r="G182" s="439">
        <v>520.16666666666674</v>
      </c>
      <c r="H182" s="439">
        <v>539.16666666666674</v>
      </c>
      <c r="I182" s="439">
        <v>544.58333333333348</v>
      </c>
      <c r="J182" s="439">
        <v>548.66666666666674</v>
      </c>
      <c r="K182" s="438">
        <v>540.5</v>
      </c>
      <c r="L182" s="438">
        <v>531</v>
      </c>
      <c r="M182" s="438">
        <v>0.68272999999999995</v>
      </c>
    </row>
    <row r="183" spans="1:13">
      <c r="A183" s="245">
        <v>173</v>
      </c>
      <c r="B183" s="441" t="s">
        <v>244</v>
      </c>
      <c r="C183" s="438">
        <v>1392.05</v>
      </c>
      <c r="D183" s="439">
        <v>1400.0166666666667</v>
      </c>
      <c r="E183" s="439">
        <v>1373.0333333333333</v>
      </c>
      <c r="F183" s="439">
        <v>1354.0166666666667</v>
      </c>
      <c r="G183" s="439">
        <v>1327.0333333333333</v>
      </c>
      <c r="H183" s="439">
        <v>1419.0333333333333</v>
      </c>
      <c r="I183" s="439">
        <v>1446.0166666666664</v>
      </c>
      <c r="J183" s="439">
        <v>1465.0333333333333</v>
      </c>
      <c r="K183" s="438">
        <v>1427</v>
      </c>
      <c r="L183" s="438">
        <v>1381</v>
      </c>
      <c r="M183" s="438">
        <v>4.9776400000000001</v>
      </c>
    </row>
    <row r="184" spans="1:13">
      <c r="A184" s="245">
        <v>174</v>
      </c>
      <c r="B184" s="441" t="s">
        <v>367</v>
      </c>
      <c r="C184" s="438">
        <v>317.2</v>
      </c>
      <c r="D184" s="439">
        <v>318.2833333333333</v>
      </c>
      <c r="E184" s="439">
        <v>314.91666666666663</v>
      </c>
      <c r="F184" s="439">
        <v>312.63333333333333</v>
      </c>
      <c r="G184" s="439">
        <v>309.26666666666665</v>
      </c>
      <c r="H184" s="439">
        <v>320.56666666666661</v>
      </c>
      <c r="I184" s="439">
        <v>323.93333333333328</v>
      </c>
      <c r="J184" s="439">
        <v>326.21666666666658</v>
      </c>
      <c r="K184" s="438">
        <v>321.64999999999998</v>
      </c>
      <c r="L184" s="438">
        <v>316</v>
      </c>
      <c r="M184" s="438">
        <v>26.118030000000001</v>
      </c>
    </row>
    <row r="185" spans="1:13">
      <c r="A185" s="245">
        <v>175</v>
      </c>
      <c r="B185" s="441" t="s">
        <v>245</v>
      </c>
      <c r="C185" s="438">
        <v>668.45</v>
      </c>
      <c r="D185" s="439">
        <v>679.30000000000007</v>
      </c>
      <c r="E185" s="439">
        <v>640.60000000000014</v>
      </c>
      <c r="F185" s="439">
        <v>612.75000000000011</v>
      </c>
      <c r="G185" s="439">
        <v>574.05000000000018</v>
      </c>
      <c r="H185" s="439">
        <v>707.15000000000009</v>
      </c>
      <c r="I185" s="439">
        <v>745.85000000000014</v>
      </c>
      <c r="J185" s="439">
        <v>773.7</v>
      </c>
      <c r="K185" s="438">
        <v>718</v>
      </c>
      <c r="L185" s="438">
        <v>651.45000000000005</v>
      </c>
      <c r="M185" s="438">
        <v>13.26052</v>
      </c>
    </row>
    <row r="186" spans="1:13">
      <c r="A186" s="245">
        <v>176</v>
      </c>
      <c r="B186" s="441" t="s">
        <v>104</v>
      </c>
      <c r="C186" s="438">
        <v>1458.2</v>
      </c>
      <c r="D186" s="439">
        <v>1466.4666666666669</v>
      </c>
      <c r="E186" s="439">
        <v>1442.2833333333338</v>
      </c>
      <c r="F186" s="439">
        <v>1426.3666666666668</v>
      </c>
      <c r="G186" s="439">
        <v>1402.1833333333336</v>
      </c>
      <c r="H186" s="439">
        <v>1482.3833333333339</v>
      </c>
      <c r="I186" s="439">
        <v>1506.5666666666668</v>
      </c>
      <c r="J186" s="439">
        <v>1522.483333333334</v>
      </c>
      <c r="K186" s="438">
        <v>1490.65</v>
      </c>
      <c r="L186" s="438">
        <v>1450.55</v>
      </c>
      <c r="M186" s="438">
        <v>7.9543499999999998</v>
      </c>
    </row>
    <row r="187" spans="1:13">
      <c r="A187" s="245">
        <v>177</v>
      </c>
      <c r="B187" s="441" t="s">
        <v>368</v>
      </c>
      <c r="C187" s="438">
        <v>404.6</v>
      </c>
      <c r="D187" s="439">
        <v>407.2833333333333</v>
      </c>
      <c r="E187" s="439">
        <v>398.36666666666662</v>
      </c>
      <c r="F187" s="439">
        <v>392.13333333333333</v>
      </c>
      <c r="G187" s="439">
        <v>383.21666666666664</v>
      </c>
      <c r="H187" s="439">
        <v>413.51666666666659</v>
      </c>
      <c r="I187" s="439">
        <v>422.43333333333334</v>
      </c>
      <c r="J187" s="439">
        <v>428.66666666666657</v>
      </c>
      <c r="K187" s="438">
        <v>416.2</v>
      </c>
      <c r="L187" s="438">
        <v>401.05</v>
      </c>
      <c r="M187" s="438">
        <v>4.2659799999999999</v>
      </c>
    </row>
    <row r="188" spans="1:13">
      <c r="A188" s="245">
        <v>178</v>
      </c>
      <c r="B188" s="441" t="s">
        <v>369</v>
      </c>
      <c r="C188" s="438">
        <v>163.80000000000001</v>
      </c>
      <c r="D188" s="439">
        <v>160.31666666666666</v>
      </c>
      <c r="E188" s="439">
        <v>151.28333333333333</v>
      </c>
      <c r="F188" s="439">
        <v>138.76666666666668</v>
      </c>
      <c r="G188" s="439">
        <v>129.73333333333335</v>
      </c>
      <c r="H188" s="439">
        <v>172.83333333333331</v>
      </c>
      <c r="I188" s="439">
        <v>181.86666666666662</v>
      </c>
      <c r="J188" s="439">
        <v>194.3833333333333</v>
      </c>
      <c r="K188" s="438">
        <v>169.35</v>
      </c>
      <c r="L188" s="438">
        <v>147.80000000000001</v>
      </c>
      <c r="M188" s="438">
        <v>187.08359999999999</v>
      </c>
    </row>
    <row r="189" spans="1:13">
      <c r="A189" s="245">
        <v>179</v>
      </c>
      <c r="B189" s="441" t="s">
        <v>370</v>
      </c>
      <c r="C189" s="438">
        <v>1159.75</v>
      </c>
      <c r="D189" s="439">
        <v>1160.45</v>
      </c>
      <c r="E189" s="439">
        <v>1141.9000000000001</v>
      </c>
      <c r="F189" s="439">
        <v>1124.05</v>
      </c>
      <c r="G189" s="439">
        <v>1105.5</v>
      </c>
      <c r="H189" s="439">
        <v>1178.3000000000002</v>
      </c>
      <c r="I189" s="439">
        <v>1196.8499999999999</v>
      </c>
      <c r="J189" s="439">
        <v>1214.7000000000003</v>
      </c>
      <c r="K189" s="438">
        <v>1179</v>
      </c>
      <c r="L189" s="438">
        <v>1142.5999999999999</v>
      </c>
      <c r="M189" s="438">
        <v>0.95155000000000001</v>
      </c>
    </row>
    <row r="190" spans="1:13">
      <c r="A190" s="245">
        <v>180</v>
      </c>
      <c r="B190" s="441" t="s">
        <v>371</v>
      </c>
      <c r="C190" s="438">
        <v>408.9</v>
      </c>
      <c r="D190" s="439">
        <v>410.88333333333338</v>
      </c>
      <c r="E190" s="439">
        <v>404.21666666666675</v>
      </c>
      <c r="F190" s="439">
        <v>399.53333333333336</v>
      </c>
      <c r="G190" s="439">
        <v>392.86666666666673</v>
      </c>
      <c r="H190" s="439">
        <v>415.56666666666678</v>
      </c>
      <c r="I190" s="439">
        <v>422.23333333333341</v>
      </c>
      <c r="J190" s="439">
        <v>426.9166666666668</v>
      </c>
      <c r="K190" s="438">
        <v>417.55</v>
      </c>
      <c r="L190" s="438">
        <v>406.2</v>
      </c>
      <c r="M190" s="438">
        <v>3.2036699999999998</v>
      </c>
    </row>
    <row r="191" spans="1:13">
      <c r="A191" s="245">
        <v>181</v>
      </c>
      <c r="B191" s="441" t="s">
        <v>743</v>
      </c>
      <c r="C191" s="438">
        <v>167.7</v>
      </c>
      <c r="D191" s="439">
        <v>167.49999999999997</v>
      </c>
      <c r="E191" s="439">
        <v>164.89999999999995</v>
      </c>
      <c r="F191" s="439">
        <v>162.09999999999997</v>
      </c>
      <c r="G191" s="439">
        <v>159.49999999999994</v>
      </c>
      <c r="H191" s="439">
        <v>170.29999999999995</v>
      </c>
      <c r="I191" s="439">
        <v>172.89999999999998</v>
      </c>
      <c r="J191" s="439">
        <v>175.69999999999996</v>
      </c>
      <c r="K191" s="438">
        <v>170.1</v>
      </c>
      <c r="L191" s="438">
        <v>164.7</v>
      </c>
      <c r="M191" s="438">
        <v>3.4966900000000001</v>
      </c>
    </row>
    <row r="192" spans="1:13">
      <c r="A192" s="245">
        <v>182</v>
      </c>
      <c r="B192" s="441" t="s">
        <v>773</v>
      </c>
      <c r="C192" s="438">
        <v>1151.25</v>
      </c>
      <c r="D192" s="439">
        <v>1159.4333333333334</v>
      </c>
      <c r="E192" s="439">
        <v>1130.0166666666669</v>
      </c>
      <c r="F192" s="439">
        <v>1108.7833333333335</v>
      </c>
      <c r="G192" s="439">
        <v>1079.366666666667</v>
      </c>
      <c r="H192" s="439">
        <v>1180.6666666666667</v>
      </c>
      <c r="I192" s="439">
        <v>1210.0833333333333</v>
      </c>
      <c r="J192" s="439">
        <v>1231.3166666666666</v>
      </c>
      <c r="K192" s="438">
        <v>1188.8499999999999</v>
      </c>
      <c r="L192" s="438">
        <v>1138.2</v>
      </c>
      <c r="M192" s="438">
        <v>1.1349499999999999</v>
      </c>
    </row>
    <row r="193" spans="1:13">
      <c r="A193" s="245">
        <v>183</v>
      </c>
      <c r="B193" s="441" t="s">
        <v>372</v>
      </c>
      <c r="C193" s="438">
        <v>659.65</v>
      </c>
      <c r="D193" s="439">
        <v>653.55000000000007</v>
      </c>
      <c r="E193" s="439">
        <v>632.10000000000014</v>
      </c>
      <c r="F193" s="439">
        <v>604.55000000000007</v>
      </c>
      <c r="G193" s="439">
        <v>583.10000000000014</v>
      </c>
      <c r="H193" s="439">
        <v>681.10000000000014</v>
      </c>
      <c r="I193" s="439">
        <v>702.55000000000018</v>
      </c>
      <c r="J193" s="439">
        <v>730.10000000000014</v>
      </c>
      <c r="K193" s="438">
        <v>675</v>
      </c>
      <c r="L193" s="438">
        <v>626</v>
      </c>
      <c r="M193" s="438">
        <v>69.081100000000006</v>
      </c>
    </row>
    <row r="194" spans="1:13">
      <c r="A194" s="245">
        <v>184</v>
      </c>
      <c r="B194" s="441" t="s">
        <v>373</v>
      </c>
      <c r="C194" s="438">
        <v>75.849999999999994</v>
      </c>
      <c r="D194" s="439">
        <v>76.61666666666666</v>
      </c>
      <c r="E194" s="439">
        <v>74.48333333333332</v>
      </c>
      <c r="F194" s="439">
        <v>73.11666666666666</v>
      </c>
      <c r="G194" s="439">
        <v>70.98333333333332</v>
      </c>
      <c r="H194" s="439">
        <v>77.98333333333332</v>
      </c>
      <c r="I194" s="439">
        <v>80.116666666666674</v>
      </c>
      <c r="J194" s="439">
        <v>81.48333333333332</v>
      </c>
      <c r="K194" s="438">
        <v>78.75</v>
      </c>
      <c r="L194" s="438">
        <v>75.25</v>
      </c>
      <c r="M194" s="438">
        <v>20.217289999999998</v>
      </c>
    </row>
    <row r="195" spans="1:13">
      <c r="A195" s="245">
        <v>185</v>
      </c>
      <c r="B195" s="441" t="s">
        <v>374</v>
      </c>
      <c r="C195" s="438">
        <v>364.55</v>
      </c>
      <c r="D195" s="439">
        <v>367.60000000000008</v>
      </c>
      <c r="E195" s="439">
        <v>359.55000000000018</v>
      </c>
      <c r="F195" s="439">
        <v>354.55000000000013</v>
      </c>
      <c r="G195" s="439">
        <v>346.50000000000023</v>
      </c>
      <c r="H195" s="439">
        <v>372.60000000000014</v>
      </c>
      <c r="I195" s="439">
        <v>380.65</v>
      </c>
      <c r="J195" s="439">
        <v>385.65000000000009</v>
      </c>
      <c r="K195" s="438">
        <v>375.65</v>
      </c>
      <c r="L195" s="438">
        <v>362.6</v>
      </c>
      <c r="M195" s="438">
        <v>5.84415</v>
      </c>
    </row>
    <row r="196" spans="1:13">
      <c r="A196" s="245">
        <v>186</v>
      </c>
      <c r="B196" s="441" t="s">
        <v>375</v>
      </c>
      <c r="C196" s="438">
        <v>111.5</v>
      </c>
      <c r="D196" s="439">
        <v>112.43333333333332</v>
      </c>
      <c r="E196" s="439">
        <v>109.16666666666664</v>
      </c>
      <c r="F196" s="439">
        <v>106.83333333333331</v>
      </c>
      <c r="G196" s="439">
        <v>103.56666666666663</v>
      </c>
      <c r="H196" s="439">
        <v>114.76666666666665</v>
      </c>
      <c r="I196" s="439">
        <v>118.03333333333333</v>
      </c>
      <c r="J196" s="439">
        <v>120.36666666666666</v>
      </c>
      <c r="K196" s="438">
        <v>115.7</v>
      </c>
      <c r="L196" s="438">
        <v>110.1</v>
      </c>
      <c r="M196" s="438">
        <v>26.865120000000001</v>
      </c>
    </row>
    <row r="197" spans="1:13">
      <c r="A197" s="245">
        <v>187</v>
      </c>
      <c r="B197" s="441" t="s">
        <v>376</v>
      </c>
      <c r="C197" s="438">
        <v>118.8</v>
      </c>
      <c r="D197" s="439">
        <v>119.55</v>
      </c>
      <c r="E197" s="439">
        <v>116.6</v>
      </c>
      <c r="F197" s="439">
        <v>114.39999999999999</v>
      </c>
      <c r="G197" s="439">
        <v>111.44999999999999</v>
      </c>
      <c r="H197" s="439">
        <v>121.75</v>
      </c>
      <c r="I197" s="439">
        <v>124.70000000000002</v>
      </c>
      <c r="J197" s="439">
        <v>126.9</v>
      </c>
      <c r="K197" s="438">
        <v>122.5</v>
      </c>
      <c r="L197" s="438">
        <v>117.35</v>
      </c>
      <c r="M197" s="438">
        <v>42.164000000000001</v>
      </c>
    </row>
    <row r="198" spans="1:13">
      <c r="A198" s="245">
        <v>188</v>
      </c>
      <c r="B198" s="441" t="s">
        <v>246</v>
      </c>
      <c r="C198" s="438">
        <v>320.89999999999998</v>
      </c>
      <c r="D198" s="439">
        <v>317.96666666666664</v>
      </c>
      <c r="E198" s="439">
        <v>309.93333333333328</v>
      </c>
      <c r="F198" s="439">
        <v>298.96666666666664</v>
      </c>
      <c r="G198" s="439">
        <v>290.93333333333328</v>
      </c>
      <c r="H198" s="439">
        <v>328.93333333333328</v>
      </c>
      <c r="I198" s="439">
        <v>336.9666666666667</v>
      </c>
      <c r="J198" s="439">
        <v>347.93333333333328</v>
      </c>
      <c r="K198" s="438">
        <v>326</v>
      </c>
      <c r="L198" s="438">
        <v>307</v>
      </c>
      <c r="M198" s="438">
        <v>28.030709999999999</v>
      </c>
    </row>
    <row r="199" spans="1:13">
      <c r="A199" s="245">
        <v>189</v>
      </c>
      <c r="B199" s="441" t="s">
        <v>377</v>
      </c>
      <c r="C199" s="438">
        <v>694.3</v>
      </c>
      <c r="D199" s="439">
        <v>696.4</v>
      </c>
      <c r="E199" s="439">
        <v>687.9</v>
      </c>
      <c r="F199" s="439">
        <v>681.5</v>
      </c>
      <c r="G199" s="439">
        <v>673</v>
      </c>
      <c r="H199" s="439">
        <v>702.8</v>
      </c>
      <c r="I199" s="439">
        <v>711.3</v>
      </c>
      <c r="J199" s="439">
        <v>717.69999999999993</v>
      </c>
      <c r="K199" s="438">
        <v>704.9</v>
      </c>
      <c r="L199" s="438">
        <v>690</v>
      </c>
      <c r="M199" s="438">
        <v>0.65234000000000003</v>
      </c>
    </row>
    <row r="200" spans="1:13">
      <c r="A200" s="245">
        <v>190</v>
      </c>
      <c r="B200" s="441" t="s">
        <v>247</v>
      </c>
      <c r="C200" s="438">
        <v>2164.5500000000002</v>
      </c>
      <c r="D200" s="439">
        <v>2186.9</v>
      </c>
      <c r="E200" s="439">
        <v>2119.8500000000004</v>
      </c>
      <c r="F200" s="439">
        <v>2075.15</v>
      </c>
      <c r="G200" s="439">
        <v>2008.1000000000004</v>
      </c>
      <c r="H200" s="439">
        <v>2231.6000000000004</v>
      </c>
      <c r="I200" s="439">
        <v>2298.6500000000005</v>
      </c>
      <c r="J200" s="439">
        <v>2343.3500000000004</v>
      </c>
      <c r="K200" s="438">
        <v>2253.9499999999998</v>
      </c>
      <c r="L200" s="438">
        <v>2142.1999999999998</v>
      </c>
      <c r="M200" s="438">
        <v>2.33758</v>
      </c>
    </row>
    <row r="201" spans="1:13">
      <c r="A201" s="245">
        <v>191</v>
      </c>
      <c r="B201" s="441" t="s">
        <v>107</v>
      </c>
      <c r="C201" s="438">
        <v>986.4</v>
      </c>
      <c r="D201" s="439">
        <v>984.63333333333321</v>
      </c>
      <c r="E201" s="439">
        <v>980.31666666666638</v>
      </c>
      <c r="F201" s="439">
        <v>974.23333333333312</v>
      </c>
      <c r="G201" s="439">
        <v>969.91666666666629</v>
      </c>
      <c r="H201" s="439">
        <v>990.71666666666647</v>
      </c>
      <c r="I201" s="439">
        <v>995.0333333333333</v>
      </c>
      <c r="J201" s="439">
        <v>1001.1166666666666</v>
      </c>
      <c r="K201" s="438">
        <v>988.95</v>
      </c>
      <c r="L201" s="438">
        <v>978.55</v>
      </c>
      <c r="M201" s="438">
        <v>36.099890000000002</v>
      </c>
    </row>
    <row r="202" spans="1:13">
      <c r="A202" s="245">
        <v>192</v>
      </c>
      <c r="B202" s="441" t="s">
        <v>248</v>
      </c>
      <c r="C202" s="438">
        <v>3012.3</v>
      </c>
      <c r="D202" s="439">
        <v>3008.75</v>
      </c>
      <c r="E202" s="439">
        <v>2987.55</v>
      </c>
      <c r="F202" s="439">
        <v>2962.8</v>
      </c>
      <c r="G202" s="439">
        <v>2941.6000000000004</v>
      </c>
      <c r="H202" s="439">
        <v>3033.5</v>
      </c>
      <c r="I202" s="439">
        <v>3054.7</v>
      </c>
      <c r="J202" s="439">
        <v>3079.45</v>
      </c>
      <c r="K202" s="438">
        <v>3029.95</v>
      </c>
      <c r="L202" s="438">
        <v>2984</v>
      </c>
      <c r="M202" s="438">
        <v>1.81349</v>
      </c>
    </row>
    <row r="203" spans="1:13">
      <c r="A203" s="245">
        <v>193</v>
      </c>
      <c r="B203" s="441" t="s">
        <v>109</v>
      </c>
      <c r="C203" s="438">
        <v>1466.1</v>
      </c>
      <c r="D203" s="439">
        <v>1468.2833333333335</v>
      </c>
      <c r="E203" s="439">
        <v>1457.8166666666671</v>
      </c>
      <c r="F203" s="439">
        <v>1449.5333333333335</v>
      </c>
      <c r="G203" s="439">
        <v>1439.0666666666671</v>
      </c>
      <c r="H203" s="439">
        <v>1476.5666666666671</v>
      </c>
      <c r="I203" s="439">
        <v>1487.0333333333338</v>
      </c>
      <c r="J203" s="439">
        <v>1495.3166666666671</v>
      </c>
      <c r="K203" s="438">
        <v>1478.75</v>
      </c>
      <c r="L203" s="438">
        <v>1460</v>
      </c>
      <c r="M203" s="438">
        <v>46.41901</v>
      </c>
    </row>
    <row r="204" spans="1:13">
      <c r="A204" s="245">
        <v>194</v>
      </c>
      <c r="B204" s="441" t="s">
        <v>249</v>
      </c>
      <c r="C204" s="438">
        <v>700.3</v>
      </c>
      <c r="D204" s="439">
        <v>695.48333333333323</v>
      </c>
      <c r="E204" s="439">
        <v>687.11666666666645</v>
      </c>
      <c r="F204" s="439">
        <v>673.93333333333317</v>
      </c>
      <c r="G204" s="439">
        <v>665.56666666666638</v>
      </c>
      <c r="H204" s="439">
        <v>708.66666666666652</v>
      </c>
      <c r="I204" s="439">
        <v>717.0333333333333</v>
      </c>
      <c r="J204" s="439">
        <v>730.21666666666658</v>
      </c>
      <c r="K204" s="438">
        <v>703.85</v>
      </c>
      <c r="L204" s="438">
        <v>682.3</v>
      </c>
      <c r="M204" s="438">
        <v>37.969259999999998</v>
      </c>
    </row>
    <row r="205" spans="1:13">
      <c r="A205" s="245">
        <v>195</v>
      </c>
      <c r="B205" s="441" t="s">
        <v>382</v>
      </c>
      <c r="C205" s="438">
        <v>53.2</v>
      </c>
      <c r="D205" s="439">
        <v>53.383333333333333</v>
      </c>
      <c r="E205" s="439">
        <v>52.016666666666666</v>
      </c>
      <c r="F205" s="439">
        <v>50.833333333333336</v>
      </c>
      <c r="G205" s="439">
        <v>49.466666666666669</v>
      </c>
      <c r="H205" s="439">
        <v>54.566666666666663</v>
      </c>
      <c r="I205" s="439">
        <v>55.933333333333323</v>
      </c>
      <c r="J205" s="439">
        <v>57.11666666666666</v>
      </c>
      <c r="K205" s="438">
        <v>54.75</v>
      </c>
      <c r="L205" s="438">
        <v>52.2</v>
      </c>
      <c r="M205" s="438">
        <v>570.18015000000003</v>
      </c>
    </row>
    <row r="206" spans="1:13">
      <c r="A206" s="245">
        <v>196</v>
      </c>
      <c r="B206" s="441" t="s">
        <v>378</v>
      </c>
      <c r="C206" s="438">
        <v>26.85</v>
      </c>
      <c r="D206" s="439">
        <v>26.966666666666669</v>
      </c>
      <c r="E206" s="439">
        <v>26.383333333333336</v>
      </c>
      <c r="F206" s="439">
        <v>25.916666666666668</v>
      </c>
      <c r="G206" s="439">
        <v>25.333333333333336</v>
      </c>
      <c r="H206" s="439">
        <v>27.433333333333337</v>
      </c>
      <c r="I206" s="439">
        <v>28.016666666666666</v>
      </c>
      <c r="J206" s="439">
        <v>28.483333333333338</v>
      </c>
      <c r="K206" s="438">
        <v>27.55</v>
      </c>
      <c r="L206" s="438">
        <v>26.5</v>
      </c>
      <c r="M206" s="438">
        <v>122.08634000000001</v>
      </c>
    </row>
    <row r="207" spans="1:13">
      <c r="A207" s="245">
        <v>197</v>
      </c>
      <c r="B207" s="441" t="s">
        <v>379</v>
      </c>
      <c r="C207" s="438">
        <v>907.7</v>
      </c>
      <c r="D207" s="439">
        <v>917.2166666666667</v>
      </c>
      <c r="E207" s="439">
        <v>893.58333333333337</v>
      </c>
      <c r="F207" s="439">
        <v>879.4666666666667</v>
      </c>
      <c r="G207" s="439">
        <v>855.83333333333337</v>
      </c>
      <c r="H207" s="439">
        <v>931.33333333333337</v>
      </c>
      <c r="I207" s="439">
        <v>954.96666666666658</v>
      </c>
      <c r="J207" s="439">
        <v>969.08333333333337</v>
      </c>
      <c r="K207" s="438">
        <v>940.85</v>
      </c>
      <c r="L207" s="438">
        <v>903.1</v>
      </c>
      <c r="M207" s="438">
        <v>0.53051000000000004</v>
      </c>
    </row>
    <row r="208" spans="1:13">
      <c r="A208" s="245">
        <v>198</v>
      </c>
      <c r="B208" s="441" t="s">
        <v>105</v>
      </c>
      <c r="C208" s="438">
        <v>997.75</v>
      </c>
      <c r="D208" s="439">
        <v>999.18333333333339</v>
      </c>
      <c r="E208" s="439">
        <v>989.56666666666683</v>
      </c>
      <c r="F208" s="439">
        <v>981.38333333333344</v>
      </c>
      <c r="G208" s="439">
        <v>971.76666666666688</v>
      </c>
      <c r="H208" s="439">
        <v>1007.3666666666668</v>
      </c>
      <c r="I208" s="439">
        <v>1016.9833333333333</v>
      </c>
      <c r="J208" s="439">
        <v>1025.1666666666667</v>
      </c>
      <c r="K208" s="438">
        <v>1008.8</v>
      </c>
      <c r="L208" s="438">
        <v>991</v>
      </c>
      <c r="M208" s="438">
        <v>13.348509999999999</v>
      </c>
    </row>
    <row r="209" spans="1:13">
      <c r="A209" s="245">
        <v>199</v>
      </c>
      <c r="B209" s="441" t="s">
        <v>380</v>
      </c>
      <c r="C209" s="438">
        <v>251</v>
      </c>
      <c r="D209" s="439">
        <v>251.11666666666667</v>
      </c>
      <c r="E209" s="439">
        <v>247.78333333333336</v>
      </c>
      <c r="F209" s="439">
        <v>244.56666666666669</v>
      </c>
      <c r="G209" s="439">
        <v>241.23333333333338</v>
      </c>
      <c r="H209" s="439">
        <v>254.33333333333334</v>
      </c>
      <c r="I209" s="439">
        <v>257.66666666666663</v>
      </c>
      <c r="J209" s="439">
        <v>260.88333333333333</v>
      </c>
      <c r="K209" s="438">
        <v>254.45</v>
      </c>
      <c r="L209" s="438">
        <v>247.9</v>
      </c>
      <c r="M209" s="438">
        <v>2.8850199999999999</v>
      </c>
    </row>
    <row r="210" spans="1:13">
      <c r="A210" s="245">
        <v>200</v>
      </c>
      <c r="B210" s="441" t="s">
        <v>381</v>
      </c>
      <c r="C210" s="438">
        <v>410.75</v>
      </c>
      <c r="D210" s="439">
        <v>414.16666666666669</v>
      </c>
      <c r="E210" s="439">
        <v>406.58333333333337</v>
      </c>
      <c r="F210" s="439">
        <v>402.41666666666669</v>
      </c>
      <c r="G210" s="439">
        <v>394.83333333333337</v>
      </c>
      <c r="H210" s="439">
        <v>418.33333333333337</v>
      </c>
      <c r="I210" s="439">
        <v>425.91666666666674</v>
      </c>
      <c r="J210" s="439">
        <v>430.08333333333337</v>
      </c>
      <c r="K210" s="438">
        <v>421.75</v>
      </c>
      <c r="L210" s="438">
        <v>410</v>
      </c>
      <c r="M210" s="438">
        <v>1.26271</v>
      </c>
    </row>
    <row r="211" spans="1:13">
      <c r="A211" s="245">
        <v>201</v>
      </c>
      <c r="B211" s="441" t="s">
        <v>110</v>
      </c>
      <c r="C211" s="438">
        <v>2914.1</v>
      </c>
      <c r="D211" s="439">
        <v>2925.0166666666664</v>
      </c>
      <c r="E211" s="439">
        <v>2891.083333333333</v>
      </c>
      <c r="F211" s="439">
        <v>2868.0666666666666</v>
      </c>
      <c r="G211" s="439">
        <v>2834.1333333333332</v>
      </c>
      <c r="H211" s="439">
        <v>2948.0333333333328</v>
      </c>
      <c r="I211" s="439">
        <v>2981.9666666666662</v>
      </c>
      <c r="J211" s="439">
        <v>3004.9833333333327</v>
      </c>
      <c r="K211" s="438">
        <v>2958.95</v>
      </c>
      <c r="L211" s="438">
        <v>2902</v>
      </c>
      <c r="M211" s="438">
        <v>7.82315</v>
      </c>
    </row>
    <row r="212" spans="1:13">
      <c r="A212" s="245">
        <v>202</v>
      </c>
      <c r="B212" s="441" t="s">
        <v>383</v>
      </c>
      <c r="C212" s="438">
        <v>57.8</v>
      </c>
      <c r="D212" s="439">
        <v>57.883333333333326</v>
      </c>
      <c r="E212" s="439">
        <v>53.616666666666653</v>
      </c>
      <c r="F212" s="439">
        <v>49.43333333333333</v>
      </c>
      <c r="G212" s="439">
        <v>45.166666666666657</v>
      </c>
      <c r="H212" s="439">
        <v>62.066666666666649</v>
      </c>
      <c r="I212" s="439">
        <v>66.333333333333329</v>
      </c>
      <c r="J212" s="439">
        <v>70.516666666666652</v>
      </c>
      <c r="K212" s="438">
        <v>62.15</v>
      </c>
      <c r="L212" s="438">
        <v>53.7</v>
      </c>
      <c r="M212" s="438">
        <v>1145.14365</v>
      </c>
    </row>
    <row r="213" spans="1:13">
      <c r="A213" s="245">
        <v>203</v>
      </c>
      <c r="B213" s="441" t="s">
        <v>112</v>
      </c>
      <c r="C213" s="438">
        <v>369.25</v>
      </c>
      <c r="D213" s="439">
        <v>371.5333333333333</v>
      </c>
      <c r="E213" s="439">
        <v>362.76666666666659</v>
      </c>
      <c r="F213" s="439">
        <v>356.2833333333333</v>
      </c>
      <c r="G213" s="439">
        <v>347.51666666666659</v>
      </c>
      <c r="H213" s="439">
        <v>378.01666666666659</v>
      </c>
      <c r="I213" s="439">
        <v>386.78333333333325</v>
      </c>
      <c r="J213" s="439">
        <v>393.26666666666659</v>
      </c>
      <c r="K213" s="438">
        <v>380.3</v>
      </c>
      <c r="L213" s="438">
        <v>365.05</v>
      </c>
      <c r="M213" s="438">
        <v>143.21673000000001</v>
      </c>
    </row>
    <row r="214" spans="1:13">
      <c r="A214" s="245">
        <v>204</v>
      </c>
      <c r="B214" s="441" t="s">
        <v>384</v>
      </c>
      <c r="C214" s="438">
        <v>1027.3499999999999</v>
      </c>
      <c r="D214" s="439">
        <v>1035.7</v>
      </c>
      <c r="E214" s="439">
        <v>1016.7</v>
      </c>
      <c r="F214" s="439">
        <v>1006.05</v>
      </c>
      <c r="G214" s="439">
        <v>987.05</v>
      </c>
      <c r="H214" s="439">
        <v>1046.3500000000001</v>
      </c>
      <c r="I214" s="439">
        <v>1065.3500000000001</v>
      </c>
      <c r="J214" s="439">
        <v>1076.0000000000002</v>
      </c>
      <c r="K214" s="438">
        <v>1054.7</v>
      </c>
      <c r="L214" s="438">
        <v>1025.05</v>
      </c>
      <c r="M214" s="438">
        <v>1.75746</v>
      </c>
    </row>
    <row r="215" spans="1:13">
      <c r="A215" s="245">
        <v>205</v>
      </c>
      <c r="B215" s="441" t="s">
        <v>385</v>
      </c>
      <c r="C215" s="438">
        <v>152.65</v>
      </c>
      <c r="D215" s="439">
        <v>153.68333333333334</v>
      </c>
      <c r="E215" s="439">
        <v>150.46666666666667</v>
      </c>
      <c r="F215" s="439">
        <v>148.28333333333333</v>
      </c>
      <c r="G215" s="439">
        <v>145.06666666666666</v>
      </c>
      <c r="H215" s="439">
        <v>155.86666666666667</v>
      </c>
      <c r="I215" s="439">
        <v>159.08333333333337</v>
      </c>
      <c r="J215" s="439">
        <v>161.26666666666668</v>
      </c>
      <c r="K215" s="438">
        <v>156.9</v>
      </c>
      <c r="L215" s="438">
        <v>151.5</v>
      </c>
      <c r="M215" s="438">
        <v>54.238709999999998</v>
      </c>
    </row>
    <row r="216" spans="1:13">
      <c r="A216" s="245">
        <v>206</v>
      </c>
      <c r="B216" s="441" t="s">
        <v>113</v>
      </c>
      <c r="C216" s="438">
        <v>309</v>
      </c>
      <c r="D216" s="439">
        <v>308</v>
      </c>
      <c r="E216" s="439">
        <v>304</v>
      </c>
      <c r="F216" s="439">
        <v>299</v>
      </c>
      <c r="G216" s="439">
        <v>295</v>
      </c>
      <c r="H216" s="439">
        <v>313</v>
      </c>
      <c r="I216" s="439">
        <v>317</v>
      </c>
      <c r="J216" s="439">
        <v>322</v>
      </c>
      <c r="K216" s="438">
        <v>312</v>
      </c>
      <c r="L216" s="438">
        <v>303</v>
      </c>
      <c r="M216" s="438">
        <v>86.518839999999997</v>
      </c>
    </row>
    <row r="217" spans="1:13">
      <c r="A217" s="245">
        <v>207</v>
      </c>
      <c r="B217" s="441" t="s">
        <v>114</v>
      </c>
      <c r="C217" s="438">
        <v>2417.6999999999998</v>
      </c>
      <c r="D217" s="439">
        <v>2410</v>
      </c>
      <c r="E217" s="439">
        <v>2394.1</v>
      </c>
      <c r="F217" s="439">
        <v>2370.5</v>
      </c>
      <c r="G217" s="439">
        <v>2354.6</v>
      </c>
      <c r="H217" s="439">
        <v>2433.6</v>
      </c>
      <c r="I217" s="439">
        <v>2449.4999999999995</v>
      </c>
      <c r="J217" s="439">
        <v>2473.1</v>
      </c>
      <c r="K217" s="438">
        <v>2425.9</v>
      </c>
      <c r="L217" s="438">
        <v>2386.4</v>
      </c>
      <c r="M217" s="438">
        <v>15.55777</v>
      </c>
    </row>
    <row r="218" spans="1:13">
      <c r="A218" s="245">
        <v>208</v>
      </c>
      <c r="B218" s="441" t="s">
        <v>250</v>
      </c>
      <c r="C218" s="438">
        <v>334.15</v>
      </c>
      <c r="D218" s="439">
        <v>331.55</v>
      </c>
      <c r="E218" s="439">
        <v>327.5</v>
      </c>
      <c r="F218" s="439">
        <v>320.84999999999997</v>
      </c>
      <c r="G218" s="439">
        <v>316.79999999999995</v>
      </c>
      <c r="H218" s="439">
        <v>338.20000000000005</v>
      </c>
      <c r="I218" s="439">
        <v>342.25000000000011</v>
      </c>
      <c r="J218" s="439">
        <v>348.90000000000009</v>
      </c>
      <c r="K218" s="438">
        <v>335.6</v>
      </c>
      <c r="L218" s="438">
        <v>324.89999999999998</v>
      </c>
      <c r="M218" s="438">
        <v>22.340160000000001</v>
      </c>
    </row>
    <row r="219" spans="1:13">
      <c r="A219" s="245">
        <v>209</v>
      </c>
      <c r="B219" s="441" t="s">
        <v>386</v>
      </c>
      <c r="C219" s="438">
        <v>40959.65</v>
      </c>
      <c r="D219" s="439">
        <v>40934.750000000007</v>
      </c>
      <c r="E219" s="439">
        <v>40369.450000000012</v>
      </c>
      <c r="F219" s="439">
        <v>39779.250000000007</v>
      </c>
      <c r="G219" s="439">
        <v>39213.950000000012</v>
      </c>
      <c r="H219" s="439">
        <v>41524.950000000012</v>
      </c>
      <c r="I219" s="439">
        <v>42090.250000000015</v>
      </c>
      <c r="J219" s="439">
        <v>42680.450000000012</v>
      </c>
      <c r="K219" s="438">
        <v>41500.050000000003</v>
      </c>
      <c r="L219" s="438">
        <v>40344.550000000003</v>
      </c>
      <c r="M219" s="438">
        <v>0.10999</v>
      </c>
    </row>
    <row r="220" spans="1:13">
      <c r="A220" s="245">
        <v>210</v>
      </c>
      <c r="B220" s="441" t="s">
        <v>251</v>
      </c>
      <c r="C220" s="438">
        <v>51.45</v>
      </c>
      <c r="D220" s="439">
        <v>51.56666666666667</v>
      </c>
      <c r="E220" s="439">
        <v>50.533333333333339</v>
      </c>
      <c r="F220" s="439">
        <v>49.616666666666667</v>
      </c>
      <c r="G220" s="439">
        <v>48.583333333333336</v>
      </c>
      <c r="H220" s="439">
        <v>52.483333333333341</v>
      </c>
      <c r="I220" s="439">
        <v>53.516666666666673</v>
      </c>
      <c r="J220" s="439">
        <v>54.433333333333344</v>
      </c>
      <c r="K220" s="438">
        <v>52.6</v>
      </c>
      <c r="L220" s="438">
        <v>50.65</v>
      </c>
      <c r="M220" s="438">
        <v>30.994240000000001</v>
      </c>
    </row>
    <row r="221" spans="1:13">
      <c r="A221" s="245">
        <v>211</v>
      </c>
      <c r="B221" s="441" t="s">
        <v>108</v>
      </c>
      <c r="C221" s="438">
        <v>2487.3000000000002</v>
      </c>
      <c r="D221" s="439">
        <v>2492.15</v>
      </c>
      <c r="E221" s="439">
        <v>2477.3500000000004</v>
      </c>
      <c r="F221" s="439">
        <v>2467.4</v>
      </c>
      <c r="G221" s="439">
        <v>2452.6000000000004</v>
      </c>
      <c r="H221" s="439">
        <v>2502.1000000000004</v>
      </c>
      <c r="I221" s="439">
        <v>2516.9000000000005</v>
      </c>
      <c r="J221" s="439">
        <v>2526.8500000000004</v>
      </c>
      <c r="K221" s="438">
        <v>2506.9499999999998</v>
      </c>
      <c r="L221" s="438">
        <v>2482.1999999999998</v>
      </c>
      <c r="M221" s="438">
        <v>26.578499999999998</v>
      </c>
    </row>
    <row r="222" spans="1:13">
      <c r="A222" s="245">
        <v>212</v>
      </c>
      <c r="B222" s="441" t="s">
        <v>830</v>
      </c>
      <c r="C222" s="438">
        <v>292.25</v>
      </c>
      <c r="D222" s="439">
        <v>293.63333333333333</v>
      </c>
      <c r="E222" s="439">
        <v>290.01666666666665</v>
      </c>
      <c r="F222" s="439">
        <v>287.7833333333333</v>
      </c>
      <c r="G222" s="439">
        <v>284.16666666666663</v>
      </c>
      <c r="H222" s="439">
        <v>295.86666666666667</v>
      </c>
      <c r="I222" s="439">
        <v>299.48333333333335</v>
      </c>
      <c r="J222" s="439">
        <v>301.7166666666667</v>
      </c>
      <c r="K222" s="438">
        <v>297.25</v>
      </c>
      <c r="L222" s="438">
        <v>291.39999999999998</v>
      </c>
      <c r="M222" s="438">
        <v>0.69459000000000004</v>
      </c>
    </row>
    <row r="223" spans="1:13">
      <c r="A223" s="245">
        <v>213</v>
      </c>
      <c r="B223" s="441" t="s">
        <v>116</v>
      </c>
      <c r="C223" s="438">
        <v>633</v>
      </c>
      <c r="D223" s="439">
        <v>632.41666666666663</v>
      </c>
      <c r="E223" s="439">
        <v>627.2833333333333</v>
      </c>
      <c r="F223" s="439">
        <v>621.56666666666672</v>
      </c>
      <c r="G223" s="439">
        <v>616.43333333333339</v>
      </c>
      <c r="H223" s="439">
        <v>638.13333333333321</v>
      </c>
      <c r="I223" s="439">
        <v>643.26666666666665</v>
      </c>
      <c r="J223" s="439">
        <v>648.98333333333312</v>
      </c>
      <c r="K223" s="438">
        <v>637.54999999999995</v>
      </c>
      <c r="L223" s="438">
        <v>626.70000000000005</v>
      </c>
      <c r="M223" s="438">
        <v>97.200599999999994</v>
      </c>
    </row>
    <row r="224" spans="1:13">
      <c r="A224" s="245">
        <v>214</v>
      </c>
      <c r="B224" s="441" t="s">
        <v>252</v>
      </c>
      <c r="C224" s="438">
        <v>1508.1</v>
      </c>
      <c r="D224" s="439">
        <v>1509.3666666666668</v>
      </c>
      <c r="E224" s="439">
        <v>1488.7333333333336</v>
      </c>
      <c r="F224" s="439">
        <v>1469.3666666666668</v>
      </c>
      <c r="G224" s="439">
        <v>1448.7333333333336</v>
      </c>
      <c r="H224" s="439">
        <v>1528.7333333333336</v>
      </c>
      <c r="I224" s="439">
        <v>1549.3666666666668</v>
      </c>
      <c r="J224" s="439">
        <v>1568.7333333333336</v>
      </c>
      <c r="K224" s="438">
        <v>1530</v>
      </c>
      <c r="L224" s="438">
        <v>1490</v>
      </c>
      <c r="M224" s="438">
        <v>5.6774399999999998</v>
      </c>
    </row>
    <row r="225" spans="1:13">
      <c r="A225" s="245">
        <v>215</v>
      </c>
      <c r="B225" s="441" t="s">
        <v>117</v>
      </c>
      <c r="C225" s="438">
        <v>589.95000000000005</v>
      </c>
      <c r="D225" s="439">
        <v>584.25</v>
      </c>
      <c r="E225" s="439">
        <v>575.5</v>
      </c>
      <c r="F225" s="439">
        <v>561.04999999999995</v>
      </c>
      <c r="G225" s="439">
        <v>552.29999999999995</v>
      </c>
      <c r="H225" s="439">
        <v>598.70000000000005</v>
      </c>
      <c r="I225" s="439">
        <v>607.45000000000005</v>
      </c>
      <c r="J225" s="439">
        <v>621.90000000000009</v>
      </c>
      <c r="K225" s="438">
        <v>593</v>
      </c>
      <c r="L225" s="438">
        <v>569.79999999999995</v>
      </c>
      <c r="M225" s="438">
        <v>18.047750000000001</v>
      </c>
    </row>
    <row r="226" spans="1:13">
      <c r="A226" s="245">
        <v>216</v>
      </c>
      <c r="B226" s="441" t="s">
        <v>387</v>
      </c>
      <c r="C226" s="438">
        <v>635.79999999999995</v>
      </c>
      <c r="D226" s="439">
        <v>639.43333333333328</v>
      </c>
      <c r="E226" s="439">
        <v>624.46666666666658</v>
      </c>
      <c r="F226" s="439">
        <v>613.13333333333333</v>
      </c>
      <c r="G226" s="439">
        <v>598.16666666666663</v>
      </c>
      <c r="H226" s="439">
        <v>650.76666666666654</v>
      </c>
      <c r="I226" s="439">
        <v>665.73333333333323</v>
      </c>
      <c r="J226" s="439">
        <v>677.06666666666649</v>
      </c>
      <c r="K226" s="438">
        <v>654.4</v>
      </c>
      <c r="L226" s="438">
        <v>628.1</v>
      </c>
      <c r="M226" s="438">
        <v>7.2934900000000003</v>
      </c>
    </row>
    <row r="227" spans="1:13">
      <c r="A227" s="245">
        <v>217</v>
      </c>
      <c r="B227" s="441" t="s">
        <v>388</v>
      </c>
      <c r="C227" s="438">
        <v>3347.35</v>
      </c>
      <c r="D227" s="439">
        <v>3378.4500000000003</v>
      </c>
      <c r="E227" s="439">
        <v>3288.9000000000005</v>
      </c>
      <c r="F227" s="439">
        <v>3230.4500000000003</v>
      </c>
      <c r="G227" s="439">
        <v>3140.9000000000005</v>
      </c>
      <c r="H227" s="439">
        <v>3436.9000000000005</v>
      </c>
      <c r="I227" s="439">
        <v>3526.4500000000007</v>
      </c>
      <c r="J227" s="439">
        <v>3584.9000000000005</v>
      </c>
      <c r="K227" s="438">
        <v>3468</v>
      </c>
      <c r="L227" s="438">
        <v>3320</v>
      </c>
      <c r="M227" s="438">
        <v>0.15797</v>
      </c>
    </row>
    <row r="228" spans="1:13">
      <c r="A228" s="245">
        <v>218</v>
      </c>
      <c r="B228" s="441" t="s">
        <v>253</v>
      </c>
      <c r="C228" s="438">
        <v>38.35</v>
      </c>
      <c r="D228" s="439">
        <v>38.550000000000004</v>
      </c>
      <c r="E228" s="439">
        <v>38.000000000000007</v>
      </c>
      <c r="F228" s="439">
        <v>37.650000000000006</v>
      </c>
      <c r="G228" s="439">
        <v>37.100000000000009</v>
      </c>
      <c r="H228" s="439">
        <v>38.900000000000006</v>
      </c>
      <c r="I228" s="439">
        <v>39.450000000000003</v>
      </c>
      <c r="J228" s="439">
        <v>39.800000000000004</v>
      </c>
      <c r="K228" s="438">
        <v>39.1</v>
      </c>
      <c r="L228" s="438">
        <v>38.200000000000003</v>
      </c>
      <c r="M228" s="438">
        <v>90.247749999999996</v>
      </c>
    </row>
    <row r="229" spans="1:13">
      <c r="A229" s="245">
        <v>219</v>
      </c>
      <c r="B229" s="441" t="s">
        <v>119</v>
      </c>
      <c r="C229" s="438">
        <v>57.8</v>
      </c>
      <c r="D229" s="439">
        <v>58.25</v>
      </c>
      <c r="E229" s="439">
        <v>57.05</v>
      </c>
      <c r="F229" s="439">
        <v>56.3</v>
      </c>
      <c r="G229" s="439">
        <v>55.099999999999994</v>
      </c>
      <c r="H229" s="439">
        <v>59</v>
      </c>
      <c r="I229" s="439">
        <v>60.2</v>
      </c>
      <c r="J229" s="439">
        <v>60.95</v>
      </c>
      <c r="K229" s="438">
        <v>59.45</v>
      </c>
      <c r="L229" s="438">
        <v>57.5</v>
      </c>
      <c r="M229" s="438">
        <v>310.56038999999998</v>
      </c>
    </row>
    <row r="230" spans="1:13">
      <c r="A230" s="245">
        <v>220</v>
      </c>
      <c r="B230" s="441" t="s">
        <v>389</v>
      </c>
      <c r="C230" s="438">
        <v>54.75</v>
      </c>
      <c r="D230" s="439">
        <v>55.15</v>
      </c>
      <c r="E230" s="439">
        <v>54.05</v>
      </c>
      <c r="F230" s="439">
        <v>53.35</v>
      </c>
      <c r="G230" s="439">
        <v>52.25</v>
      </c>
      <c r="H230" s="439">
        <v>55.849999999999994</v>
      </c>
      <c r="I230" s="439">
        <v>56.95</v>
      </c>
      <c r="J230" s="439">
        <v>57.649999999999991</v>
      </c>
      <c r="K230" s="438">
        <v>56.25</v>
      </c>
      <c r="L230" s="438">
        <v>54.45</v>
      </c>
      <c r="M230" s="438">
        <v>29.154319999999998</v>
      </c>
    </row>
    <row r="231" spans="1:13">
      <c r="A231" s="245">
        <v>221</v>
      </c>
      <c r="B231" s="441" t="s">
        <v>390</v>
      </c>
      <c r="C231" s="438">
        <v>1055.0999999999999</v>
      </c>
      <c r="D231" s="439">
        <v>1065.0333333333333</v>
      </c>
      <c r="E231" s="439">
        <v>1040.0666666666666</v>
      </c>
      <c r="F231" s="439">
        <v>1025.0333333333333</v>
      </c>
      <c r="G231" s="439">
        <v>1000.0666666666666</v>
      </c>
      <c r="H231" s="439">
        <v>1080.0666666666666</v>
      </c>
      <c r="I231" s="439">
        <v>1105.0333333333333</v>
      </c>
      <c r="J231" s="439">
        <v>1120.0666666666666</v>
      </c>
      <c r="K231" s="438">
        <v>1090</v>
      </c>
      <c r="L231" s="438">
        <v>1050</v>
      </c>
      <c r="M231" s="438">
        <v>0.76127</v>
      </c>
    </row>
    <row r="232" spans="1:13">
      <c r="A232" s="245">
        <v>222</v>
      </c>
      <c r="B232" s="441" t="s">
        <v>391</v>
      </c>
      <c r="C232" s="438">
        <v>249.5</v>
      </c>
      <c r="D232" s="439">
        <v>253</v>
      </c>
      <c r="E232" s="439">
        <v>245</v>
      </c>
      <c r="F232" s="439">
        <v>240.5</v>
      </c>
      <c r="G232" s="439">
        <v>232.5</v>
      </c>
      <c r="H232" s="439">
        <v>257.5</v>
      </c>
      <c r="I232" s="439">
        <v>265.5</v>
      </c>
      <c r="J232" s="439">
        <v>270</v>
      </c>
      <c r="K232" s="438">
        <v>261</v>
      </c>
      <c r="L232" s="438">
        <v>248.5</v>
      </c>
      <c r="M232" s="438">
        <v>0.67091999999999996</v>
      </c>
    </row>
    <row r="233" spans="1:13">
      <c r="A233" s="245">
        <v>223</v>
      </c>
      <c r="B233" s="441" t="s">
        <v>746</v>
      </c>
      <c r="C233" s="438">
        <v>1131.9000000000001</v>
      </c>
      <c r="D233" s="439">
        <v>1133.8000000000002</v>
      </c>
      <c r="E233" s="439">
        <v>1124.6500000000003</v>
      </c>
      <c r="F233" s="439">
        <v>1117.4000000000001</v>
      </c>
      <c r="G233" s="439">
        <v>1108.2500000000002</v>
      </c>
      <c r="H233" s="439">
        <v>1141.0500000000004</v>
      </c>
      <c r="I233" s="439">
        <v>1150.2</v>
      </c>
      <c r="J233" s="439">
        <v>1157.4500000000005</v>
      </c>
      <c r="K233" s="438">
        <v>1142.95</v>
      </c>
      <c r="L233" s="438">
        <v>1126.55</v>
      </c>
      <c r="M233" s="438">
        <v>4.14086</v>
      </c>
    </row>
    <row r="234" spans="1:13">
      <c r="A234" s="245">
        <v>224</v>
      </c>
      <c r="B234" s="441" t="s">
        <v>750</v>
      </c>
      <c r="C234" s="438">
        <v>629.85</v>
      </c>
      <c r="D234" s="439">
        <v>635.43333333333339</v>
      </c>
      <c r="E234" s="439">
        <v>621.41666666666674</v>
      </c>
      <c r="F234" s="439">
        <v>612.98333333333335</v>
      </c>
      <c r="G234" s="439">
        <v>598.9666666666667</v>
      </c>
      <c r="H234" s="439">
        <v>643.86666666666679</v>
      </c>
      <c r="I234" s="439">
        <v>657.88333333333344</v>
      </c>
      <c r="J234" s="439">
        <v>666.31666666666683</v>
      </c>
      <c r="K234" s="438">
        <v>649.45000000000005</v>
      </c>
      <c r="L234" s="438">
        <v>627</v>
      </c>
      <c r="M234" s="438">
        <v>3.6871900000000002</v>
      </c>
    </row>
    <row r="235" spans="1:13">
      <c r="A235" s="245">
        <v>225</v>
      </c>
      <c r="B235" s="441" t="s">
        <v>392</v>
      </c>
      <c r="C235" s="438">
        <v>143.30000000000001</v>
      </c>
      <c r="D235" s="439">
        <v>144.86666666666667</v>
      </c>
      <c r="E235" s="439">
        <v>139.98333333333335</v>
      </c>
      <c r="F235" s="439">
        <v>136.66666666666669</v>
      </c>
      <c r="G235" s="439">
        <v>131.78333333333336</v>
      </c>
      <c r="H235" s="439">
        <v>148.18333333333334</v>
      </c>
      <c r="I235" s="439">
        <v>153.06666666666666</v>
      </c>
      <c r="J235" s="439">
        <v>156.38333333333333</v>
      </c>
      <c r="K235" s="438">
        <v>149.75</v>
      </c>
      <c r="L235" s="438">
        <v>141.55000000000001</v>
      </c>
      <c r="M235" s="438">
        <v>88.392330000000001</v>
      </c>
    </row>
    <row r="236" spans="1:13">
      <c r="A236" s="245">
        <v>226</v>
      </c>
      <c r="B236" s="441" t="s">
        <v>393</v>
      </c>
      <c r="C236" s="438">
        <v>47.15</v>
      </c>
      <c r="D236" s="439">
        <v>47.316666666666663</v>
      </c>
      <c r="E236" s="439">
        <v>46.883333333333326</v>
      </c>
      <c r="F236" s="439">
        <v>46.61666666666666</v>
      </c>
      <c r="G236" s="439">
        <v>46.183333333333323</v>
      </c>
      <c r="H236" s="439">
        <v>47.583333333333329</v>
      </c>
      <c r="I236" s="439">
        <v>48.016666666666666</v>
      </c>
      <c r="J236" s="439">
        <v>48.283333333333331</v>
      </c>
      <c r="K236" s="438">
        <v>47.75</v>
      </c>
      <c r="L236" s="438">
        <v>47.05</v>
      </c>
      <c r="M236" s="438">
        <v>12.64546</v>
      </c>
    </row>
    <row r="237" spans="1:13">
      <c r="A237" s="245">
        <v>227</v>
      </c>
      <c r="B237" s="441" t="s">
        <v>126</v>
      </c>
      <c r="C237" s="438">
        <v>205.65</v>
      </c>
      <c r="D237" s="439">
        <v>206.21666666666667</v>
      </c>
      <c r="E237" s="439">
        <v>204.43333333333334</v>
      </c>
      <c r="F237" s="439">
        <v>203.21666666666667</v>
      </c>
      <c r="G237" s="439">
        <v>201.43333333333334</v>
      </c>
      <c r="H237" s="439">
        <v>207.43333333333334</v>
      </c>
      <c r="I237" s="439">
        <v>209.2166666666667</v>
      </c>
      <c r="J237" s="439">
        <v>210.43333333333334</v>
      </c>
      <c r="K237" s="438">
        <v>208</v>
      </c>
      <c r="L237" s="438">
        <v>205</v>
      </c>
      <c r="M237" s="438">
        <v>214.76893000000001</v>
      </c>
    </row>
    <row r="238" spans="1:13">
      <c r="A238" s="245">
        <v>228</v>
      </c>
      <c r="B238" s="441" t="s">
        <v>395</v>
      </c>
      <c r="C238" s="438">
        <v>127.7</v>
      </c>
      <c r="D238" s="439">
        <v>130.58333333333334</v>
      </c>
      <c r="E238" s="439">
        <v>123.51666666666668</v>
      </c>
      <c r="F238" s="439">
        <v>119.33333333333334</v>
      </c>
      <c r="G238" s="439">
        <v>112.26666666666668</v>
      </c>
      <c r="H238" s="439">
        <v>134.76666666666668</v>
      </c>
      <c r="I238" s="439">
        <v>141.83333333333334</v>
      </c>
      <c r="J238" s="439">
        <v>146.01666666666668</v>
      </c>
      <c r="K238" s="438">
        <v>137.65</v>
      </c>
      <c r="L238" s="438">
        <v>126.4</v>
      </c>
      <c r="M238" s="438">
        <v>39.714399999999998</v>
      </c>
    </row>
    <row r="239" spans="1:13">
      <c r="A239" s="245">
        <v>229</v>
      </c>
      <c r="B239" s="441" t="s">
        <v>396</v>
      </c>
      <c r="C239" s="438">
        <v>187.9</v>
      </c>
      <c r="D239" s="439">
        <v>189.45000000000002</v>
      </c>
      <c r="E239" s="439">
        <v>185.10000000000002</v>
      </c>
      <c r="F239" s="439">
        <v>182.3</v>
      </c>
      <c r="G239" s="439">
        <v>177.95000000000002</v>
      </c>
      <c r="H239" s="439">
        <v>192.25000000000003</v>
      </c>
      <c r="I239" s="439">
        <v>196.6</v>
      </c>
      <c r="J239" s="439">
        <v>199.40000000000003</v>
      </c>
      <c r="K239" s="438">
        <v>193.8</v>
      </c>
      <c r="L239" s="438">
        <v>186.65</v>
      </c>
      <c r="M239" s="438">
        <v>35.67315</v>
      </c>
    </row>
    <row r="240" spans="1:13">
      <c r="A240" s="245">
        <v>230</v>
      </c>
      <c r="B240" s="441" t="s">
        <v>115</v>
      </c>
      <c r="C240" s="438">
        <v>283.7</v>
      </c>
      <c r="D240" s="439">
        <v>288.8</v>
      </c>
      <c r="E240" s="439">
        <v>276.10000000000002</v>
      </c>
      <c r="F240" s="439">
        <v>268.5</v>
      </c>
      <c r="G240" s="439">
        <v>255.8</v>
      </c>
      <c r="H240" s="439">
        <v>296.40000000000003</v>
      </c>
      <c r="I240" s="439">
        <v>309.09999999999997</v>
      </c>
      <c r="J240" s="439">
        <v>316.70000000000005</v>
      </c>
      <c r="K240" s="438">
        <v>301.5</v>
      </c>
      <c r="L240" s="438">
        <v>281.2</v>
      </c>
      <c r="M240" s="438">
        <v>310.84827999999999</v>
      </c>
    </row>
    <row r="241" spans="1:13">
      <c r="A241" s="245">
        <v>231</v>
      </c>
      <c r="B241" s="441" t="s">
        <v>397</v>
      </c>
      <c r="C241" s="438">
        <v>108.15</v>
      </c>
      <c r="D241" s="439">
        <v>109.46666666666668</v>
      </c>
      <c r="E241" s="439">
        <v>104.73333333333336</v>
      </c>
      <c r="F241" s="439">
        <v>101.31666666666668</v>
      </c>
      <c r="G241" s="439">
        <v>96.583333333333357</v>
      </c>
      <c r="H241" s="439">
        <v>112.88333333333337</v>
      </c>
      <c r="I241" s="439">
        <v>117.61666666666669</v>
      </c>
      <c r="J241" s="439">
        <v>121.03333333333337</v>
      </c>
      <c r="K241" s="438">
        <v>114.2</v>
      </c>
      <c r="L241" s="438">
        <v>106.05</v>
      </c>
      <c r="M241" s="438">
        <v>183.80146999999999</v>
      </c>
    </row>
    <row r="242" spans="1:13">
      <c r="A242" s="245">
        <v>232</v>
      </c>
      <c r="B242" s="441" t="s">
        <v>747</v>
      </c>
      <c r="C242" s="438">
        <v>7211.95</v>
      </c>
      <c r="D242" s="439">
        <v>7238.9833333333336</v>
      </c>
      <c r="E242" s="439">
        <v>7152.9666666666672</v>
      </c>
      <c r="F242" s="439">
        <v>7093.9833333333336</v>
      </c>
      <c r="G242" s="439">
        <v>7007.9666666666672</v>
      </c>
      <c r="H242" s="439">
        <v>7297.9666666666672</v>
      </c>
      <c r="I242" s="439">
        <v>7383.9833333333336</v>
      </c>
      <c r="J242" s="439">
        <v>7442.9666666666672</v>
      </c>
      <c r="K242" s="438">
        <v>7325</v>
      </c>
      <c r="L242" s="438">
        <v>7180</v>
      </c>
      <c r="M242" s="438">
        <v>0.94001000000000001</v>
      </c>
    </row>
    <row r="243" spans="1:13">
      <c r="A243" s="245">
        <v>233</v>
      </c>
      <c r="B243" s="441" t="s">
        <v>254</v>
      </c>
      <c r="C243" s="438">
        <v>140.19999999999999</v>
      </c>
      <c r="D243" s="439">
        <v>140.68333333333331</v>
      </c>
      <c r="E243" s="439">
        <v>137.66666666666663</v>
      </c>
      <c r="F243" s="439">
        <v>135.13333333333333</v>
      </c>
      <c r="G243" s="439">
        <v>132.11666666666665</v>
      </c>
      <c r="H243" s="439">
        <v>143.21666666666661</v>
      </c>
      <c r="I243" s="439">
        <v>146.23333333333332</v>
      </c>
      <c r="J243" s="439">
        <v>148.76666666666659</v>
      </c>
      <c r="K243" s="438">
        <v>143.69999999999999</v>
      </c>
      <c r="L243" s="438">
        <v>138.15</v>
      </c>
      <c r="M243" s="438">
        <v>24.27253</v>
      </c>
    </row>
    <row r="244" spans="1:13">
      <c r="A244" s="245">
        <v>234</v>
      </c>
      <c r="B244" s="441" t="s">
        <v>398</v>
      </c>
      <c r="C244" s="438">
        <v>373.1</v>
      </c>
      <c r="D244" s="439">
        <v>372.7166666666667</v>
      </c>
      <c r="E244" s="439">
        <v>368.43333333333339</v>
      </c>
      <c r="F244" s="439">
        <v>363.76666666666671</v>
      </c>
      <c r="G244" s="439">
        <v>359.48333333333341</v>
      </c>
      <c r="H244" s="439">
        <v>377.38333333333338</v>
      </c>
      <c r="I244" s="439">
        <v>381.66666666666669</v>
      </c>
      <c r="J244" s="439">
        <v>386.33333333333337</v>
      </c>
      <c r="K244" s="438">
        <v>377</v>
      </c>
      <c r="L244" s="438">
        <v>368.05</v>
      </c>
      <c r="M244" s="438">
        <v>16.932659999999998</v>
      </c>
    </row>
    <row r="245" spans="1:13">
      <c r="A245" s="245">
        <v>235</v>
      </c>
      <c r="B245" s="441" t="s">
        <v>255</v>
      </c>
      <c r="C245" s="438">
        <v>129.80000000000001</v>
      </c>
      <c r="D245" s="439">
        <v>131.5</v>
      </c>
      <c r="E245" s="439">
        <v>127.5</v>
      </c>
      <c r="F245" s="439">
        <v>125.19999999999999</v>
      </c>
      <c r="G245" s="439">
        <v>121.19999999999999</v>
      </c>
      <c r="H245" s="439">
        <v>133.80000000000001</v>
      </c>
      <c r="I245" s="439">
        <v>137.80000000000001</v>
      </c>
      <c r="J245" s="439">
        <v>140.10000000000002</v>
      </c>
      <c r="K245" s="438">
        <v>135.5</v>
      </c>
      <c r="L245" s="438">
        <v>129.19999999999999</v>
      </c>
      <c r="M245" s="438">
        <v>30.20804</v>
      </c>
    </row>
    <row r="246" spans="1:13">
      <c r="A246" s="245">
        <v>236</v>
      </c>
      <c r="B246" s="441" t="s">
        <v>125</v>
      </c>
      <c r="C246" s="438">
        <v>114.6</v>
      </c>
      <c r="D246" s="439">
        <v>114.98333333333333</v>
      </c>
      <c r="E246" s="439">
        <v>113.66666666666667</v>
      </c>
      <c r="F246" s="439">
        <v>112.73333333333333</v>
      </c>
      <c r="G246" s="439">
        <v>111.41666666666667</v>
      </c>
      <c r="H246" s="439">
        <v>115.91666666666667</v>
      </c>
      <c r="I246" s="439">
        <v>117.23333333333333</v>
      </c>
      <c r="J246" s="439">
        <v>118.16666666666667</v>
      </c>
      <c r="K246" s="438">
        <v>116.3</v>
      </c>
      <c r="L246" s="438">
        <v>114.05</v>
      </c>
      <c r="M246" s="438">
        <v>95.551569999999998</v>
      </c>
    </row>
    <row r="247" spans="1:13">
      <c r="A247" s="245">
        <v>237</v>
      </c>
      <c r="B247" s="441" t="s">
        <v>399</v>
      </c>
      <c r="C247" s="438">
        <v>20.100000000000001</v>
      </c>
      <c r="D247" s="439">
        <v>20.350000000000001</v>
      </c>
      <c r="E247" s="439">
        <v>19.650000000000002</v>
      </c>
      <c r="F247" s="439">
        <v>19.2</v>
      </c>
      <c r="G247" s="439">
        <v>18.5</v>
      </c>
      <c r="H247" s="439">
        <v>20.800000000000004</v>
      </c>
      <c r="I247" s="439">
        <v>21.500000000000007</v>
      </c>
      <c r="J247" s="439">
        <v>21.950000000000006</v>
      </c>
      <c r="K247" s="438">
        <v>21.05</v>
      </c>
      <c r="L247" s="438">
        <v>19.899999999999999</v>
      </c>
      <c r="M247" s="438">
        <v>117.68247</v>
      </c>
    </row>
    <row r="248" spans="1:13">
      <c r="A248" s="245">
        <v>238</v>
      </c>
      <c r="B248" s="441" t="s">
        <v>772</v>
      </c>
      <c r="C248" s="438">
        <v>2050.4</v>
      </c>
      <c r="D248" s="439">
        <v>2058.5833333333335</v>
      </c>
      <c r="E248" s="439">
        <v>2028.2166666666672</v>
      </c>
      <c r="F248" s="439">
        <v>2006.0333333333338</v>
      </c>
      <c r="G248" s="439">
        <v>1975.6666666666674</v>
      </c>
      <c r="H248" s="439">
        <v>2080.7666666666669</v>
      </c>
      <c r="I248" s="439">
        <v>2111.1333333333328</v>
      </c>
      <c r="J248" s="439">
        <v>2133.3166666666666</v>
      </c>
      <c r="K248" s="438">
        <v>2088.9499999999998</v>
      </c>
      <c r="L248" s="438">
        <v>2036.4</v>
      </c>
      <c r="M248" s="438">
        <v>7.54284</v>
      </c>
    </row>
    <row r="249" spans="1:13">
      <c r="A249" s="245">
        <v>239</v>
      </c>
      <c r="B249" s="441" t="s">
        <v>748</v>
      </c>
      <c r="C249" s="438">
        <v>403.15</v>
      </c>
      <c r="D249" s="439">
        <v>405.45</v>
      </c>
      <c r="E249" s="439">
        <v>398.9</v>
      </c>
      <c r="F249" s="439">
        <v>394.65</v>
      </c>
      <c r="G249" s="439">
        <v>388.09999999999997</v>
      </c>
      <c r="H249" s="439">
        <v>409.7</v>
      </c>
      <c r="I249" s="439">
        <v>416.25000000000006</v>
      </c>
      <c r="J249" s="439">
        <v>420.5</v>
      </c>
      <c r="K249" s="438">
        <v>412</v>
      </c>
      <c r="L249" s="438">
        <v>401.2</v>
      </c>
      <c r="M249" s="438">
        <v>1.64418</v>
      </c>
    </row>
    <row r="250" spans="1:13">
      <c r="A250" s="245">
        <v>240</v>
      </c>
      <c r="B250" s="441" t="s">
        <v>120</v>
      </c>
      <c r="C250" s="438">
        <v>535.95000000000005</v>
      </c>
      <c r="D250" s="439">
        <v>535.18333333333339</v>
      </c>
      <c r="E250" s="439">
        <v>528.76666666666677</v>
      </c>
      <c r="F250" s="439">
        <v>521.58333333333337</v>
      </c>
      <c r="G250" s="439">
        <v>515.16666666666674</v>
      </c>
      <c r="H250" s="439">
        <v>542.36666666666679</v>
      </c>
      <c r="I250" s="439">
        <v>548.7833333333333</v>
      </c>
      <c r="J250" s="439">
        <v>555.96666666666681</v>
      </c>
      <c r="K250" s="438">
        <v>541.6</v>
      </c>
      <c r="L250" s="438">
        <v>528</v>
      </c>
      <c r="M250" s="438">
        <v>21.441960000000002</v>
      </c>
    </row>
    <row r="251" spans="1:13">
      <c r="A251" s="245">
        <v>241</v>
      </c>
      <c r="B251" s="441" t="s">
        <v>822</v>
      </c>
      <c r="C251" s="438">
        <v>247.4</v>
      </c>
      <c r="D251" s="439">
        <v>249.85</v>
      </c>
      <c r="E251" s="439">
        <v>243.79999999999998</v>
      </c>
      <c r="F251" s="439">
        <v>240.2</v>
      </c>
      <c r="G251" s="439">
        <v>234.14999999999998</v>
      </c>
      <c r="H251" s="439">
        <v>253.45</v>
      </c>
      <c r="I251" s="439">
        <v>259.5</v>
      </c>
      <c r="J251" s="439">
        <v>263.10000000000002</v>
      </c>
      <c r="K251" s="438">
        <v>255.9</v>
      </c>
      <c r="L251" s="438">
        <v>246.25</v>
      </c>
      <c r="M251" s="438">
        <v>20.924880000000002</v>
      </c>
    </row>
    <row r="252" spans="1:13">
      <c r="A252" s="245">
        <v>242</v>
      </c>
      <c r="B252" s="441" t="s">
        <v>122</v>
      </c>
      <c r="C252" s="438">
        <v>984.05</v>
      </c>
      <c r="D252" s="439">
        <v>991.2833333333333</v>
      </c>
      <c r="E252" s="439">
        <v>960.76666666666665</v>
      </c>
      <c r="F252" s="439">
        <v>937.48333333333335</v>
      </c>
      <c r="G252" s="439">
        <v>906.9666666666667</v>
      </c>
      <c r="H252" s="439">
        <v>1014.5666666666666</v>
      </c>
      <c r="I252" s="439">
        <v>1045.0833333333333</v>
      </c>
      <c r="J252" s="439">
        <v>1068.3666666666666</v>
      </c>
      <c r="K252" s="438">
        <v>1021.8</v>
      </c>
      <c r="L252" s="438">
        <v>968</v>
      </c>
      <c r="M252" s="438">
        <v>61.265909999999998</v>
      </c>
    </row>
    <row r="253" spans="1:13">
      <c r="A253" s="245">
        <v>243</v>
      </c>
      <c r="B253" s="441" t="s">
        <v>256</v>
      </c>
      <c r="C253" s="438">
        <v>4948.05</v>
      </c>
      <c r="D253" s="439">
        <v>4911.0166666666664</v>
      </c>
      <c r="E253" s="439">
        <v>4862.0333333333328</v>
      </c>
      <c r="F253" s="439">
        <v>4776.0166666666664</v>
      </c>
      <c r="G253" s="439">
        <v>4727.0333333333328</v>
      </c>
      <c r="H253" s="439">
        <v>4997.0333333333328</v>
      </c>
      <c r="I253" s="439">
        <v>5046.0166666666664</v>
      </c>
      <c r="J253" s="439">
        <v>5132.0333333333328</v>
      </c>
      <c r="K253" s="438">
        <v>4960</v>
      </c>
      <c r="L253" s="438">
        <v>4825</v>
      </c>
      <c r="M253" s="438">
        <v>5.3523699999999996</v>
      </c>
    </row>
    <row r="254" spans="1:13">
      <c r="A254" s="245">
        <v>244</v>
      </c>
      <c r="B254" s="441" t="s">
        <v>124</v>
      </c>
      <c r="C254" s="438">
        <v>1495.3</v>
      </c>
      <c r="D254" s="439">
        <v>1491.0166666666664</v>
      </c>
      <c r="E254" s="439">
        <v>1479.3833333333328</v>
      </c>
      <c r="F254" s="439">
        <v>1463.4666666666662</v>
      </c>
      <c r="G254" s="439">
        <v>1451.8333333333326</v>
      </c>
      <c r="H254" s="439">
        <v>1506.9333333333329</v>
      </c>
      <c r="I254" s="439">
        <v>1518.5666666666666</v>
      </c>
      <c r="J254" s="439">
        <v>1534.4833333333331</v>
      </c>
      <c r="K254" s="438">
        <v>1502.65</v>
      </c>
      <c r="L254" s="438">
        <v>1475.1</v>
      </c>
      <c r="M254" s="438">
        <v>76.779510000000002</v>
      </c>
    </row>
    <row r="255" spans="1:13">
      <c r="A255" s="245">
        <v>245</v>
      </c>
      <c r="B255" s="441" t="s">
        <v>749</v>
      </c>
      <c r="C255" s="438">
        <v>964.3</v>
      </c>
      <c r="D255" s="439">
        <v>967.73333333333323</v>
      </c>
      <c r="E255" s="439">
        <v>952.56666666666649</v>
      </c>
      <c r="F255" s="439">
        <v>940.83333333333326</v>
      </c>
      <c r="G255" s="439">
        <v>925.66666666666652</v>
      </c>
      <c r="H255" s="439">
        <v>979.46666666666647</v>
      </c>
      <c r="I255" s="439">
        <v>994.63333333333321</v>
      </c>
      <c r="J255" s="439">
        <v>1006.3666666666664</v>
      </c>
      <c r="K255" s="438">
        <v>982.9</v>
      </c>
      <c r="L255" s="438">
        <v>956</v>
      </c>
      <c r="M255" s="438">
        <v>0.46990999999999999</v>
      </c>
    </row>
    <row r="256" spans="1:13">
      <c r="A256" s="245">
        <v>246</v>
      </c>
      <c r="B256" s="441" t="s">
        <v>400</v>
      </c>
      <c r="C256" s="438">
        <v>313.75</v>
      </c>
      <c r="D256" s="439">
        <v>313.7</v>
      </c>
      <c r="E256" s="439">
        <v>310.54999999999995</v>
      </c>
      <c r="F256" s="439">
        <v>307.34999999999997</v>
      </c>
      <c r="G256" s="439">
        <v>304.19999999999993</v>
      </c>
      <c r="H256" s="439">
        <v>316.89999999999998</v>
      </c>
      <c r="I256" s="439">
        <v>320.04999999999995</v>
      </c>
      <c r="J256" s="439">
        <v>323.25</v>
      </c>
      <c r="K256" s="438">
        <v>316.85000000000002</v>
      </c>
      <c r="L256" s="438">
        <v>310.5</v>
      </c>
      <c r="M256" s="438">
        <v>3.1281400000000001</v>
      </c>
    </row>
    <row r="257" spans="1:13">
      <c r="A257" s="245">
        <v>247</v>
      </c>
      <c r="B257" s="441" t="s">
        <v>121</v>
      </c>
      <c r="C257" s="438">
        <v>1707.5</v>
      </c>
      <c r="D257" s="439">
        <v>1713.8333333333333</v>
      </c>
      <c r="E257" s="439">
        <v>1689.3666666666666</v>
      </c>
      <c r="F257" s="439">
        <v>1671.2333333333333</v>
      </c>
      <c r="G257" s="439">
        <v>1646.7666666666667</v>
      </c>
      <c r="H257" s="439">
        <v>1731.9666666666665</v>
      </c>
      <c r="I257" s="439">
        <v>1756.4333333333332</v>
      </c>
      <c r="J257" s="439">
        <v>1774.5666666666664</v>
      </c>
      <c r="K257" s="438">
        <v>1738.3</v>
      </c>
      <c r="L257" s="438">
        <v>1695.7</v>
      </c>
      <c r="M257" s="438">
        <v>8.3575499999999998</v>
      </c>
    </row>
    <row r="258" spans="1:13">
      <c r="A258" s="245">
        <v>248</v>
      </c>
      <c r="B258" s="441" t="s">
        <v>257</v>
      </c>
      <c r="C258" s="438">
        <v>2028.65</v>
      </c>
      <c r="D258" s="439">
        <v>2037.4833333333336</v>
      </c>
      <c r="E258" s="439">
        <v>2009.916666666667</v>
      </c>
      <c r="F258" s="439">
        <v>1991.1833333333334</v>
      </c>
      <c r="G258" s="439">
        <v>1963.6166666666668</v>
      </c>
      <c r="H258" s="439">
        <v>2056.2166666666672</v>
      </c>
      <c r="I258" s="439">
        <v>2083.7833333333338</v>
      </c>
      <c r="J258" s="439">
        <v>2102.5166666666673</v>
      </c>
      <c r="K258" s="438">
        <v>2065.0500000000002</v>
      </c>
      <c r="L258" s="438">
        <v>2018.75</v>
      </c>
      <c r="M258" s="438">
        <v>2.1114899999999999</v>
      </c>
    </row>
    <row r="259" spans="1:13">
      <c r="A259" s="245">
        <v>249</v>
      </c>
      <c r="B259" s="441" t="s">
        <v>401</v>
      </c>
      <c r="C259" s="438">
        <v>1526.95</v>
      </c>
      <c r="D259" s="439">
        <v>1517.3333333333333</v>
      </c>
      <c r="E259" s="439">
        <v>1501.7166666666665</v>
      </c>
      <c r="F259" s="439">
        <v>1476.4833333333331</v>
      </c>
      <c r="G259" s="439">
        <v>1460.8666666666663</v>
      </c>
      <c r="H259" s="439">
        <v>1542.5666666666666</v>
      </c>
      <c r="I259" s="439">
        <v>1558.1833333333334</v>
      </c>
      <c r="J259" s="439">
        <v>1583.4166666666667</v>
      </c>
      <c r="K259" s="438">
        <v>1532.95</v>
      </c>
      <c r="L259" s="438">
        <v>1492.1</v>
      </c>
      <c r="M259" s="438">
        <v>1.84762</v>
      </c>
    </row>
    <row r="260" spans="1:13">
      <c r="A260" s="245">
        <v>250</v>
      </c>
      <c r="B260" s="441" t="s">
        <v>402</v>
      </c>
      <c r="C260" s="438">
        <v>2808.55</v>
      </c>
      <c r="D260" s="439">
        <v>2804.5166666666664</v>
      </c>
      <c r="E260" s="439">
        <v>2769.0333333333328</v>
      </c>
      <c r="F260" s="439">
        <v>2729.5166666666664</v>
      </c>
      <c r="G260" s="439">
        <v>2694.0333333333328</v>
      </c>
      <c r="H260" s="439">
        <v>2844.0333333333328</v>
      </c>
      <c r="I260" s="439">
        <v>2879.5166666666664</v>
      </c>
      <c r="J260" s="439">
        <v>2919.0333333333328</v>
      </c>
      <c r="K260" s="438">
        <v>2840</v>
      </c>
      <c r="L260" s="438">
        <v>2765</v>
      </c>
      <c r="M260" s="438">
        <v>1.0681799999999999</v>
      </c>
    </row>
    <row r="261" spans="1:13">
      <c r="A261" s="245">
        <v>251</v>
      </c>
      <c r="B261" s="441" t="s">
        <v>403</v>
      </c>
      <c r="C261" s="438">
        <v>581.54999999999995</v>
      </c>
      <c r="D261" s="439">
        <v>576.73333333333335</v>
      </c>
      <c r="E261" s="439">
        <v>558.76666666666665</v>
      </c>
      <c r="F261" s="439">
        <v>535.98333333333335</v>
      </c>
      <c r="G261" s="439">
        <v>518.01666666666665</v>
      </c>
      <c r="H261" s="439">
        <v>599.51666666666665</v>
      </c>
      <c r="I261" s="439">
        <v>617.48333333333335</v>
      </c>
      <c r="J261" s="439">
        <v>640.26666666666665</v>
      </c>
      <c r="K261" s="438">
        <v>594.70000000000005</v>
      </c>
      <c r="L261" s="438">
        <v>553.95000000000005</v>
      </c>
      <c r="M261" s="438">
        <v>16.496259999999999</v>
      </c>
    </row>
    <row r="262" spans="1:13">
      <c r="A262" s="245">
        <v>252</v>
      </c>
      <c r="B262" s="441" t="s">
        <v>404</v>
      </c>
      <c r="C262" s="438">
        <v>172.1</v>
      </c>
      <c r="D262" s="439">
        <v>172.23333333333335</v>
      </c>
      <c r="E262" s="439">
        <v>169.4666666666667</v>
      </c>
      <c r="F262" s="439">
        <v>166.83333333333334</v>
      </c>
      <c r="G262" s="439">
        <v>164.06666666666669</v>
      </c>
      <c r="H262" s="439">
        <v>174.8666666666667</v>
      </c>
      <c r="I262" s="439">
        <v>177.63333333333335</v>
      </c>
      <c r="J262" s="439">
        <v>180.26666666666671</v>
      </c>
      <c r="K262" s="438">
        <v>175</v>
      </c>
      <c r="L262" s="438">
        <v>169.6</v>
      </c>
      <c r="M262" s="438">
        <v>8.6934900000000006</v>
      </c>
    </row>
    <row r="263" spans="1:13">
      <c r="A263" s="245">
        <v>253</v>
      </c>
      <c r="B263" s="441" t="s">
        <v>405</v>
      </c>
      <c r="C263" s="438">
        <v>152.94999999999999</v>
      </c>
      <c r="D263" s="439">
        <v>151.43333333333334</v>
      </c>
      <c r="E263" s="439">
        <v>148.71666666666667</v>
      </c>
      <c r="F263" s="439">
        <v>144.48333333333332</v>
      </c>
      <c r="G263" s="439">
        <v>141.76666666666665</v>
      </c>
      <c r="H263" s="439">
        <v>155.66666666666669</v>
      </c>
      <c r="I263" s="439">
        <v>158.38333333333338</v>
      </c>
      <c r="J263" s="439">
        <v>162.6166666666667</v>
      </c>
      <c r="K263" s="438">
        <v>154.15</v>
      </c>
      <c r="L263" s="438">
        <v>147.19999999999999</v>
      </c>
      <c r="M263" s="438">
        <v>68.723159999999993</v>
      </c>
    </row>
    <row r="264" spans="1:13">
      <c r="A264" s="245">
        <v>254</v>
      </c>
      <c r="B264" s="441" t="s">
        <v>406</v>
      </c>
      <c r="C264" s="438">
        <v>96.1</v>
      </c>
      <c r="D264" s="439">
        <v>95.616666666666674</v>
      </c>
      <c r="E264" s="439">
        <v>93.383333333333354</v>
      </c>
      <c r="F264" s="439">
        <v>90.666666666666686</v>
      </c>
      <c r="G264" s="439">
        <v>88.433333333333366</v>
      </c>
      <c r="H264" s="439">
        <v>98.333333333333343</v>
      </c>
      <c r="I264" s="439">
        <v>100.56666666666666</v>
      </c>
      <c r="J264" s="439">
        <v>103.28333333333333</v>
      </c>
      <c r="K264" s="438">
        <v>97.85</v>
      </c>
      <c r="L264" s="438">
        <v>92.9</v>
      </c>
      <c r="M264" s="438">
        <v>36.724930000000001</v>
      </c>
    </row>
    <row r="265" spans="1:13">
      <c r="A265" s="245">
        <v>255</v>
      </c>
      <c r="B265" s="441" t="s">
        <v>258</v>
      </c>
      <c r="C265" s="438">
        <v>161.05000000000001</v>
      </c>
      <c r="D265" s="439">
        <v>161.61666666666667</v>
      </c>
      <c r="E265" s="439">
        <v>157.23333333333335</v>
      </c>
      <c r="F265" s="439">
        <v>153.41666666666669</v>
      </c>
      <c r="G265" s="439">
        <v>149.03333333333336</v>
      </c>
      <c r="H265" s="439">
        <v>165.43333333333334</v>
      </c>
      <c r="I265" s="439">
        <v>169.81666666666666</v>
      </c>
      <c r="J265" s="439">
        <v>173.63333333333333</v>
      </c>
      <c r="K265" s="438">
        <v>166</v>
      </c>
      <c r="L265" s="438">
        <v>157.80000000000001</v>
      </c>
      <c r="M265" s="438">
        <v>61.633249999999997</v>
      </c>
    </row>
    <row r="266" spans="1:13">
      <c r="A266" s="245">
        <v>256</v>
      </c>
      <c r="B266" s="441" t="s">
        <v>128</v>
      </c>
      <c r="C266" s="438">
        <v>696.35</v>
      </c>
      <c r="D266" s="439">
        <v>700.26666666666677</v>
      </c>
      <c r="E266" s="439">
        <v>689.53333333333353</v>
      </c>
      <c r="F266" s="439">
        <v>682.71666666666681</v>
      </c>
      <c r="G266" s="439">
        <v>671.98333333333358</v>
      </c>
      <c r="H266" s="439">
        <v>707.08333333333348</v>
      </c>
      <c r="I266" s="439">
        <v>717.81666666666683</v>
      </c>
      <c r="J266" s="439">
        <v>724.63333333333344</v>
      </c>
      <c r="K266" s="438">
        <v>711</v>
      </c>
      <c r="L266" s="438">
        <v>693.45</v>
      </c>
      <c r="M266" s="438">
        <v>56.391579999999998</v>
      </c>
    </row>
    <row r="267" spans="1:13">
      <c r="A267" s="245">
        <v>257</v>
      </c>
      <c r="B267" s="441" t="s">
        <v>751</v>
      </c>
      <c r="C267" s="438">
        <v>108.85</v>
      </c>
      <c r="D267" s="439">
        <v>108.78333333333335</v>
      </c>
      <c r="E267" s="439">
        <v>107.06666666666669</v>
      </c>
      <c r="F267" s="439">
        <v>105.28333333333335</v>
      </c>
      <c r="G267" s="439">
        <v>103.56666666666669</v>
      </c>
      <c r="H267" s="439">
        <v>110.56666666666669</v>
      </c>
      <c r="I267" s="439">
        <v>112.28333333333336</v>
      </c>
      <c r="J267" s="439">
        <v>114.06666666666669</v>
      </c>
      <c r="K267" s="438">
        <v>110.5</v>
      </c>
      <c r="L267" s="438">
        <v>107</v>
      </c>
      <c r="M267" s="438">
        <v>4.0745899999999997</v>
      </c>
    </row>
    <row r="268" spans="1:13">
      <c r="A268" s="245">
        <v>258</v>
      </c>
      <c r="B268" s="441" t="s">
        <v>407</v>
      </c>
      <c r="C268" s="438">
        <v>62.5</v>
      </c>
      <c r="D268" s="439">
        <v>62.583333333333336</v>
      </c>
      <c r="E268" s="439">
        <v>61.366666666666674</v>
      </c>
      <c r="F268" s="439">
        <v>60.233333333333341</v>
      </c>
      <c r="G268" s="439">
        <v>59.01666666666668</v>
      </c>
      <c r="H268" s="439">
        <v>63.716666666666669</v>
      </c>
      <c r="I268" s="439">
        <v>64.933333333333323</v>
      </c>
      <c r="J268" s="439">
        <v>66.066666666666663</v>
      </c>
      <c r="K268" s="438">
        <v>63.8</v>
      </c>
      <c r="L268" s="438">
        <v>61.45</v>
      </c>
      <c r="M268" s="438">
        <v>19.195080000000001</v>
      </c>
    </row>
    <row r="269" spans="1:13">
      <c r="A269" s="245">
        <v>259</v>
      </c>
      <c r="B269" s="441" t="s">
        <v>408</v>
      </c>
      <c r="C269" s="438">
        <v>153</v>
      </c>
      <c r="D269" s="439">
        <v>156</v>
      </c>
      <c r="E269" s="439">
        <v>147</v>
      </c>
      <c r="F269" s="439">
        <v>141</v>
      </c>
      <c r="G269" s="439">
        <v>132</v>
      </c>
      <c r="H269" s="439">
        <v>162</v>
      </c>
      <c r="I269" s="439">
        <v>171</v>
      </c>
      <c r="J269" s="439">
        <v>177</v>
      </c>
      <c r="K269" s="438">
        <v>165</v>
      </c>
      <c r="L269" s="438">
        <v>150</v>
      </c>
      <c r="M269" s="438">
        <v>158.75460000000001</v>
      </c>
    </row>
    <row r="270" spans="1:13">
      <c r="A270" s="245">
        <v>260</v>
      </c>
      <c r="B270" s="441" t="s">
        <v>409</v>
      </c>
      <c r="C270" s="438">
        <v>30.15</v>
      </c>
      <c r="D270" s="439">
        <v>30.45</v>
      </c>
      <c r="E270" s="439">
        <v>29.5</v>
      </c>
      <c r="F270" s="439">
        <v>28.85</v>
      </c>
      <c r="G270" s="439">
        <v>27.900000000000002</v>
      </c>
      <c r="H270" s="439">
        <v>31.099999999999998</v>
      </c>
      <c r="I270" s="439">
        <v>32.049999999999997</v>
      </c>
      <c r="J270" s="439">
        <v>32.699999999999996</v>
      </c>
      <c r="K270" s="438">
        <v>31.4</v>
      </c>
      <c r="L270" s="438">
        <v>29.8</v>
      </c>
      <c r="M270" s="438">
        <v>102.32953000000001</v>
      </c>
    </row>
    <row r="271" spans="1:13">
      <c r="A271" s="245">
        <v>261</v>
      </c>
      <c r="B271" s="441" t="s">
        <v>410</v>
      </c>
      <c r="C271" s="438">
        <v>85.85</v>
      </c>
      <c r="D271" s="439">
        <v>85.699999999999989</v>
      </c>
      <c r="E271" s="439">
        <v>84.84999999999998</v>
      </c>
      <c r="F271" s="439">
        <v>83.85</v>
      </c>
      <c r="G271" s="439">
        <v>82.999999999999986</v>
      </c>
      <c r="H271" s="439">
        <v>86.699999999999974</v>
      </c>
      <c r="I271" s="439">
        <v>87.55</v>
      </c>
      <c r="J271" s="439">
        <v>88.549999999999969</v>
      </c>
      <c r="K271" s="438">
        <v>86.55</v>
      </c>
      <c r="L271" s="438">
        <v>84.7</v>
      </c>
      <c r="M271" s="438">
        <v>9.5657800000000002</v>
      </c>
    </row>
    <row r="272" spans="1:13">
      <c r="A272" s="245">
        <v>262</v>
      </c>
      <c r="B272" s="441" t="s">
        <v>411</v>
      </c>
      <c r="C272" s="438">
        <v>105.9</v>
      </c>
      <c r="D272" s="439">
        <v>107</v>
      </c>
      <c r="E272" s="439">
        <v>103.9</v>
      </c>
      <c r="F272" s="439">
        <v>101.9</v>
      </c>
      <c r="G272" s="439">
        <v>98.800000000000011</v>
      </c>
      <c r="H272" s="439">
        <v>109</v>
      </c>
      <c r="I272" s="439">
        <v>112.1</v>
      </c>
      <c r="J272" s="439">
        <v>114.1</v>
      </c>
      <c r="K272" s="438">
        <v>110.1</v>
      </c>
      <c r="L272" s="438">
        <v>105</v>
      </c>
      <c r="M272" s="438">
        <v>33.06917</v>
      </c>
    </row>
    <row r="273" spans="1:13">
      <c r="A273" s="245">
        <v>263</v>
      </c>
      <c r="B273" s="441" t="s">
        <v>412</v>
      </c>
      <c r="C273" s="438">
        <v>185.15</v>
      </c>
      <c r="D273" s="439">
        <v>186.11666666666667</v>
      </c>
      <c r="E273" s="439">
        <v>178.58333333333334</v>
      </c>
      <c r="F273" s="439">
        <v>172.01666666666668</v>
      </c>
      <c r="G273" s="439">
        <v>164.48333333333335</v>
      </c>
      <c r="H273" s="439">
        <v>192.68333333333334</v>
      </c>
      <c r="I273" s="439">
        <v>200.21666666666664</v>
      </c>
      <c r="J273" s="439">
        <v>206.78333333333333</v>
      </c>
      <c r="K273" s="438">
        <v>193.65</v>
      </c>
      <c r="L273" s="438">
        <v>179.55</v>
      </c>
      <c r="M273" s="438">
        <v>14.14386</v>
      </c>
    </row>
    <row r="274" spans="1:13">
      <c r="A274" s="245">
        <v>264</v>
      </c>
      <c r="B274" s="441" t="s">
        <v>413</v>
      </c>
      <c r="C274" s="438">
        <v>98.3</v>
      </c>
      <c r="D274" s="439">
        <v>99.649999999999991</v>
      </c>
      <c r="E274" s="439">
        <v>94.649999999999977</v>
      </c>
      <c r="F274" s="439">
        <v>90.999999999999986</v>
      </c>
      <c r="G274" s="439">
        <v>85.999999999999972</v>
      </c>
      <c r="H274" s="439">
        <v>103.29999999999998</v>
      </c>
      <c r="I274" s="439">
        <v>108.30000000000001</v>
      </c>
      <c r="J274" s="439">
        <v>111.94999999999999</v>
      </c>
      <c r="K274" s="438">
        <v>104.65</v>
      </c>
      <c r="L274" s="438">
        <v>96</v>
      </c>
      <c r="M274" s="438">
        <v>39.113700000000001</v>
      </c>
    </row>
    <row r="275" spans="1:13">
      <c r="A275" s="245">
        <v>265</v>
      </c>
      <c r="B275" s="441" t="s">
        <v>127</v>
      </c>
      <c r="C275" s="438">
        <v>395.5</v>
      </c>
      <c r="D275" s="439">
        <v>399.85000000000008</v>
      </c>
      <c r="E275" s="439">
        <v>388.00000000000017</v>
      </c>
      <c r="F275" s="439">
        <v>380.50000000000011</v>
      </c>
      <c r="G275" s="439">
        <v>368.6500000000002</v>
      </c>
      <c r="H275" s="439">
        <v>407.35000000000014</v>
      </c>
      <c r="I275" s="439">
        <v>419.20000000000005</v>
      </c>
      <c r="J275" s="439">
        <v>426.7000000000001</v>
      </c>
      <c r="K275" s="438">
        <v>411.7</v>
      </c>
      <c r="L275" s="438">
        <v>392.35</v>
      </c>
      <c r="M275" s="438">
        <v>103.54231</v>
      </c>
    </row>
    <row r="276" spans="1:13">
      <c r="A276" s="245">
        <v>266</v>
      </c>
      <c r="B276" s="441" t="s">
        <v>414</v>
      </c>
      <c r="C276" s="438">
        <v>2265.9499999999998</v>
      </c>
      <c r="D276" s="439">
        <v>2278.3833333333332</v>
      </c>
      <c r="E276" s="439">
        <v>2238.5666666666666</v>
      </c>
      <c r="F276" s="439">
        <v>2211.1833333333334</v>
      </c>
      <c r="G276" s="439">
        <v>2171.3666666666668</v>
      </c>
      <c r="H276" s="439">
        <v>2305.7666666666664</v>
      </c>
      <c r="I276" s="439">
        <v>2345.583333333333</v>
      </c>
      <c r="J276" s="439">
        <v>2372.9666666666662</v>
      </c>
      <c r="K276" s="438">
        <v>2318.1999999999998</v>
      </c>
      <c r="L276" s="438">
        <v>2251</v>
      </c>
      <c r="M276" s="438">
        <v>0.24918000000000001</v>
      </c>
    </row>
    <row r="277" spans="1:13">
      <c r="A277" s="245">
        <v>267</v>
      </c>
      <c r="B277" s="441" t="s">
        <v>129</v>
      </c>
      <c r="C277" s="438">
        <v>3253.6</v>
      </c>
      <c r="D277" s="439">
        <v>3245.4500000000003</v>
      </c>
      <c r="E277" s="439">
        <v>3201.4000000000005</v>
      </c>
      <c r="F277" s="439">
        <v>3149.2000000000003</v>
      </c>
      <c r="G277" s="439">
        <v>3105.1500000000005</v>
      </c>
      <c r="H277" s="439">
        <v>3297.6500000000005</v>
      </c>
      <c r="I277" s="439">
        <v>3341.7000000000007</v>
      </c>
      <c r="J277" s="439">
        <v>3393.9000000000005</v>
      </c>
      <c r="K277" s="438">
        <v>3289.5</v>
      </c>
      <c r="L277" s="438">
        <v>3193.25</v>
      </c>
      <c r="M277" s="438">
        <v>10.95758</v>
      </c>
    </row>
    <row r="278" spans="1:13">
      <c r="A278" s="245">
        <v>268</v>
      </c>
      <c r="B278" s="441" t="s">
        <v>130</v>
      </c>
      <c r="C278" s="438">
        <v>1038.7</v>
      </c>
      <c r="D278" s="439">
        <v>1057.2333333333333</v>
      </c>
      <c r="E278" s="439">
        <v>1005.4666666666667</v>
      </c>
      <c r="F278" s="439">
        <v>972.23333333333335</v>
      </c>
      <c r="G278" s="439">
        <v>920.4666666666667</v>
      </c>
      <c r="H278" s="439">
        <v>1090.4666666666667</v>
      </c>
      <c r="I278" s="439">
        <v>1142.2333333333336</v>
      </c>
      <c r="J278" s="439">
        <v>1175.4666666666667</v>
      </c>
      <c r="K278" s="438">
        <v>1109</v>
      </c>
      <c r="L278" s="438">
        <v>1024</v>
      </c>
      <c r="M278" s="438">
        <v>93.678839999999994</v>
      </c>
    </row>
    <row r="279" spans="1:13">
      <c r="A279" s="245">
        <v>269</v>
      </c>
      <c r="B279" s="441" t="s">
        <v>415</v>
      </c>
      <c r="C279" s="438">
        <v>156.44999999999999</v>
      </c>
      <c r="D279" s="439">
        <v>156.70000000000002</v>
      </c>
      <c r="E279" s="439">
        <v>154.15000000000003</v>
      </c>
      <c r="F279" s="439">
        <v>151.85000000000002</v>
      </c>
      <c r="G279" s="439">
        <v>149.30000000000004</v>
      </c>
      <c r="H279" s="439">
        <v>159.00000000000003</v>
      </c>
      <c r="I279" s="439">
        <v>161.55000000000004</v>
      </c>
      <c r="J279" s="439">
        <v>163.85000000000002</v>
      </c>
      <c r="K279" s="438">
        <v>159.25</v>
      </c>
      <c r="L279" s="438">
        <v>154.4</v>
      </c>
      <c r="M279" s="438">
        <v>4.04833</v>
      </c>
    </row>
    <row r="280" spans="1:13">
      <c r="A280" s="245">
        <v>270</v>
      </c>
      <c r="B280" s="441" t="s">
        <v>417</v>
      </c>
      <c r="C280" s="438">
        <v>700.75</v>
      </c>
      <c r="D280" s="439">
        <v>699.23333333333323</v>
      </c>
      <c r="E280" s="439">
        <v>681.46666666666647</v>
      </c>
      <c r="F280" s="439">
        <v>662.18333333333328</v>
      </c>
      <c r="G280" s="439">
        <v>644.41666666666652</v>
      </c>
      <c r="H280" s="439">
        <v>718.51666666666642</v>
      </c>
      <c r="I280" s="439">
        <v>736.28333333333308</v>
      </c>
      <c r="J280" s="439">
        <v>755.56666666666638</v>
      </c>
      <c r="K280" s="438">
        <v>717</v>
      </c>
      <c r="L280" s="438">
        <v>679.95</v>
      </c>
      <c r="M280" s="438">
        <v>5.6173200000000003</v>
      </c>
    </row>
    <row r="281" spans="1:13">
      <c r="A281" s="245">
        <v>271</v>
      </c>
      <c r="B281" s="441" t="s">
        <v>418</v>
      </c>
      <c r="C281" s="438">
        <v>226.25</v>
      </c>
      <c r="D281" s="439">
        <v>224.68333333333331</v>
      </c>
      <c r="E281" s="439">
        <v>221.66666666666663</v>
      </c>
      <c r="F281" s="439">
        <v>217.08333333333331</v>
      </c>
      <c r="G281" s="439">
        <v>214.06666666666663</v>
      </c>
      <c r="H281" s="439">
        <v>229.26666666666662</v>
      </c>
      <c r="I281" s="439">
        <v>232.28333333333333</v>
      </c>
      <c r="J281" s="439">
        <v>236.86666666666662</v>
      </c>
      <c r="K281" s="438">
        <v>227.7</v>
      </c>
      <c r="L281" s="438">
        <v>220.1</v>
      </c>
      <c r="M281" s="438">
        <v>6.0072999999999999</v>
      </c>
    </row>
    <row r="282" spans="1:13">
      <c r="A282" s="245">
        <v>272</v>
      </c>
      <c r="B282" s="441" t="s">
        <v>419</v>
      </c>
      <c r="C282" s="438">
        <v>232.6</v>
      </c>
      <c r="D282" s="439">
        <v>234.2166666666667</v>
      </c>
      <c r="E282" s="439">
        <v>229.68333333333339</v>
      </c>
      <c r="F282" s="439">
        <v>226.76666666666671</v>
      </c>
      <c r="G282" s="439">
        <v>222.23333333333341</v>
      </c>
      <c r="H282" s="439">
        <v>237.13333333333338</v>
      </c>
      <c r="I282" s="439">
        <v>241.66666666666669</v>
      </c>
      <c r="J282" s="439">
        <v>244.58333333333337</v>
      </c>
      <c r="K282" s="438">
        <v>238.75</v>
      </c>
      <c r="L282" s="438">
        <v>231.3</v>
      </c>
      <c r="M282" s="438">
        <v>6.06243</v>
      </c>
    </row>
    <row r="283" spans="1:13">
      <c r="A283" s="245">
        <v>273</v>
      </c>
      <c r="B283" s="441" t="s">
        <v>752</v>
      </c>
      <c r="C283" s="438">
        <v>973</v>
      </c>
      <c r="D283" s="439">
        <v>982.44999999999993</v>
      </c>
      <c r="E283" s="439">
        <v>959.54999999999984</v>
      </c>
      <c r="F283" s="439">
        <v>946.09999999999991</v>
      </c>
      <c r="G283" s="439">
        <v>923.19999999999982</v>
      </c>
      <c r="H283" s="439">
        <v>995.89999999999986</v>
      </c>
      <c r="I283" s="439">
        <v>1018.8</v>
      </c>
      <c r="J283" s="439">
        <v>1032.25</v>
      </c>
      <c r="K283" s="438">
        <v>1005.35</v>
      </c>
      <c r="L283" s="438">
        <v>969</v>
      </c>
      <c r="M283" s="438">
        <v>0.24379999999999999</v>
      </c>
    </row>
    <row r="284" spans="1:13">
      <c r="A284" s="245">
        <v>274</v>
      </c>
      <c r="B284" s="441" t="s">
        <v>420</v>
      </c>
      <c r="C284" s="438">
        <v>974.5</v>
      </c>
      <c r="D284" s="439">
        <v>983.51666666666677</v>
      </c>
      <c r="E284" s="439">
        <v>956.03333333333353</v>
      </c>
      <c r="F284" s="439">
        <v>937.56666666666672</v>
      </c>
      <c r="G284" s="439">
        <v>910.08333333333348</v>
      </c>
      <c r="H284" s="439">
        <v>1001.9833333333336</v>
      </c>
      <c r="I284" s="439">
        <v>1029.4666666666669</v>
      </c>
      <c r="J284" s="439">
        <v>1047.9333333333336</v>
      </c>
      <c r="K284" s="438">
        <v>1011</v>
      </c>
      <c r="L284" s="438">
        <v>965.05</v>
      </c>
      <c r="M284" s="438">
        <v>3.4214899999999999</v>
      </c>
    </row>
    <row r="285" spans="1:13">
      <c r="A285" s="245">
        <v>275</v>
      </c>
      <c r="B285" s="441" t="s">
        <v>421</v>
      </c>
      <c r="C285" s="438">
        <v>426.5</v>
      </c>
      <c r="D285" s="439">
        <v>429.43333333333334</v>
      </c>
      <c r="E285" s="439">
        <v>419.61666666666667</v>
      </c>
      <c r="F285" s="439">
        <v>412.73333333333335</v>
      </c>
      <c r="G285" s="439">
        <v>402.91666666666669</v>
      </c>
      <c r="H285" s="439">
        <v>436.31666666666666</v>
      </c>
      <c r="I285" s="439">
        <v>446.13333333333338</v>
      </c>
      <c r="J285" s="439">
        <v>453.01666666666665</v>
      </c>
      <c r="K285" s="438">
        <v>439.25</v>
      </c>
      <c r="L285" s="438">
        <v>422.55</v>
      </c>
      <c r="M285" s="438">
        <v>2.34165</v>
      </c>
    </row>
    <row r="286" spans="1:13">
      <c r="A286" s="245">
        <v>276</v>
      </c>
      <c r="B286" s="441" t="s">
        <v>422</v>
      </c>
      <c r="C286" s="438">
        <v>567.65</v>
      </c>
      <c r="D286" s="439">
        <v>571.5</v>
      </c>
      <c r="E286" s="439">
        <v>561.35</v>
      </c>
      <c r="F286" s="439">
        <v>555.05000000000007</v>
      </c>
      <c r="G286" s="439">
        <v>544.90000000000009</v>
      </c>
      <c r="H286" s="439">
        <v>577.79999999999995</v>
      </c>
      <c r="I286" s="439">
        <v>587.95000000000005</v>
      </c>
      <c r="J286" s="439">
        <v>594.24999999999989</v>
      </c>
      <c r="K286" s="438">
        <v>581.65</v>
      </c>
      <c r="L286" s="438">
        <v>565.20000000000005</v>
      </c>
      <c r="M286" s="438">
        <v>1.1216699999999999</v>
      </c>
    </row>
    <row r="287" spans="1:13">
      <c r="A287" s="245">
        <v>277</v>
      </c>
      <c r="B287" s="441" t="s">
        <v>423</v>
      </c>
      <c r="C287" s="438">
        <v>63.15</v>
      </c>
      <c r="D287" s="439">
        <v>63.333333333333336</v>
      </c>
      <c r="E287" s="439">
        <v>62.566666666666677</v>
      </c>
      <c r="F287" s="439">
        <v>61.983333333333341</v>
      </c>
      <c r="G287" s="439">
        <v>61.216666666666683</v>
      </c>
      <c r="H287" s="439">
        <v>63.916666666666671</v>
      </c>
      <c r="I287" s="439">
        <v>64.683333333333337</v>
      </c>
      <c r="J287" s="439">
        <v>65.266666666666666</v>
      </c>
      <c r="K287" s="438">
        <v>64.099999999999994</v>
      </c>
      <c r="L287" s="438">
        <v>62.75</v>
      </c>
      <c r="M287" s="438">
        <v>9.2238500000000005</v>
      </c>
    </row>
    <row r="288" spans="1:13">
      <c r="A288" s="245">
        <v>278</v>
      </c>
      <c r="B288" s="441" t="s">
        <v>424</v>
      </c>
      <c r="C288" s="438">
        <v>51.35</v>
      </c>
      <c r="D288" s="439">
        <v>51.683333333333337</v>
      </c>
      <c r="E288" s="439">
        <v>50.766666666666673</v>
      </c>
      <c r="F288" s="439">
        <v>50.183333333333337</v>
      </c>
      <c r="G288" s="439">
        <v>49.266666666666673</v>
      </c>
      <c r="H288" s="439">
        <v>52.266666666666673</v>
      </c>
      <c r="I288" s="439">
        <v>53.18333333333333</v>
      </c>
      <c r="J288" s="439">
        <v>53.766666666666673</v>
      </c>
      <c r="K288" s="438">
        <v>52.6</v>
      </c>
      <c r="L288" s="438">
        <v>51.1</v>
      </c>
      <c r="M288" s="438">
        <v>17.636340000000001</v>
      </c>
    </row>
    <row r="289" spans="1:13">
      <c r="A289" s="245">
        <v>279</v>
      </c>
      <c r="B289" s="441" t="s">
        <v>425</v>
      </c>
      <c r="C289" s="438">
        <v>709.85</v>
      </c>
      <c r="D289" s="439">
        <v>711.0333333333333</v>
      </c>
      <c r="E289" s="439">
        <v>701.06666666666661</v>
      </c>
      <c r="F289" s="439">
        <v>692.2833333333333</v>
      </c>
      <c r="G289" s="439">
        <v>682.31666666666661</v>
      </c>
      <c r="H289" s="439">
        <v>719.81666666666661</v>
      </c>
      <c r="I289" s="439">
        <v>729.7833333333333</v>
      </c>
      <c r="J289" s="439">
        <v>738.56666666666661</v>
      </c>
      <c r="K289" s="438">
        <v>721</v>
      </c>
      <c r="L289" s="438">
        <v>702.25</v>
      </c>
      <c r="M289" s="438">
        <v>2.1534800000000001</v>
      </c>
    </row>
    <row r="290" spans="1:13">
      <c r="A290" s="245">
        <v>280</v>
      </c>
      <c r="B290" s="441" t="s">
        <v>426</v>
      </c>
      <c r="C290" s="438">
        <v>416.95</v>
      </c>
      <c r="D290" s="439">
        <v>414.10000000000008</v>
      </c>
      <c r="E290" s="439">
        <v>406.95000000000016</v>
      </c>
      <c r="F290" s="439">
        <v>396.9500000000001</v>
      </c>
      <c r="G290" s="439">
        <v>389.80000000000018</v>
      </c>
      <c r="H290" s="439">
        <v>424.10000000000014</v>
      </c>
      <c r="I290" s="439">
        <v>431.25000000000011</v>
      </c>
      <c r="J290" s="439">
        <v>441.25000000000011</v>
      </c>
      <c r="K290" s="438">
        <v>421.25</v>
      </c>
      <c r="L290" s="438">
        <v>404.1</v>
      </c>
      <c r="M290" s="438">
        <v>17.72392</v>
      </c>
    </row>
    <row r="291" spans="1:13">
      <c r="A291" s="245">
        <v>281</v>
      </c>
      <c r="B291" s="441" t="s">
        <v>427</v>
      </c>
      <c r="C291" s="438">
        <v>222.75</v>
      </c>
      <c r="D291" s="439">
        <v>225.41666666666666</v>
      </c>
      <c r="E291" s="439">
        <v>219.33333333333331</v>
      </c>
      <c r="F291" s="439">
        <v>215.91666666666666</v>
      </c>
      <c r="G291" s="439">
        <v>209.83333333333331</v>
      </c>
      <c r="H291" s="439">
        <v>228.83333333333331</v>
      </c>
      <c r="I291" s="439">
        <v>234.91666666666663</v>
      </c>
      <c r="J291" s="439">
        <v>238.33333333333331</v>
      </c>
      <c r="K291" s="438">
        <v>231.5</v>
      </c>
      <c r="L291" s="438">
        <v>222</v>
      </c>
      <c r="M291" s="438">
        <v>3.9449299999999998</v>
      </c>
    </row>
    <row r="292" spans="1:13">
      <c r="A292" s="245">
        <v>282</v>
      </c>
      <c r="B292" s="441" t="s">
        <v>131</v>
      </c>
      <c r="C292" s="438">
        <v>1766.05</v>
      </c>
      <c r="D292" s="439">
        <v>1757.95</v>
      </c>
      <c r="E292" s="439">
        <v>1744.1000000000001</v>
      </c>
      <c r="F292" s="439">
        <v>1722.15</v>
      </c>
      <c r="G292" s="439">
        <v>1708.3000000000002</v>
      </c>
      <c r="H292" s="439">
        <v>1779.9</v>
      </c>
      <c r="I292" s="439">
        <v>1793.75</v>
      </c>
      <c r="J292" s="439">
        <v>1815.7</v>
      </c>
      <c r="K292" s="438">
        <v>1771.8</v>
      </c>
      <c r="L292" s="438">
        <v>1736</v>
      </c>
      <c r="M292" s="438">
        <v>25.782419999999998</v>
      </c>
    </row>
    <row r="293" spans="1:13">
      <c r="A293" s="245">
        <v>283</v>
      </c>
      <c r="B293" s="441" t="s">
        <v>132</v>
      </c>
      <c r="C293" s="438">
        <v>93.95</v>
      </c>
      <c r="D293" s="439">
        <v>94.45</v>
      </c>
      <c r="E293" s="439">
        <v>92.550000000000011</v>
      </c>
      <c r="F293" s="439">
        <v>91.15</v>
      </c>
      <c r="G293" s="439">
        <v>89.250000000000014</v>
      </c>
      <c r="H293" s="439">
        <v>95.850000000000009</v>
      </c>
      <c r="I293" s="439">
        <v>97.750000000000014</v>
      </c>
      <c r="J293" s="439">
        <v>99.15</v>
      </c>
      <c r="K293" s="438">
        <v>96.35</v>
      </c>
      <c r="L293" s="438">
        <v>93.05</v>
      </c>
      <c r="M293" s="438">
        <v>156.77255</v>
      </c>
    </row>
    <row r="294" spans="1:13">
      <c r="A294" s="245">
        <v>284</v>
      </c>
      <c r="B294" s="441" t="s">
        <v>259</v>
      </c>
      <c r="C294" s="438">
        <v>2808.2</v>
      </c>
      <c r="D294" s="439">
        <v>2805.8666666666668</v>
      </c>
      <c r="E294" s="439">
        <v>2756.1833333333334</v>
      </c>
      <c r="F294" s="439">
        <v>2704.1666666666665</v>
      </c>
      <c r="G294" s="439">
        <v>2654.4833333333331</v>
      </c>
      <c r="H294" s="439">
        <v>2857.8833333333337</v>
      </c>
      <c r="I294" s="439">
        <v>2907.5666666666671</v>
      </c>
      <c r="J294" s="439">
        <v>2959.5833333333339</v>
      </c>
      <c r="K294" s="438">
        <v>2855.55</v>
      </c>
      <c r="L294" s="438">
        <v>2753.85</v>
      </c>
      <c r="M294" s="438">
        <v>1.3692899999999999</v>
      </c>
    </row>
    <row r="295" spans="1:13">
      <c r="A295" s="245">
        <v>285</v>
      </c>
      <c r="B295" s="441" t="s">
        <v>133</v>
      </c>
      <c r="C295" s="438">
        <v>482.1</v>
      </c>
      <c r="D295" s="439">
        <v>486.16666666666669</v>
      </c>
      <c r="E295" s="439">
        <v>474.33333333333337</v>
      </c>
      <c r="F295" s="439">
        <v>466.56666666666666</v>
      </c>
      <c r="G295" s="439">
        <v>454.73333333333335</v>
      </c>
      <c r="H295" s="439">
        <v>493.93333333333339</v>
      </c>
      <c r="I295" s="439">
        <v>505.76666666666677</v>
      </c>
      <c r="J295" s="439">
        <v>513.53333333333342</v>
      </c>
      <c r="K295" s="438">
        <v>498</v>
      </c>
      <c r="L295" s="438">
        <v>478.4</v>
      </c>
      <c r="M295" s="438">
        <v>98.890630000000002</v>
      </c>
    </row>
    <row r="296" spans="1:13">
      <c r="A296" s="245">
        <v>286</v>
      </c>
      <c r="B296" s="441" t="s">
        <v>753</v>
      </c>
      <c r="C296" s="438">
        <v>280.3</v>
      </c>
      <c r="D296" s="439">
        <v>281.25</v>
      </c>
      <c r="E296" s="439">
        <v>273.60000000000002</v>
      </c>
      <c r="F296" s="439">
        <v>266.90000000000003</v>
      </c>
      <c r="G296" s="439">
        <v>259.25000000000006</v>
      </c>
      <c r="H296" s="439">
        <v>287.95</v>
      </c>
      <c r="I296" s="439">
        <v>295.59999999999997</v>
      </c>
      <c r="J296" s="439">
        <v>302.29999999999995</v>
      </c>
      <c r="K296" s="438">
        <v>288.89999999999998</v>
      </c>
      <c r="L296" s="438">
        <v>274.55</v>
      </c>
      <c r="M296" s="438">
        <v>2.05246</v>
      </c>
    </row>
    <row r="297" spans="1:13">
      <c r="A297" s="245">
        <v>287</v>
      </c>
      <c r="B297" s="441" t="s">
        <v>428</v>
      </c>
      <c r="C297" s="438">
        <v>6449.2</v>
      </c>
      <c r="D297" s="439">
        <v>6449.2666666666664</v>
      </c>
      <c r="E297" s="439">
        <v>6399.8833333333332</v>
      </c>
      <c r="F297" s="439">
        <v>6350.5666666666666</v>
      </c>
      <c r="G297" s="439">
        <v>6301.1833333333334</v>
      </c>
      <c r="H297" s="439">
        <v>6498.583333333333</v>
      </c>
      <c r="I297" s="439">
        <v>6547.9666666666662</v>
      </c>
      <c r="J297" s="439">
        <v>6597.2833333333328</v>
      </c>
      <c r="K297" s="438">
        <v>6498.65</v>
      </c>
      <c r="L297" s="438">
        <v>6399.95</v>
      </c>
      <c r="M297" s="438">
        <v>3.6479999999999999E-2</v>
      </c>
    </row>
    <row r="298" spans="1:13">
      <c r="A298" s="245">
        <v>288</v>
      </c>
      <c r="B298" s="441" t="s">
        <v>260</v>
      </c>
      <c r="C298" s="438">
        <v>4170.2</v>
      </c>
      <c r="D298" s="439">
        <v>4173.5333333333338</v>
      </c>
      <c r="E298" s="439">
        <v>4131.0666666666675</v>
      </c>
      <c r="F298" s="439">
        <v>4091.9333333333334</v>
      </c>
      <c r="G298" s="439">
        <v>4049.4666666666672</v>
      </c>
      <c r="H298" s="439">
        <v>4212.6666666666679</v>
      </c>
      <c r="I298" s="439">
        <v>4255.1333333333332</v>
      </c>
      <c r="J298" s="439">
        <v>4294.2666666666682</v>
      </c>
      <c r="K298" s="438">
        <v>4216</v>
      </c>
      <c r="L298" s="438">
        <v>4134.3999999999996</v>
      </c>
      <c r="M298" s="438">
        <v>2.97058</v>
      </c>
    </row>
    <row r="299" spans="1:13">
      <c r="A299" s="245">
        <v>289</v>
      </c>
      <c r="B299" s="441" t="s">
        <v>134</v>
      </c>
      <c r="C299" s="438">
        <v>1487.55</v>
      </c>
      <c r="D299" s="439">
        <v>1489.2166666666665</v>
      </c>
      <c r="E299" s="439">
        <v>1478.583333333333</v>
      </c>
      <c r="F299" s="439">
        <v>1469.6166666666666</v>
      </c>
      <c r="G299" s="439">
        <v>1458.9833333333331</v>
      </c>
      <c r="H299" s="439">
        <v>1498.1833333333329</v>
      </c>
      <c r="I299" s="439">
        <v>1508.8166666666666</v>
      </c>
      <c r="J299" s="439">
        <v>1517.7833333333328</v>
      </c>
      <c r="K299" s="438">
        <v>1499.85</v>
      </c>
      <c r="L299" s="438">
        <v>1480.25</v>
      </c>
      <c r="M299" s="438">
        <v>16.75778</v>
      </c>
    </row>
    <row r="300" spans="1:13">
      <c r="A300" s="245">
        <v>290</v>
      </c>
      <c r="B300" s="441" t="s">
        <v>429</v>
      </c>
      <c r="C300" s="438">
        <v>611</v>
      </c>
      <c r="D300" s="439">
        <v>615.31666666666672</v>
      </c>
      <c r="E300" s="439">
        <v>604.68333333333339</v>
      </c>
      <c r="F300" s="439">
        <v>598.36666666666667</v>
      </c>
      <c r="G300" s="439">
        <v>587.73333333333335</v>
      </c>
      <c r="H300" s="439">
        <v>621.63333333333344</v>
      </c>
      <c r="I300" s="439">
        <v>632.26666666666688</v>
      </c>
      <c r="J300" s="439">
        <v>638.58333333333348</v>
      </c>
      <c r="K300" s="438">
        <v>625.95000000000005</v>
      </c>
      <c r="L300" s="438">
        <v>609</v>
      </c>
      <c r="M300" s="438">
        <v>18.389939999999999</v>
      </c>
    </row>
    <row r="301" spans="1:13">
      <c r="A301" s="245">
        <v>291</v>
      </c>
      <c r="B301" s="441" t="s">
        <v>430</v>
      </c>
      <c r="C301" s="438">
        <v>41.6</v>
      </c>
      <c r="D301" s="439">
        <v>41.833333333333336</v>
      </c>
      <c r="E301" s="439">
        <v>40.966666666666669</v>
      </c>
      <c r="F301" s="439">
        <v>40.333333333333336</v>
      </c>
      <c r="G301" s="439">
        <v>39.466666666666669</v>
      </c>
      <c r="H301" s="439">
        <v>42.466666666666669</v>
      </c>
      <c r="I301" s="439">
        <v>43.333333333333329</v>
      </c>
      <c r="J301" s="439">
        <v>43.966666666666669</v>
      </c>
      <c r="K301" s="438">
        <v>42.7</v>
      </c>
      <c r="L301" s="438">
        <v>41.2</v>
      </c>
      <c r="M301" s="438">
        <v>32.860219999999998</v>
      </c>
    </row>
    <row r="302" spans="1:13">
      <c r="A302" s="245">
        <v>292</v>
      </c>
      <c r="B302" s="441" t="s">
        <v>431</v>
      </c>
      <c r="C302" s="438">
        <v>1569.7</v>
      </c>
      <c r="D302" s="439">
        <v>1576.8999999999999</v>
      </c>
      <c r="E302" s="439">
        <v>1553.7999999999997</v>
      </c>
      <c r="F302" s="439">
        <v>1537.8999999999999</v>
      </c>
      <c r="G302" s="439">
        <v>1514.7999999999997</v>
      </c>
      <c r="H302" s="439">
        <v>1592.7999999999997</v>
      </c>
      <c r="I302" s="439">
        <v>1615.8999999999996</v>
      </c>
      <c r="J302" s="439">
        <v>1631.7999999999997</v>
      </c>
      <c r="K302" s="438">
        <v>1600</v>
      </c>
      <c r="L302" s="438">
        <v>1561</v>
      </c>
      <c r="M302" s="438">
        <v>0.40057999999999999</v>
      </c>
    </row>
    <row r="303" spans="1:13">
      <c r="A303" s="245">
        <v>293</v>
      </c>
      <c r="B303" s="441" t="s">
        <v>135</v>
      </c>
      <c r="C303" s="438">
        <v>1162.75</v>
      </c>
      <c r="D303" s="439">
        <v>1165.7666666666667</v>
      </c>
      <c r="E303" s="439">
        <v>1149.9833333333333</v>
      </c>
      <c r="F303" s="439">
        <v>1137.2166666666667</v>
      </c>
      <c r="G303" s="439">
        <v>1121.4333333333334</v>
      </c>
      <c r="H303" s="439">
        <v>1178.5333333333333</v>
      </c>
      <c r="I303" s="439">
        <v>1194.3166666666666</v>
      </c>
      <c r="J303" s="439">
        <v>1207.0833333333333</v>
      </c>
      <c r="K303" s="438">
        <v>1181.55</v>
      </c>
      <c r="L303" s="438">
        <v>1153</v>
      </c>
      <c r="M303" s="438">
        <v>12.8718</v>
      </c>
    </row>
    <row r="304" spans="1:13">
      <c r="A304" s="245">
        <v>294</v>
      </c>
      <c r="B304" s="441" t="s">
        <v>432</v>
      </c>
      <c r="C304" s="438">
        <v>3338.85</v>
      </c>
      <c r="D304" s="439">
        <v>3365.3000000000006</v>
      </c>
      <c r="E304" s="439">
        <v>3278.6000000000013</v>
      </c>
      <c r="F304" s="439">
        <v>3218.3500000000008</v>
      </c>
      <c r="G304" s="439">
        <v>3131.6500000000015</v>
      </c>
      <c r="H304" s="439">
        <v>3425.5500000000011</v>
      </c>
      <c r="I304" s="439">
        <v>3512.2500000000009</v>
      </c>
      <c r="J304" s="439">
        <v>3572.5000000000009</v>
      </c>
      <c r="K304" s="438">
        <v>3452</v>
      </c>
      <c r="L304" s="438">
        <v>3305.05</v>
      </c>
      <c r="M304" s="438">
        <v>1.0362100000000001</v>
      </c>
    </row>
    <row r="305" spans="1:13">
      <c r="A305" s="245">
        <v>295</v>
      </c>
      <c r="B305" s="441" t="s">
        <v>433</v>
      </c>
      <c r="C305" s="438">
        <v>851.2</v>
      </c>
      <c r="D305" s="439">
        <v>860.94999999999993</v>
      </c>
      <c r="E305" s="439">
        <v>835.24999999999989</v>
      </c>
      <c r="F305" s="439">
        <v>819.3</v>
      </c>
      <c r="G305" s="439">
        <v>793.59999999999991</v>
      </c>
      <c r="H305" s="439">
        <v>876.89999999999986</v>
      </c>
      <c r="I305" s="439">
        <v>902.59999999999991</v>
      </c>
      <c r="J305" s="439">
        <v>918.54999999999984</v>
      </c>
      <c r="K305" s="438">
        <v>886.65</v>
      </c>
      <c r="L305" s="438">
        <v>845</v>
      </c>
      <c r="M305" s="438">
        <v>0.35343999999999998</v>
      </c>
    </row>
    <row r="306" spans="1:13">
      <c r="A306" s="245">
        <v>296</v>
      </c>
      <c r="B306" s="441" t="s">
        <v>434</v>
      </c>
      <c r="C306" s="438">
        <v>58.65</v>
      </c>
      <c r="D306" s="439">
        <v>58.766666666666673</v>
      </c>
      <c r="E306" s="439">
        <v>57.383333333333347</v>
      </c>
      <c r="F306" s="439">
        <v>56.116666666666674</v>
      </c>
      <c r="G306" s="439">
        <v>54.733333333333348</v>
      </c>
      <c r="H306" s="439">
        <v>60.033333333333346</v>
      </c>
      <c r="I306" s="439">
        <v>61.416666666666671</v>
      </c>
      <c r="J306" s="439">
        <v>62.683333333333344</v>
      </c>
      <c r="K306" s="438">
        <v>60.15</v>
      </c>
      <c r="L306" s="438">
        <v>57.5</v>
      </c>
      <c r="M306" s="438">
        <v>68.219160000000002</v>
      </c>
    </row>
    <row r="307" spans="1:13">
      <c r="A307" s="245">
        <v>297</v>
      </c>
      <c r="B307" s="441" t="s">
        <v>435</v>
      </c>
      <c r="C307" s="438">
        <v>184.9</v>
      </c>
      <c r="D307" s="439">
        <v>186.15</v>
      </c>
      <c r="E307" s="439">
        <v>182.75</v>
      </c>
      <c r="F307" s="439">
        <v>180.6</v>
      </c>
      <c r="G307" s="439">
        <v>177.2</v>
      </c>
      <c r="H307" s="439">
        <v>188.3</v>
      </c>
      <c r="I307" s="439">
        <v>191.70000000000005</v>
      </c>
      <c r="J307" s="439">
        <v>193.85000000000002</v>
      </c>
      <c r="K307" s="438">
        <v>189.55</v>
      </c>
      <c r="L307" s="438">
        <v>184</v>
      </c>
      <c r="M307" s="438">
        <v>5.7432299999999996</v>
      </c>
    </row>
    <row r="308" spans="1:13">
      <c r="A308" s="245">
        <v>298</v>
      </c>
      <c r="B308" s="441" t="s">
        <v>146</v>
      </c>
      <c r="C308" s="438">
        <v>82676.399999999994</v>
      </c>
      <c r="D308" s="439">
        <v>82599.433333333334</v>
      </c>
      <c r="E308" s="439">
        <v>81903.016666666663</v>
      </c>
      <c r="F308" s="439">
        <v>81129.633333333331</v>
      </c>
      <c r="G308" s="439">
        <v>80433.21666666666</v>
      </c>
      <c r="H308" s="439">
        <v>83372.816666666666</v>
      </c>
      <c r="I308" s="439">
        <v>84069.233333333323</v>
      </c>
      <c r="J308" s="439">
        <v>84842.616666666669</v>
      </c>
      <c r="K308" s="438">
        <v>83295.850000000006</v>
      </c>
      <c r="L308" s="438">
        <v>81826.05</v>
      </c>
      <c r="M308" s="438">
        <v>0.1477</v>
      </c>
    </row>
    <row r="309" spans="1:13">
      <c r="A309" s="245">
        <v>299</v>
      </c>
      <c r="B309" s="441" t="s">
        <v>143</v>
      </c>
      <c r="C309" s="438">
        <v>1244.75</v>
      </c>
      <c r="D309" s="439">
        <v>1253.4833333333333</v>
      </c>
      <c r="E309" s="439">
        <v>1222.5666666666666</v>
      </c>
      <c r="F309" s="439">
        <v>1200.3833333333332</v>
      </c>
      <c r="G309" s="439">
        <v>1169.4666666666665</v>
      </c>
      <c r="H309" s="439">
        <v>1275.6666666666667</v>
      </c>
      <c r="I309" s="439">
        <v>1306.5833333333333</v>
      </c>
      <c r="J309" s="439">
        <v>1328.7666666666669</v>
      </c>
      <c r="K309" s="438">
        <v>1284.4000000000001</v>
      </c>
      <c r="L309" s="438">
        <v>1231.3</v>
      </c>
      <c r="M309" s="438">
        <v>10.85735</v>
      </c>
    </row>
    <row r="310" spans="1:13">
      <c r="A310" s="245">
        <v>300</v>
      </c>
      <c r="B310" s="441" t="s">
        <v>436</v>
      </c>
      <c r="C310" s="438">
        <v>3729.15</v>
      </c>
      <c r="D310" s="439">
        <v>3749.7166666666667</v>
      </c>
      <c r="E310" s="439">
        <v>3699.4333333333334</v>
      </c>
      <c r="F310" s="439">
        <v>3669.7166666666667</v>
      </c>
      <c r="G310" s="439">
        <v>3619.4333333333334</v>
      </c>
      <c r="H310" s="439">
        <v>3779.4333333333334</v>
      </c>
      <c r="I310" s="439">
        <v>3829.7166666666672</v>
      </c>
      <c r="J310" s="439">
        <v>3859.4333333333334</v>
      </c>
      <c r="K310" s="438">
        <v>3800</v>
      </c>
      <c r="L310" s="438">
        <v>3720</v>
      </c>
      <c r="M310" s="438">
        <v>3.8850000000000003E-2</v>
      </c>
    </row>
    <row r="311" spans="1:13">
      <c r="A311" s="245">
        <v>301</v>
      </c>
      <c r="B311" s="441" t="s">
        <v>437</v>
      </c>
      <c r="C311" s="438">
        <v>314</v>
      </c>
      <c r="D311" s="439">
        <v>317.73333333333335</v>
      </c>
      <c r="E311" s="439">
        <v>308.51666666666671</v>
      </c>
      <c r="F311" s="439">
        <v>303.03333333333336</v>
      </c>
      <c r="G311" s="439">
        <v>293.81666666666672</v>
      </c>
      <c r="H311" s="439">
        <v>323.2166666666667</v>
      </c>
      <c r="I311" s="439">
        <v>332.43333333333339</v>
      </c>
      <c r="J311" s="439">
        <v>337.91666666666669</v>
      </c>
      <c r="K311" s="438">
        <v>326.95</v>
      </c>
      <c r="L311" s="438">
        <v>312.25</v>
      </c>
      <c r="M311" s="438">
        <v>2.3521899999999998</v>
      </c>
    </row>
    <row r="312" spans="1:13">
      <c r="A312" s="245">
        <v>302</v>
      </c>
      <c r="B312" s="441" t="s">
        <v>137</v>
      </c>
      <c r="C312" s="438">
        <v>162.75</v>
      </c>
      <c r="D312" s="439">
        <v>164.54999999999998</v>
      </c>
      <c r="E312" s="439">
        <v>160.19999999999996</v>
      </c>
      <c r="F312" s="439">
        <v>157.64999999999998</v>
      </c>
      <c r="G312" s="439">
        <v>153.29999999999995</v>
      </c>
      <c r="H312" s="439">
        <v>167.09999999999997</v>
      </c>
      <c r="I312" s="439">
        <v>171.45</v>
      </c>
      <c r="J312" s="439">
        <v>173.99999999999997</v>
      </c>
      <c r="K312" s="438">
        <v>168.9</v>
      </c>
      <c r="L312" s="438">
        <v>162</v>
      </c>
      <c r="M312" s="438">
        <v>141.81945999999999</v>
      </c>
    </row>
    <row r="313" spans="1:13">
      <c r="A313" s="245">
        <v>303</v>
      </c>
      <c r="B313" s="441" t="s">
        <v>136</v>
      </c>
      <c r="C313" s="438">
        <v>805.7</v>
      </c>
      <c r="D313" s="439">
        <v>802.71666666666658</v>
      </c>
      <c r="E313" s="439">
        <v>795.53333333333319</v>
      </c>
      <c r="F313" s="439">
        <v>785.36666666666656</v>
      </c>
      <c r="G313" s="439">
        <v>778.18333333333317</v>
      </c>
      <c r="H313" s="439">
        <v>812.88333333333321</v>
      </c>
      <c r="I313" s="439">
        <v>820.06666666666661</v>
      </c>
      <c r="J313" s="439">
        <v>830.23333333333323</v>
      </c>
      <c r="K313" s="438">
        <v>809.9</v>
      </c>
      <c r="L313" s="438">
        <v>792.55</v>
      </c>
      <c r="M313" s="438">
        <v>19.88175</v>
      </c>
    </row>
    <row r="314" spans="1:13">
      <c r="A314" s="245">
        <v>304</v>
      </c>
      <c r="B314" s="441" t="s">
        <v>438</v>
      </c>
      <c r="C314" s="438">
        <v>215.05</v>
      </c>
      <c r="D314" s="439">
        <v>214.68333333333337</v>
      </c>
      <c r="E314" s="439">
        <v>212.96666666666673</v>
      </c>
      <c r="F314" s="439">
        <v>210.88333333333335</v>
      </c>
      <c r="G314" s="439">
        <v>209.16666666666671</v>
      </c>
      <c r="H314" s="439">
        <v>216.76666666666674</v>
      </c>
      <c r="I314" s="439">
        <v>218.48333333333338</v>
      </c>
      <c r="J314" s="439">
        <v>220.56666666666675</v>
      </c>
      <c r="K314" s="438">
        <v>216.4</v>
      </c>
      <c r="L314" s="438">
        <v>212.6</v>
      </c>
      <c r="M314" s="438">
        <v>1.81728</v>
      </c>
    </row>
    <row r="315" spans="1:13">
      <c r="A315" s="245">
        <v>305</v>
      </c>
      <c r="B315" s="441" t="s">
        <v>439</v>
      </c>
      <c r="C315" s="438">
        <v>253.2</v>
      </c>
      <c r="D315" s="439">
        <v>255.9</v>
      </c>
      <c r="E315" s="439">
        <v>249.75</v>
      </c>
      <c r="F315" s="439">
        <v>246.29999999999998</v>
      </c>
      <c r="G315" s="439">
        <v>240.14999999999998</v>
      </c>
      <c r="H315" s="439">
        <v>259.35000000000002</v>
      </c>
      <c r="I315" s="439">
        <v>265.50000000000006</v>
      </c>
      <c r="J315" s="439">
        <v>268.95000000000005</v>
      </c>
      <c r="K315" s="438">
        <v>262.05</v>
      </c>
      <c r="L315" s="438">
        <v>252.45</v>
      </c>
      <c r="M315" s="438">
        <v>4.6954200000000004</v>
      </c>
    </row>
    <row r="316" spans="1:13">
      <c r="A316" s="245">
        <v>306</v>
      </c>
      <c r="B316" s="441" t="s">
        <v>440</v>
      </c>
      <c r="C316" s="438">
        <v>583.54999999999995</v>
      </c>
      <c r="D316" s="439">
        <v>581.85</v>
      </c>
      <c r="E316" s="439">
        <v>574.70000000000005</v>
      </c>
      <c r="F316" s="439">
        <v>565.85</v>
      </c>
      <c r="G316" s="439">
        <v>558.70000000000005</v>
      </c>
      <c r="H316" s="439">
        <v>590.70000000000005</v>
      </c>
      <c r="I316" s="439">
        <v>597.84999999999991</v>
      </c>
      <c r="J316" s="439">
        <v>606.70000000000005</v>
      </c>
      <c r="K316" s="438">
        <v>589</v>
      </c>
      <c r="L316" s="438">
        <v>573</v>
      </c>
      <c r="M316" s="438">
        <v>1.0816300000000001</v>
      </c>
    </row>
    <row r="317" spans="1:13">
      <c r="A317" s="245">
        <v>307</v>
      </c>
      <c r="B317" s="441" t="s">
        <v>138</v>
      </c>
      <c r="C317" s="438">
        <v>163.4</v>
      </c>
      <c r="D317" s="439">
        <v>164.35</v>
      </c>
      <c r="E317" s="439">
        <v>161.44999999999999</v>
      </c>
      <c r="F317" s="439">
        <v>159.5</v>
      </c>
      <c r="G317" s="439">
        <v>156.6</v>
      </c>
      <c r="H317" s="439">
        <v>166.29999999999998</v>
      </c>
      <c r="I317" s="439">
        <v>169.20000000000002</v>
      </c>
      <c r="J317" s="439">
        <v>171.14999999999998</v>
      </c>
      <c r="K317" s="438">
        <v>167.25</v>
      </c>
      <c r="L317" s="438">
        <v>162.4</v>
      </c>
      <c r="M317" s="438">
        <v>56.052770000000002</v>
      </c>
    </row>
    <row r="318" spans="1:13">
      <c r="A318" s="245">
        <v>308</v>
      </c>
      <c r="B318" s="441" t="s">
        <v>261</v>
      </c>
      <c r="C318" s="438">
        <v>53.05</v>
      </c>
      <c r="D318" s="439">
        <v>53.383333333333326</v>
      </c>
      <c r="E318" s="439">
        <v>52.466666666666654</v>
      </c>
      <c r="F318" s="439">
        <v>51.883333333333326</v>
      </c>
      <c r="G318" s="439">
        <v>50.966666666666654</v>
      </c>
      <c r="H318" s="439">
        <v>53.966666666666654</v>
      </c>
      <c r="I318" s="439">
        <v>54.883333333333326</v>
      </c>
      <c r="J318" s="439">
        <v>55.466666666666654</v>
      </c>
      <c r="K318" s="438">
        <v>54.3</v>
      </c>
      <c r="L318" s="438">
        <v>52.8</v>
      </c>
      <c r="M318" s="438">
        <v>36.962679999999999</v>
      </c>
    </row>
    <row r="319" spans="1:13">
      <c r="A319" s="245">
        <v>309</v>
      </c>
      <c r="B319" s="441" t="s">
        <v>139</v>
      </c>
      <c r="C319" s="438">
        <v>518.29999999999995</v>
      </c>
      <c r="D319" s="439">
        <v>515.43333333333328</v>
      </c>
      <c r="E319" s="439">
        <v>508.86666666666656</v>
      </c>
      <c r="F319" s="439">
        <v>499.43333333333328</v>
      </c>
      <c r="G319" s="439">
        <v>492.86666666666656</v>
      </c>
      <c r="H319" s="439">
        <v>524.86666666666656</v>
      </c>
      <c r="I319" s="439">
        <v>531.43333333333339</v>
      </c>
      <c r="J319" s="439">
        <v>540.86666666666656</v>
      </c>
      <c r="K319" s="438">
        <v>522</v>
      </c>
      <c r="L319" s="438">
        <v>506</v>
      </c>
      <c r="M319" s="438">
        <v>56.787970000000001</v>
      </c>
    </row>
    <row r="320" spans="1:13">
      <c r="A320" s="245">
        <v>310</v>
      </c>
      <c r="B320" s="441" t="s">
        <v>140</v>
      </c>
      <c r="C320" s="438">
        <v>6969.35</v>
      </c>
      <c r="D320" s="439">
        <v>6999.8500000000013</v>
      </c>
      <c r="E320" s="439">
        <v>6900.6000000000022</v>
      </c>
      <c r="F320" s="439">
        <v>6831.8500000000013</v>
      </c>
      <c r="G320" s="439">
        <v>6732.6000000000022</v>
      </c>
      <c r="H320" s="439">
        <v>7068.6000000000022</v>
      </c>
      <c r="I320" s="439">
        <v>7167.85</v>
      </c>
      <c r="J320" s="439">
        <v>7236.6000000000022</v>
      </c>
      <c r="K320" s="438">
        <v>7099.1</v>
      </c>
      <c r="L320" s="438">
        <v>6931.1</v>
      </c>
      <c r="M320" s="438">
        <v>5.9525499999999996</v>
      </c>
    </row>
    <row r="321" spans="1:13">
      <c r="A321" s="245">
        <v>311</v>
      </c>
      <c r="B321" s="441" t="s">
        <v>142</v>
      </c>
      <c r="C321" s="438">
        <v>1005</v>
      </c>
      <c r="D321" s="439">
        <v>1010.35</v>
      </c>
      <c r="E321" s="439">
        <v>981.3</v>
      </c>
      <c r="F321" s="439">
        <v>957.59999999999991</v>
      </c>
      <c r="G321" s="439">
        <v>928.54999999999984</v>
      </c>
      <c r="H321" s="439">
        <v>1034.0500000000002</v>
      </c>
      <c r="I321" s="439">
        <v>1063.0999999999999</v>
      </c>
      <c r="J321" s="439">
        <v>1086.8000000000002</v>
      </c>
      <c r="K321" s="438">
        <v>1039.4000000000001</v>
      </c>
      <c r="L321" s="438">
        <v>986.65</v>
      </c>
      <c r="M321" s="438">
        <v>99.39255</v>
      </c>
    </row>
    <row r="322" spans="1:13">
      <c r="A322" s="245">
        <v>312</v>
      </c>
      <c r="B322" s="441" t="s">
        <v>441</v>
      </c>
      <c r="C322" s="438">
        <v>2742.5</v>
      </c>
      <c r="D322" s="439">
        <v>2754.8333333333335</v>
      </c>
      <c r="E322" s="439">
        <v>2709.666666666667</v>
      </c>
      <c r="F322" s="439">
        <v>2676.8333333333335</v>
      </c>
      <c r="G322" s="439">
        <v>2631.666666666667</v>
      </c>
      <c r="H322" s="439">
        <v>2787.666666666667</v>
      </c>
      <c r="I322" s="439">
        <v>2832.8333333333339</v>
      </c>
      <c r="J322" s="439">
        <v>2865.666666666667</v>
      </c>
      <c r="K322" s="438">
        <v>2800</v>
      </c>
      <c r="L322" s="438">
        <v>2722</v>
      </c>
      <c r="M322" s="438">
        <v>1.13601</v>
      </c>
    </row>
    <row r="323" spans="1:13">
      <c r="A323" s="245">
        <v>313</v>
      </c>
      <c r="B323" s="441" t="s">
        <v>144</v>
      </c>
      <c r="C323" s="438">
        <v>2477.4499999999998</v>
      </c>
      <c r="D323" s="439">
        <v>2478.4833333333331</v>
      </c>
      <c r="E323" s="439">
        <v>2448.9666666666662</v>
      </c>
      <c r="F323" s="439">
        <v>2420.4833333333331</v>
      </c>
      <c r="G323" s="439">
        <v>2390.9666666666662</v>
      </c>
      <c r="H323" s="439">
        <v>2506.9666666666662</v>
      </c>
      <c r="I323" s="439">
        <v>2536.4833333333336</v>
      </c>
      <c r="J323" s="439">
        <v>2564.9666666666662</v>
      </c>
      <c r="K323" s="438">
        <v>2508</v>
      </c>
      <c r="L323" s="438">
        <v>2450</v>
      </c>
      <c r="M323" s="438">
        <v>5.1139099999999997</v>
      </c>
    </row>
    <row r="324" spans="1:13">
      <c r="A324" s="245">
        <v>314</v>
      </c>
      <c r="B324" s="441" t="s">
        <v>442</v>
      </c>
      <c r="C324" s="438">
        <v>134.25</v>
      </c>
      <c r="D324" s="439">
        <v>134.01666666666665</v>
      </c>
      <c r="E324" s="439">
        <v>132.33333333333331</v>
      </c>
      <c r="F324" s="439">
        <v>130.41666666666666</v>
      </c>
      <c r="G324" s="439">
        <v>128.73333333333332</v>
      </c>
      <c r="H324" s="439">
        <v>135.93333333333331</v>
      </c>
      <c r="I324" s="439">
        <v>137.61666666666665</v>
      </c>
      <c r="J324" s="439">
        <v>139.5333333333333</v>
      </c>
      <c r="K324" s="438">
        <v>135.69999999999999</v>
      </c>
      <c r="L324" s="438">
        <v>132.1</v>
      </c>
      <c r="M324" s="438">
        <v>9.5368600000000008</v>
      </c>
    </row>
    <row r="325" spans="1:13">
      <c r="A325" s="245">
        <v>315</v>
      </c>
      <c r="B325" s="441" t="s">
        <v>443</v>
      </c>
      <c r="C325" s="438">
        <v>644.70000000000005</v>
      </c>
      <c r="D325" s="439">
        <v>647.2166666666667</v>
      </c>
      <c r="E325" s="439">
        <v>635.48333333333335</v>
      </c>
      <c r="F325" s="439">
        <v>626.26666666666665</v>
      </c>
      <c r="G325" s="439">
        <v>614.5333333333333</v>
      </c>
      <c r="H325" s="439">
        <v>656.43333333333339</v>
      </c>
      <c r="I325" s="439">
        <v>668.16666666666674</v>
      </c>
      <c r="J325" s="439">
        <v>677.38333333333344</v>
      </c>
      <c r="K325" s="438">
        <v>658.95</v>
      </c>
      <c r="L325" s="438">
        <v>638</v>
      </c>
      <c r="M325" s="438">
        <v>5.45716</v>
      </c>
    </row>
    <row r="326" spans="1:13">
      <c r="A326" s="245">
        <v>316</v>
      </c>
      <c r="B326" s="441" t="s">
        <v>754</v>
      </c>
      <c r="C326" s="438">
        <v>205.8</v>
      </c>
      <c r="D326" s="439">
        <v>207.06666666666669</v>
      </c>
      <c r="E326" s="439">
        <v>203.03333333333339</v>
      </c>
      <c r="F326" s="439">
        <v>200.26666666666671</v>
      </c>
      <c r="G326" s="439">
        <v>196.23333333333341</v>
      </c>
      <c r="H326" s="439">
        <v>209.83333333333337</v>
      </c>
      <c r="I326" s="439">
        <v>213.86666666666667</v>
      </c>
      <c r="J326" s="439">
        <v>216.63333333333335</v>
      </c>
      <c r="K326" s="438">
        <v>211.1</v>
      </c>
      <c r="L326" s="438">
        <v>204.3</v>
      </c>
      <c r="M326" s="438">
        <v>9.4305500000000002</v>
      </c>
    </row>
    <row r="327" spans="1:13">
      <c r="A327" s="245">
        <v>317</v>
      </c>
      <c r="B327" s="441" t="s">
        <v>145</v>
      </c>
      <c r="C327" s="438">
        <v>239.6</v>
      </c>
      <c r="D327" s="439">
        <v>240.5</v>
      </c>
      <c r="E327" s="439">
        <v>236.15</v>
      </c>
      <c r="F327" s="439">
        <v>232.70000000000002</v>
      </c>
      <c r="G327" s="439">
        <v>228.35000000000002</v>
      </c>
      <c r="H327" s="439">
        <v>243.95</v>
      </c>
      <c r="I327" s="439">
        <v>248.3</v>
      </c>
      <c r="J327" s="439">
        <v>251.74999999999997</v>
      </c>
      <c r="K327" s="438">
        <v>244.85</v>
      </c>
      <c r="L327" s="438">
        <v>237.05</v>
      </c>
      <c r="M327" s="438">
        <v>116.23569000000001</v>
      </c>
    </row>
    <row r="328" spans="1:13">
      <c r="A328" s="245">
        <v>318</v>
      </c>
      <c r="B328" s="441" t="s">
        <v>444</v>
      </c>
      <c r="C328" s="438">
        <v>806.8</v>
      </c>
      <c r="D328" s="439">
        <v>810.19999999999993</v>
      </c>
      <c r="E328" s="439">
        <v>796.59999999999991</v>
      </c>
      <c r="F328" s="439">
        <v>786.4</v>
      </c>
      <c r="G328" s="439">
        <v>772.8</v>
      </c>
      <c r="H328" s="439">
        <v>820.39999999999986</v>
      </c>
      <c r="I328" s="439">
        <v>834</v>
      </c>
      <c r="J328" s="439">
        <v>844.19999999999982</v>
      </c>
      <c r="K328" s="438">
        <v>823.8</v>
      </c>
      <c r="L328" s="438">
        <v>800</v>
      </c>
      <c r="M328" s="438">
        <v>4.0499700000000001</v>
      </c>
    </row>
    <row r="329" spans="1:13">
      <c r="A329" s="245">
        <v>319</v>
      </c>
      <c r="B329" s="441" t="s">
        <v>262</v>
      </c>
      <c r="C329" s="438">
        <v>2039.55</v>
      </c>
      <c r="D329" s="439">
        <v>2064.2000000000003</v>
      </c>
      <c r="E329" s="439">
        <v>1994.8500000000004</v>
      </c>
      <c r="F329" s="439">
        <v>1950.15</v>
      </c>
      <c r="G329" s="439">
        <v>1880.8000000000002</v>
      </c>
      <c r="H329" s="439">
        <v>2108.9000000000005</v>
      </c>
      <c r="I329" s="439">
        <v>2178.25</v>
      </c>
      <c r="J329" s="439">
        <v>2222.9500000000007</v>
      </c>
      <c r="K329" s="438">
        <v>2133.5500000000002</v>
      </c>
      <c r="L329" s="438">
        <v>2019.5</v>
      </c>
      <c r="M329" s="438">
        <v>8.5183999999999997</v>
      </c>
    </row>
    <row r="330" spans="1:13">
      <c r="A330" s="245">
        <v>320</v>
      </c>
      <c r="B330" s="441" t="s">
        <v>445</v>
      </c>
      <c r="C330" s="438">
        <v>1492.45</v>
      </c>
      <c r="D330" s="439">
        <v>1505.0666666666666</v>
      </c>
      <c r="E330" s="439">
        <v>1472.3833333333332</v>
      </c>
      <c r="F330" s="439">
        <v>1452.3166666666666</v>
      </c>
      <c r="G330" s="439">
        <v>1419.6333333333332</v>
      </c>
      <c r="H330" s="439">
        <v>1525.1333333333332</v>
      </c>
      <c r="I330" s="439">
        <v>1557.8166666666666</v>
      </c>
      <c r="J330" s="439">
        <v>1577.8833333333332</v>
      </c>
      <c r="K330" s="438">
        <v>1537.75</v>
      </c>
      <c r="L330" s="438">
        <v>1485</v>
      </c>
      <c r="M330" s="438">
        <v>3.0559500000000002</v>
      </c>
    </row>
    <row r="331" spans="1:13">
      <c r="A331" s="245">
        <v>321</v>
      </c>
      <c r="B331" s="441" t="s">
        <v>147</v>
      </c>
      <c r="C331" s="438">
        <v>1482.7</v>
      </c>
      <c r="D331" s="439">
        <v>1490.2166666666665</v>
      </c>
      <c r="E331" s="439">
        <v>1469.133333333333</v>
      </c>
      <c r="F331" s="439">
        <v>1455.5666666666666</v>
      </c>
      <c r="G331" s="439">
        <v>1434.4833333333331</v>
      </c>
      <c r="H331" s="439">
        <v>1503.7833333333328</v>
      </c>
      <c r="I331" s="439">
        <v>1524.8666666666663</v>
      </c>
      <c r="J331" s="439">
        <v>1538.4333333333327</v>
      </c>
      <c r="K331" s="438">
        <v>1511.3</v>
      </c>
      <c r="L331" s="438">
        <v>1476.65</v>
      </c>
      <c r="M331" s="438">
        <v>11.54828</v>
      </c>
    </row>
    <row r="332" spans="1:13">
      <c r="A332" s="245">
        <v>322</v>
      </c>
      <c r="B332" s="441" t="s">
        <v>263</v>
      </c>
      <c r="C332" s="438">
        <v>1082.3</v>
      </c>
      <c r="D332" s="439">
        <v>1095.8</v>
      </c>
      <c r="E332" s="439">
        <v>1061.5999999999999</v>
      </c>
      <c r="F332" s="439">
        <v>1040.8999999999999</v>
      </c>
      <c r="G332" s="439">
        <v>1006.6999999999998</v>
      </c>
      <c r="H332" s="439">
        <v>1116.5</v>
      </c>
      <c r="I332" s="439">
        <v>1150.7000000000003</v>
      </c>
      <c r="J332" s="439">
        <v>1171.4000000000001</v>
      </c>
      <c r="K332" s="438">
        <v>1130</v>
      </c>
      <c r="L332" s="438">
        <v>1075.0999999999999</v>
      </c>
      <c r="M332" s="438">
        <v>7.7875399999999999</v>
      </c>
    </row>
    <row r="333" spans="1:13">
      <c r="A333" s="245">
        <v>323</v>
      </c>
      <c r="B333" s="441" t="s">
        <v>149</v>
      </c>
      <c r="C333" s="438">
        <v>55.4</v>
      </c>
      <c r="D333" s="439">
        <v>55.833333333333336</v>
      </c>
      <c r="E333" s="439">
        <v>54.366666666666674</v>
      </c>
      <c r="F333" s="439">
        <v>53.333333333333336</v>
      </c>
      <c r="G333" s="439">
        <v>51.866666666666674</v>
      </c>
      <c r="H333" s="439">
        <v>56.866666666666674</v>
      </c>
      <c r="I333" s="439">
        <v>58.333333333333329</v>
      </c>
      <c r="J333" s="439">
        <v>59.366666666666674</v>
      </c>
      <c r="K333" s="438">
        <v>57.3</v>
      </c>
      <c r="L333" s="438">
        <v>54.8</v>
      </c>
      <c r="M333" s="438">
        <v>221.27658</v>
      </c>
    </row>
    <row r="334" spans="1:13">
      <c r="A334" s="245">
        <v>324</v>
      </c>
      <c r="B334" s="441" t="s">
        <v>150</v>
      </c>
      <c r="C334" s="438">
        <v>84.05</v>
      </c>
      <c r="D334" s="439">
        <v>85.61666666666666</v>
      </c>
      <c r="E334" s="439">
        <v>82.133333333333326</v>
      </c>
      <c r="F334" s="439">
        <v>80.216666666666669</v>
      </c>
      <c r="G334" s="439">
        <v>76.733333333333334</v>
      </c>
      <c r="H334" s="439">
        <v>87.533333333333317</v>
      </c>
      <c r="I334" s="439">
        <v>91.016666666666637</v>
      </c>
      <c r="J334" s="439">
        <v>92.933333333333309</v>
      </c>
      <c r="K334" s="438">
        <v>89.1</v>
      </c>
      <c r="L334" s="438">
        <v>83.7</v>
      </c>
      <c r="M334" s="438">
        <v>67.327539999999999</v>
      </c>
    </row>
    <row r="335" spans="1:13">
      <c r="A335" s="245">
        <v>325</v>
      </c>
      <c r="B335" s="441" t="s">
        <v>446</v>
      </c>
      <c r="C335" s="438">
        <v>565.45000000000005</v>
      </c>
      <c r="D335" s="439">
        <v>568.9666666666667</v>
      </c>
      <c r="E335" s="439">
        <v>558.43333333333339</v>
      </c>
      <c r="F335" s="439">
        <v>551.41666666666674</v>
      </c>
      <c r="G335" s="439">
        <v>540.88333333333344</v>
      </c>
      <c r="H335" s="439">
        <v>575.98333333333335</v>
      </c>
      <c r="I335" s="439">
        <v>586.51666666666665</v>
      </c>
      <c r="J335" s="439">
        <v>593.5333333333333</v>
      </c>
      <c r="K335" s="438">
        <v>579.5</v>
      </c>
      <c r="L335" s="438">
        <v>561.95000000000005</v>
      </c>
      <c r="M335" s="438">
        <v>0.71126999999999996</v>
      </c>
    </row>
    <row r="336" spans="1:13">
      <c r="A336" s="245">
        <v>326</v>
      </c>
      <c r="B336" s="441" t="s">
        <v>264</v>
      </c>
      <c r="C336" s="438">
        <v>26.65</v>
      </c>
      <c r="D336" s="439">
        <v>26.716666666666669</v>
      </c>
      <c r="E336" s="439">
        <v>26.433333333333337</v>
      </c>
      <c r="F336" s="439">
        <v>26.216666666666669</v>
      </c>
      <c r="G336" s="439">
        <v>25.933333333333337</v>
      </c>
      <c r="H336" s="439">
        <v>26.933333333333337</v>
      </c>
      <c r="I336" s="439">
        <v>27.216666666666669</v>
      </c>
      <c r="J336" s="439">
        <v>27.433333333333337</v>
      </c>
      <c r="K336" s="438">
        <v>27</v>
      </c>
      <c r="L336" s="438">
        <v>26.5</v>
      </c>
      <c r="M336" s="438">
        <v>48.466369999999998</v>
      </c>
    </row>
    <row r="337" spans="1:13">
      <c r="A337" s="245">
        <v>327</v>
      </c>
      <c r="B337" s="441" t="s">
        <v>447</v>
      </c>
      <c r="C337" s="438">
        <v>62.25</v>
      </c>
      <c r="D337" s="439">
        <v>62.933333333333337</v>
      </c>
      <c r="E337" s="439">
        <v>61.116666666666674</v>
      </c>
      <c r="F337" s="439">
        <v>59.983333333333334</v>
      </c>
      <c r="G337" s="439">
        <v>58.166666666666671</v>
      </c>
      <c r="H337" s="439">
        <v>64.066666666666677</v>
      </c>
      <c r="I337" s="439">
        <v>65.88333333333334</v>
      </c>
      <c r="J337" s="439">
        <v>67.01666666666668</v>
      </c>
      <c r="K337" s="438">
        <v>64.75</v>
      </c>
      <c r="L337" s="438">
        <v>61.8</v>
      </c>
      <c r="M337" s="438">
        <v>50.087829999999997</v>
      </c>
    </row>
    <row r="338" spans="1:13">
      <c r="A338" s="245">
        <v>328</v>
      </c>
      <c r="B338" s="441" t="s">
        <v>152</v>
      </c>
      <c r="C338" s="438">
        <v>179.8</v>
      </c>
      <c r="D338" s="439">
        <v>178.83333333333334</v>
      </c>
      <c r="E338" s="439">
        <v>177.16666666666669</v>
      </c>
      <c r="F338" s="439">
        <v>174.53333333333333</v>
      </c>
      <c r="G338" s="439">
        <v>172.86666666666667</v>
      </c>
      <c r="H338" s="439">
        <v>181.4666666666667</v>
      </c>
      <c r="I338" s="439">
        <v>183.13333333333338</v>
      </c>
      <c r="J338" s="439">
        <v>185.76666666666671</v>
      </c>
      <c r="K338" s="438">
        <v>180.5</v>
      </c>
      <c r="L338" s="438">
        <v>176.2</v>
      </c>
      <c r="M338" s="438">
        <v>117.4645</v>
      </c>
    </row>
    <row r="339" spans="1:13">
      <c r="A339" s="245">
        <v>329</v>
      </c>
      <c r="B339" s="441" t="s">
        <v>694</v>
      </c>
      <c r="C339" s="438">
        <v>210.7</v>
      </c>
      <c r="D339" s="439">
        <v>210.28333333333333</v>
      </c>
      <c r="E339" s="439">
        <v>205.66666666666666</v>
      </c>
      <c r="F339" s="439">
        <v>200.63333333333333</v>
      </c>
      <c r="G339" s="439">
        <v>196.01666666666665</v>
      </c>
      <c r="H339" s="439">
        <v>215.31666666666666</v>
      </c>
      <c r="I339" s="439">
        <v>219.93333333333334</v>
      </c>
      <c r="J339" s="439">
        <v>224.96666666666667</v>
      </c>
      <c r="K339" s="438">
        <v>214.9</v>
      </c>
      <c r="L339" s="438">
        <v>205.25</v>
      </c>
      <c r="M339" s="438">
        <v>21.10773</v>
      </c>
    </row>
    <row r="340" spans="1:13">
      <c r="A340" s="245">
        <v>330</v>
      </c>
      <c r="B340" s="441" t="s">
        <v>153</v>
      </c>
      <c r="C340" s="438">
        <v>117.4</v>
      </c>
      <c r="D340" s="439">
        <v>118.31666666666666</v>
      </c>
      <c r="E340" s="439">
        <v>116.03333333333333</v>
      </c>
      <c r="F340" s="439">
        <v>114.66666666666667</v>
      </c>
      <c r="G340" s="439">
        <v>112.38333333333334</v>
      </c>
      <c r="H340" s="439">
        <v>119.68333333333332</v>
      </c>
      <c r="I340" s="439">
        <v>121.96666666666665</v>
      </c>
      <c r="J340" s="439">
        <v>123.33333333333331</v>
      </c>
      <c r="K340" s="438">
        <v>120.6</v>
      </c>
      <c r="L340" s="438">
        <v>116.95</v>
      </c>
      <c r="M340" s="438">
        <v>144.66024999999999</v>
      </c>
    </row>
    <row r="341" spans="1:13">
      <c r="A341" s="245">
        <v>331</v>
      </c>
      <c r="B341" s="441" t="s">
        <v>448</v>
      </c>
      <c r="C341" s="438">
        <v>464.6</v>
      </c>
      <c r="D341" s="439">
        <v>466.16666666666669</v>
      </c>
      <c r="E341" s="439">
        <v>457.98333333333335</v>
      </c>
      <c r="F341" s="439">
        <v>451.36666666666667</v>
      </c>
      <c r="G341" s="439">
        <v>443.18333333333334</v>
      </c>
      <c r="H341" s="439">
        <v>472.78333333333336</v>
      </c>
      <c r="I341" s="439">
        <v>480.96666666666664</v>
      </c>
      <c r="J341" s="439">
        <v>487.58333333333337</v>
      </c>
      <c r="K341" s="438">
        <v>474.35</v>
      </c>
      <c r="L341" s="438">
        <v>459.55</v>
      </c>
      <c r="M341" s="438">
        <v>5.53939</v>
      </c>
    </row>
    <row r="342" spans="1:13">
      <c r="A342" s="245">
        <v>332</v>
      </c>
      <c r="B342" s="441" t="s">
        <v>148</v>
      </c>
      <c r="C342" s="438">
        <v>68.650000000000006</v>
      </c>
      <c r="D342" s="439">
        <v>68.850000000000009</v>
      </c>
      <c r="E342" s="439">
        <v>66.800000000000011</v>
      </c>
      <c r="F342" s="439">
        <v>64.95</v>
      </c>
      <c r="G342" s="439">
        <v>62.900000000000006</v>
      </c>
      <c r="H342" s="439">
        <v>70.700000000000017</v>
      </c>
      <c r="I342" s="439">
        <v>72.75</v>
      </c>
      <c r="J342" s="439">
        <v>74.600000000000023</v>
      </c>
      <c r="K342" s="438">
        <v>70.900000000000006</v>
      </c>
      <c r="L342" s="438">
        <v>67</v>
      </c>
      <c r="M342" s="438">
        <v>227.9605</v>
      </c>
    </row>
    <row r="343" spans="1:13">
      <c r="A343" s="245">
        <v>333</v>
      </c>
      <c r="B343" s="441" t="s">
        <v>449</v>
      </c>
      <c r="C343" s="438">
        <v>68.05</v>
      </c>
      <c r="D343" s="439">
        <v>69.066666666666677</v>
      </c>
      <c r="E343" s="439">
        <v>66.633333333333354</v>
      </c>
      <c r="F343" s="439">
        <v>65.216666666666683</v>
      </c>
      <c r="G343" s="439">
        <v>62.78333333333336</v>
      </c>
      <c r="H343" s="439">
        <v>70.483333333333348</v>
      </c>
      <c r="I343" s="439">
        <v>72.916666666666657</v>
      </c>
      <c r="J343" s="439">
        <v>74.333333333333343</v>
      </c>
      <c r="K343" s="438">
        <v>71.5</v>
      </c>
      <c r="L343" s="438">
        <v>67.650000000000006</v>
      </c>
      <c r="M343" s="438">
        <v>61.662799999999997</v>
      </c>
    </row>
    <row r="344" spans="1:13">
      <c r="A344" s="245">
        <v>334</v>
      </c>
      <c r="B344" s="441" t="s">
        <v>450</v>
      </c>
      <c r="C344" s="438">
        <v>3376.25</v>
      </c>
      <c r="D344" s="439">
        <v>3368.6</v>
      </c>
      <c r="E344" s="439">
        <v>3312.2999999999997</v>
      </c>
      <c r="F344" s="439">
        <v>3248.35</v>
      </c>
      <c r="G344" s="439">
        <v>3192.0499999999997</v>
      </c>
      <c r="H344" s="439">
        <v>3432.5499999999997</v>
      </c>
      <c r="I344" s="439">
        <v>3488.85</v>
      </c>
      <c r="J344" s="439">
        <v>3552.7999999999997</v>
      </c>
      <c r="K344" s="438">
        <v>3424.9</v>
      </c>
      <c r="L344" s="438">
        <v>3304.65</v>
      </c>
      <c r="M344" s="438">
        <v>2.7391299999999998</v>
      </c>
    </row>
    <row r="345" spans="1:13">
      <c r="A345" s="245">
        <v>335</v>
      </c>
      <c r="B345" s="441" t="s">
        <v>755</v>
      </c>
      <c r="C345" s="438">
        <v>94.15</v>
      </c>
      <c r="D345" s="439">
        <v>94.366666666666674</v>
      </c>
      <c r="E345" s="439">
        <v>93.333333333333343</v>
      </c>
      <c r="F345" s="439">
        <v>92.516666666666666</v>
      </c>
      <c r="G345" s="439">
        <v>91.483333333333334</v>
      </c>
      <c r="H345" s="439">
        <v>95.183333333333351</v>
      </c>
      <c r="I345" s="439">
        <v>96.216666666666683</v>
      </c>
      <c r="J345" s="439">
        <v>97.03333333333336</v>
      </c>
      <c r="K345" s="438">
        <v>95.4</v>
      </c>
      <c r="L345" s="438">
        <v>93.55</v>
      </c>
      <c r="M345" s="438">
        <v>6.0215800000000002</v>
      </c>
    </row>
    <row r="346" spans="1:13">
      <c r="A346" s="245">
        <v>336</v>
      </c>
      <c r="B346" s="441" t="s">
        <v>151</v>
      </c>
      <c r="C346" s="438">
        <v>18059.05</v>
      </c>
      <c r="D346" s="439">
        <v>18049.45</v>
      </c>
      <c r="E346" s="439">
        <v>17909.600000000002</v>
      </c>
      <c r="F346" s="439">
        <v>17760.150000000001</v>
      </c>
      <c r="G346" s="439">
        <v>17620.300000000003</v>
      </c>
      <c r="H346" s="439">
        <v>18198.900000000001</v>
      </c>
      <c r="I346" s="439">
        <v>18338.75</v>
      </c>
      <c r="J346" s="439">
        <v>18488.2</v>
      </c>
      <c r="K346" s="438">
        <v>18189.3</v>
      </c>
      <c r="L346" s="438">
        <v>17900</v>
      </c>
      <c r="M346" s="438">
        <v>0.75787000000000004</v>
      </c>
    </row>
    <row r="347" spans="1:13">
      <c r="A347" s="245">
        <v>337</v>
      </c>
      <c r="B347" s="441" t="s">
        <v>791</v>
      </c>
      <c r="C347" s="438">
        <v>52.55</v>
      </c>
      <c r="D347" s="439">
        <v>53.300000000000004</v>
      </c>
      <c r="E347" s="439">
        <v>51.500000000000007</v>
      </c>
      <c r="F347" s="439">
        <v>50.45</v>
      </c>
      <c r="G347" s="439">
        <v>48.650000000000006</v>
      </c>
      <c r="H347" s="439">
        <v>54.350000000000009</v>
      </c>
      <c r="I347" s="439">
        <v>56.150000000000006</v>
      </c>
      <c r="J347" s="439">
        <v>57.20000000000001</v>
      </c>
      <c r="K347" s="438">
        <v>55.1</v>
      </c>
      <c r="L347" s="438">
        <v>52.25</v>
      </c>
      <c r="M347" s="438">
        <v>15.85946</v>
      </c>
    </row>
    <row r="348" spans="1:13">
      <c r="A348" s="245">
        <v>338</v>
      </c>
      <c r="B348" s="441" t="s">
        <v>451</v>
      </c>
      <c r="C348" s="438">
        <v>2231.9499999999998</v>
      </c>
      <c r="D348" s="439">
        <v>2215.7333333333331</v>
      </c>
      <c r="E348" s="439">
        <v>2186.4666666666662</v>
      </c>
      <c r="F348" s="439">
        <v>2140.9833333333331</v>
      </c>
      <c r="G348" s="439">
        <v>2111.7166666666662</v>
      </c>
      <c r="H348" s="439">
        <v>2261.2166666666662</v>
      </c>
      <c r="I348" s="439">
        <v>2290.4833333333336</v>
      </c>
      <c r="J348" s="439">
        <v>2335.9666666666662</v>
      </c>
      <c r="K348" s="438">
        <v>2245</v>
      </c>
      <c r="L348" s="438">
        <v>2170.25</v>
      </c>
      <c r="M348" s="438">
        <v>0.36009999999999998</v>
      </c>
    </row>
    <row r="349" spans="1:13">
      <c r="A349" s="245">
        <v>339</v>
      </c>
      <c r="B349" s="441" t="s">
        <v>790</v>
      </c>
      <c r="C349" s="438">
        <v>360.6</v>
      </c>
      <c r="D349" s="439">
        <v>361.83333333333331</v>
      </c>
      <c r="E349" s="439">
        <v>357.16666666666663</v>
      </c>
      <c r="F349" s="439">
        <v>353.73333333333329</v>
      </c>
      <c r="G349" s="439">
        <v>349.06666666666661</v>
      </c>
      <c r="H349" s="439">
        <v>365.26666666666665</v>
      </c>
      <c r="I349" s="439">
        <v>369.93333333333328</v>
      </c>
      <c r="J349" s="439">
        <v>373.36666666666667</v>
      </c>
      <c r="K349" s="438">
        <v>366.5</v>
      </c>
      <c r="L349" s="438">
        <v>358.4</v>
      </c>
      <c r="M349" s="438">
        <v>9.3335000000000008</v>
      </c>
    </row>
    <row r="350" spans="1:13">
      <c r="A350" s="245">
        <v>340</v>
      </c>
      <c r="B350" s="441" t="s">
        <v>265</v>
      </c>
      <c r="C350" s="438">
        <v>633.15</v>
      </c>
      <c r="D350" s="439">
        <v>635.41666666666663</v>
      </c>
      <c r="E350" s="439">
        <v>621.83333333333326</v>
      </c>
      <c r="F350" s="439">
        <v>610.51666666666665</v>
      </c>
      <c r="G350" s="439">
        <v>596.93333333333328</v>
      </c>
      <c r="H350" s="439">
        <v>646.73333333333323</v>
      </c>
      <c r="I350" s="439">
        <v>660.31666666666649</v>
      </c>
      <c r="J350" s="439">
        <v>671.63333333333321</v>
      </c>
      <c r="K350" s="438">
        <v>649</v>
      </c>
      <c r="L350" s="438">
        <v>624.1</v>
      </c>
      <c r="M350" s="438">
        <v>3.1451899999999999</v>
      </c>
    </row>
    <row r="351" spans="1:13">
      <c r="A351" s="245">
        <v>341</v>
      </c>
      <c r="B351" s="441" t="s">
        <v>155</v>
      </c>
      <c r="C351" s="438">
        <v>125.1</v>
      </c>
      <c r="D351" s="439">
        <v>125.2</v>
      </c>
      <c r="E351" s="439">
        <v>123.4</v>
      </c>
      <c r="F351" s="439">
        <v>121.7</v>
      </c>
      <c r="G351" s="439">
        <v>119.9</v>
      </c>
      <c r="H351" s="439">
        <v>126.9</v>
      </c>
      <c r="I351" s="439">
        <v>128.69999999999999</v>
      </c>
      <c r="J351" s="439">
        <v>130.4</v>
      </c>
      <c r="K351" s="438">
        <v>127</v>
      </c>
      <c r="L351" s="438">
        <v>123.5</v>
      </c>
      <c r="M351" s="438">
        <v>181.24616</v>
      </c>
    </row>
    <row r="352" spans="1:13">
      <c r="A352" s="245">
        <v>342</v>
      </c>
      <c r="B352" s="441" t="s">
        <v>154</v>
      </c>
      <c r="C352" s="438">
        <v>146.1</v>
      </c>
      <c r="D352" s="439">
        <v>146.4</v>
      </c>
      <c r="E352" s="439">
        <v>144.30000000000001</v>
      </c>
      <c r="F352" s="439">
        <v>142.5</v>
      </c>
      <c r="G352" s="439">
        <v>140.4</v>
      </c>
      <c r="H352" s="439">
        <v>148.20000000000002</v>
      </c>
      <c r="I352" s="439">
        <v>150.29999999999998</v>
      </c>
      <c r="J352" s="439">
        <v>152.10000000000002</v>
      </c>
      <c r="K352" s="438">
        <v>148.5</v>
      </c>
      <c r="L352" s="438">
        <v>144.6</v>
      </c>
      <c r="M352" s="438">
        <v>8.90029</v>
      </c>
    </row>
    <row r="353" spans="1:13">
      <c r="A353" s="245">
        <v>343</v>
      </c>
      <c r="B353" s="441" t="s">
        <v>452</v>
      </c>
      <c r="C353" s="438">
        <v>81.05</v>
      </c>
      <c r="D353" s="439">
        <v>81.766666666666666</v>
      </c>
      <c r="E353" s="439">
        <v>79.833333333333329</v>
      </c>
      <c r="F353" s="439">
        <v>78.61666666666666</v>
      </c>
      <c r="G353" s="439">
        <v>76.683333333333323</v>
      </c>
      <c r="H353" s="439">
        <v>82.983333333333334</v>
      </c>
      <c r="I353" s="439">
        <v>84.916666666666671</v>
      </c>
      <c r="J353" s="439">
        <v>86.13333333333334</v>
      </c>
      <c r="K353" s="438">
        <v>83.7</v>
      </c>
      <c r="L353" s="438">
        <v>80.55</v>
      </c>
      <c r="M353" s="438">
        <v>0.68203000000000003</v>
      </c>
    </row>
    <row r="354" spans="1:13">
      <c r="A354" s="245">
        <v>344</v>
      </c>
      <c r="B354" s="441" t="s">
        <v>266</v>
      </c>
      <c r="C354" s="438">
        <v>3581.75</v>
      </c>
      <c r="D354" s="439">
        <v>3610.5333333333333</v>
      </c>
      <c r="E354" s="439">
        <v>3526.0666666666666</v>
      </c>
      <c r="F354" s="439">
        <v>3470.3833333333332</v>
      </c>
      <c r="G354" s="439">
        <v>3385.9166666666665</v>
      </c>
      <c r="H354" s="439">
        <v>3666.2166666666667</v>
      </c>
      <c r="I354" s="439">
        <v>3750.6833333333329</v>
      </c>
      <c r="J354" s="439">
        <v>3806.3666666666668</v>
      </c>
      <c r="K354" s="438">
        <v>3695</v>
      </c>
      <c r="L354" s="438">
        <v>3554.85</v>
      </c>
      <c r="M354" s="438">
        <v>1.5929899999999999</v>
      </c>
    </row>
    <row r="355" spans="1:13">
      <c r="A355" s="245">
        <v>345</v>
      </c>
      <c r="B355" s="441" t="s">
        <v>453</v>
      </c>
      <c r="C355" s="438">
        <v>136.80000000000001</v>
      </c>
      <c r="D355" s="439">
        <v>137.25000000000003</v>
      </c>
      <c r="E355" s="439">
        <v>133.60000000000005</v>
      </c>
      <c r="F355" s="439">
        <v>130.40000000000003</v>
      </c>
      <c r="G355" s="439">
        <v>126.75000000000006</v>
      </c>
      <c r="H355" s="439">
        <v>140.45000000000005</v>
      </c>
      <c r="I355" s="439">
        <v>144.10000000000002</v>
      </c>
      <c r="J355" s="439">
        <v>147.30000000000004</v>
      </c>
      <c r="K355" s="438">
        <v>140.9</v>
      </c>
      <c r="L355" s="438">
        <v>134.05000000000001</v>
      </c>
      <c r="M355" s="438">
        <v>8.2814300000000003</v>
      </c>
    </row>
    <row r="356" spans="1:13">
      <c r="A356" s="245">
        <v>346</v>
      </c>
      <c r="B356" s="441" t="s">
        <v>454</v>
      </c>
      <c r="C356" s="438">
        <v>327.2</v>
      </c>
      <c r="D356" s="439">
        <v>326.8</v>
      </c>
      <c r="E356" s="439">
        <v>320.60000000000002</v>
      </c>
      <c r="F356" s="439">
        <v>314</v>
      </c>
      <c r="G356" s="439">
        <v>307.8</v>
      </c>
      <c r="H356" s="439">
        <v>333.40000000000003</v>
      </c>
      <c r="I356" s="439">
        <v>339.59999999999997</v>
      </c>
      <c r="J356" s="439">
        <v>346.20000000000005</v>
      </c>
      <c r="K356" s="438">
        <v>333</v>
      </c>
      <c r="L356" s="438">
        <v>320.2</v>
      </c>
      <c r="M356" s="438">
        <v>4.8621800000000004</v>
      </c>
    </row>
    <row r="357" spans="1:13">
      <c r="A357" s="245">
        <v>347</v>
      </c>
      <c r="B357" s="441" t="s">
        <v>455</v>
      </c>
      <c r="C357" s="438">
        <v>309.89999999999998</v>
      </c>
      <c r="D357" s="439">
        <v>307.15000000000003</v>
      </c>
      <c r="E357" s="439">
        <v>303.80000000000007</v>
      </c>
      <c r="F357" s="439">
        <v>297.70000000000005</v>
      </c>
      <c r="G357" s="439">
        <v>294.35000000000008</v>
      </c>
      <c r="H357" s="439">
        <v>313.25000000000006</v>
      </c>
      <c r="I357" s="439">
        <v>316.60000000000008</v>
      </c>
      <c r="J357" s="439">
        <v>322.70000000000005</v>
      </c>
      <c r="K357" s="438">
        <v>310.5</v>
      </c>
      <c r="L357" s="438">
        <v>301.05</v>
      </c>
      <c r="M357" s="438">
        <v>2.1781700000000002</v>
      </c>
    </row>
    <row r="358" spans="1:13">
      <c r="A358" s="245">
        <v>348</v>
      </c>
      <c r="B358" s="441" t="s">
        <v>267</v>
      </c>
      <c r="C358" s="438">
        <v>2859.8</v>
      </c>
      <c r="D358" s="439">
        <v>2844.3166666666671</v>
      </c>
      <c r="E358" s="439">
        <v>2774.4333333333343</v>
      </c>
      <c r="F358" s="439">
        <v>2689.0666666666671</v>
      </c>
      <c r="G358" s="439">
        <v>2619.1833333333343</v>
      </c>
      <c r="H358" s="439">
        <v>2929.6833333333343</v>
      </c>
      <c r="I358" s="439">
        <v>2999.5666666666666</v>
      </c>
      <c r="J358" s="439">
        <v>3084.9333333333343</v>
      </c>
      <c r="K358" s="438">
        <v>2914.2</v>
      </c>
      <c r="L358" s="438">
        <v>2758.95</v>
      </c>
      <c r="M358" s="438">
        <v>1.4719800000000001</v>
      </c>
    </row>
    <row r="359" spans="1:13">
      <c r="A359" s="245">
        <v>349</v>
      </c>
      <c r="B359" s="441" t="s">
        <v>268</v>
      </c>
      <c r="C359" s="438">
        <v>749.7</v>
      </c>
      <c r="D359" s="439">
        <v>733.80000000000007</v>
      </c>
      <c r="E359" s="439">
        <v>717.90000000000009</v>
      </c>
      <c r="F359" s="439">
        <v>686.1</v>
      </c>
      <c r="G359" s="439">
        <v>670.2</v>
      </c>
      <c r="H359" s="439">
        <v>765.60000000000014</v>
      </c>
      <c r="I359" s="439">
        <v>781.5</v>
      </c>
      <c r="J359" s="439">
        <v>813.30000000000018</v>
      </c>
      <c r="K359" s="438">
        <v>749.7</v>
      </c>
      <c r="L359" s="438">
        <v>702</v>
      </c>
      <c r="M359" s="438">
        <v>2.0031400000000001</v>
      </c>
    </row>
    <row r="360" spans="1:13">
      <c r="A360" s="245">
        <v>350</v>
      </c>
      <c r="B360" s="441" t="s">
        <v>456</v>
      </c>
      <c r="C360" s="438">
        <v>252.85</v>
      </c>
      <c r="D360" s="439">
        <v>252.48333333333335</v>
      </c>
      <c r="E360" s="439">
        <v>249.1166666666667</v>
      </c>
      <c r="F360" s="439">
        <v>245.38333333333335</v>
      </c>
      <c r="G360" s="439">
        <v>242.01666666666671</v>
      </c>
      <c r="H360" s="439">
        <v>256.2166666666667</v>
      </c>
      <c r="I360" s="439">
        <v>259.58333333333337</v>
      </c>
      <c r="J360" s="439">
        <v>263.31666666666672</v>
      </c>
      <c r="K360" s="438">
        <v>255.85</v>
      </c>
      <c r="L360" s="438">
        <v>248.75</v>
      </c>
      <c r="M360" s="438">
        <v>8.8970500000000001</v>
      </c>
    </row>
    <row r="361" spans="1:13">
      <c r="A361" s="245">
        <v>351</v>
      </c>
      <c r="B361" s="441" t="s">
        <v>758</v>
      </c>
      <c r="C361" s="438">
        <v>444.7</v>
      </c>
      <c r="D361" s="439">
        <v>444.2166666666667</v>
      </c>
      <c r="E361" s="439">
        <v>436.43333333333339</v>
      </c>
      <c r="F361" s="439">
        <v>428.16666666666669</v>
      </c>
      <c r="G361" s="439">
        <v>420.38333333333338</v>
      </c>
      <c r="H361" s="439">
        <v>452.48333333333341</v>
      </c>
      <c r="I361" s="439">
        <v>460.26666666666671</v>
      </c>
      <c r="J361" s="439">
        <v>468.53333333333342</v>
      </c>
      <c r="K361" s="438">
        <v>452</v>
      </c>
      <c r="L361" s="438">
        <v>435.95</v>
      </c>
      <c r="M361" s="438">
        <v>3.5653700000000002</v>
      </c>
    </row>
    <row r="362" spans="1:13">
      <c r="A362" s="245">
        <v>352</v>
      </c>
      <c r="B362" s="441" t="s">
        <v>457</v>
      </c>
      <c r="C362" s="438">
        <v>106.25</v>
      </c>
      <c r="D362" s="439">
        <v>107.03333333333335</v>
      </c>
      <c r="E362" s="439">
        <v>104.81666666666669</v>
      </c>
      <c r="F362" s="439">
        <v>103.38333333333334</v>
      </c>
      <c r="G362" s="439">
        <v>101.16666666666669</v>
      </c>
      <c r="H362" s="439">
        <v>108.4666666666667</v>
      </c>
      <c r="I362" s="439">
        <v>110.68333333333337</v>
      </c>
      <c r="J362" s="439">
        <v>112.1166666666667</v>
      </c>
      <c r="K362" s="438">
        <v>109.25</v>
      </c>
      <c r="L362" s="438">
        <v>105.6</v>
      </c>
      <c r="M362" s="438">
        <v>16.622479999999999</v>
      </c>
    </row>
    <row r="363" spans="1:13">
      <c r="A363" s="245">
        <v>353</v>
      </c>
      <c r="B363" s="441" t="s">
        <v>163</v>
      </c>
      <c r="C363" s="438">
        <v>1421.85</v>
      </c>
      <c r="D363" s="439">
        <v>1428.45</v>
      </c>
      <c r="E363" s="439">
        <v>1410.9</v>
      </c>
      <c r="F363" s="439">
        <v>1399.95</v>
      </c>
      <c r="G363" s="439">
        <v>1382.4</v>
      </c>
      <c r="H363" s="439">
        <v>1439.4</v>
      </c>
      <c r="I363" s="439">
        <v>1456.9499999999998</v>
      </c>
      <c r="J363" s="439">
        <v>1467.9</v>
      </c>
      <c r="K363" s="438">
        <v>1446</v>
      </c>
      <c r="L363" s="438">
        <v>1417.5</v>
      </c>
      <c r="M363" s="438">
        <v>3.1187900000000002</v>
      </c>
    </row>
    <row r="364" spans="1:13">
      <c r="A364" s="245">
        <v>354</v>
      </c>
      <c r="B364" s="441" t="s">
        <v>156</v>
      </c>
      <c r="C364" s="438">
        <v>29886.05</v>
      </c>
      <c r="D364" s="439">
        <v>29912.133333333331</v>
      </c>
      <c r="E364" s="439">
        <v>29724.266666666663</v>
      </c>
      <c r="F364" s="439">
        <v>29562.48333333333</v>
      </c>
      <c r="G364" s="439">
        <v>29374.616666666661</v>
      </c>
      <c r="H364" s="439">
        <v>30073.916666666664</v>
      </c>
      <c r="I364" s="439">
        <v>30261.783333333333</v>
      </c>
      <c r="J364" s="439">
        <v>30423.566666666666</v>
      </c>
      <c r="K364" s="438">
        <v>30100</v>
      </c>
      <c r="L364" s="438">
        <v>29750.35</v>
      </c>
      <c r="M364" s="438">
        <v>0.1179</v>
      </c>
    </row>
    <row r="365" spans="1:13">
      <c r="A365" s="245">
        <v>355</v>
      </c>
      <c r="B365" s="441" t="s">
        <v>458</v>
      </c>
      <c r="C365" s="438">
        <v>2555.85</v>
      </c>
      <c r="D365" s="439">
        <v>2547.75</v>
      </c>
      <c r="E365" s="439">
        <v>2520.9</v>
      </c>
      <c r="F365" s="439">
        <v>2485.9500000000003</v>
      </c>
      <c r="G365" s="439">
        <v>2459.1000000000004</v>
      </c>
      <c r="H365" s="439">
        <v>2582.6999999999998</v>
      </c>
      <c r="I365" s="439">
        <v>2609.5500000000002</v>
      </c>
      <c r="J365" s="439">
        <v>2644.4999999999995</v>
      </c>
      <c r="K365" s="438">
        <v>2574.6</v>
      </c>
      <c r="L365" s="438">
        <v>2512.8000000000002</v>
      </c>
      <c r="M365" s="438">
        <v>1.3337600000000001</v>
      </c>
    </row>
    <row r="366" spans="1:13">
      <c r="A366" s="245">
        <v>356</v>
      </c>
      <c r="B366" s="441" t="s">
        <v>158</v>
      </c>
      <c r="C366" s="438">
        <v>228.4</v>
      </c>
      <c r="D366" s="439">
        <v>229.08333333333334</v>
      </c>
      <c r="E366" s="439">
        <v>227.11666666666667</v>
      </c>
      <c r="F366" s="439">
        <v>225.83333333333334</v>
      </c>
      <c r="G366" s="439">
        <v>223.86666666666667</v>
      </c>
      <c r="H366" s="439">
        <v>230.36666666666667</v>
      </c>
      <c r="I366" s="439">
        <v>232.33333333333331</v>
      </c>
      <c r="J366" s="439">
        <v>233.61666666666667</v>
      </c>
      <c r="K366" s="438">
        <v>231.05</v>
      </c>
      <c r="L366" s="438">
        <v>227.8</v>
      </c>
      <c r="M366" s="438">
        <v>31.280280000000001</v>
      </c>
    </row>
    <row r="367" spans="1:13">
      <c r="A367" s="245">
        <v>357</v>
      </c>
      <c r="B367" s="441" t="s">
        <v>269</v>
      </c>
      <c r="C367" s="438">
        <v>5404.95</v>
      </c>
      <c r="D367" s="439">
        <v>5430.2666666666664</v>
      </c>
      <c r="E367" s="439">
        <v>5342.7333333333327</v>
      </c>
      <c r="F367" s="439">
        <v>5280.5166666666664</v>
      </c>
      <c r="G367" s="439">
        <v>5192.9833333333327</v>
      </c>
      <c r="H367" s="439">
        <v>5492.4833333333327</v>
      </c>
      <c r="I367" s="439">
        <v>5580.0166666666655</v>
      </c>
      <c r="J367" s="439">
        <v>5642.2333333333327</v>
      </c>
      <c r="K367" s="438">
        <v>5517.8</v>
      </c>
      <c r="L367" s="438">
        <v>5368.05</v>
      </c>
      <c r="M367" s="438">
        <v>0.58731</v>
      </c>
    </row>
    <row r="368" spans="1:13">
      <c r="A368" s="245">
        <v>358</v>
      </c>
      <c r="B368" s="441" t="s">
        <v>459</v>
      </c>
      <c r="C368" s="438">
        <v>227.6</v>
      </c>
      <c r="D368" s="439">
        <v>229.38333333333333</v>
      </c>
      <c r="E368" s="439">
        <v>224.31666666666666</v>
      </c>
      <c r="F368" s="439">
        <v>221.03333333333333</v>
      </c>
      <c r="G368" s="439">
        <v>215.96666666666667</v>
      </c>
      <c r="H368" s="439">
        <v>232.66666666666666</v>
      </c>
      <c r="I368" s="439">
        <v>237.73333333333332</v>
      </c>
      <c r="J368" s="439">
        <v>241.01666666666665</v>
      </c>
      <c r="K368" s="438">
        <v>234.45</v>
      </c>
      <c r="L368" s="438">
        <v>226.1</v>
      </c>
      <c r="M368" s="438">
        <v>9.5290199999999992</v>
      </c>
    </row>
    <row r="369" spans="1:13">
      <c r="A369" s="245">
        <v>359</v>
      </c>
      <c r="B369" s="441" t="s">
        <v>460</v>
      </c>
      <c r="C369" s="438">
        <v>813.9</v>
      </c>
      <c r="D369" s="439">
        <v>813.6</v>
      </c>
      <c r="E369" s="439">
        <v>797.2</v>
      </c>
      <c r="F369" s="439">
        <v>780.5</v>
      </c>
      <c r="G369" s="439">
        <v>764.1</v>
      </c>
      <c r="H369" s="439">
        <v>830.30000000000007</v>
      </c>
      <c r="I369" s="439">
        <v>846.69999999999993</v>
      </c>
      <c r="J369" s="439">
        <v>863.40000000000009</v>
      </c>
      <c r="K369" s="438">
        <v>830</v>
      </c>
      <c r="L369" s="438">
        <v>796.9</v>
      </c>
      <c r="M369" s="438">
        <v>0.98243999999999998</v>
      </c>
    </row>
    <row r="370" spans="1:13">
      <c r="A370" s="245">
        <v>360</v>
      </c>
      <c r="B370" s="441" t="s">
        <v>160</v>
      </c>
      <c r="C370" s="438">
        <v>2127.35</v>
      </c>
      <c r="D370" s="439">
        <v>2135.9833333333336</v>
      </c>
      <c r="E370" s="439">
        <v>2111.9666666666672</v>
      </c>
      <c r="F370" s="439">
        <v>2096.5833333333335</v>
      </c>
      <c r="G370" s="439">
        <v>2072.5666666666671</v>
      </c>
      <c r="H370" s="439">
        <v>2151.3666666666672</v>
      </c>
      <c r="I370" s="439">
        <v>2175.3833333333337</v>
      </c>
      <c r="J370" s="439">
        <v>2190.7666666666673</v>
      </c>
      <c r="K370" s="438">
        <v>2160</v>
      </c>
      <c r="L370" s="438">
        <v>2120.6</v>
      </c>
      <c r="M370" s="438">
        <v>4.6922300000000003</v>
      </c>
    </row>
    <row r="371" spans="1:13">
      <c r="A371" s="245">
        <v>361</v>
      </c>
      <c r="B371" s="441" t="s">
        <v>157</v>
      </c>
      <c r="C371" s="438">
        <v>2163.1</v>
      </c>
      <c r="D371" s="439">
        <v>2175.7666666666664</v>
      </c>
      <c r="E371" s="439">
        <v>2129.333333333333</v>
      </c>
      <c r="F371" s="439">
        <v>2095.5666666666666</v>
      </c>
      <c r="G371" s="439">
        <v>2049.1333333333332</v>
      </c>
      <c r="H371" s="439">
        <v>2209.5333333333328</v>
      </c>
      <c r="I371" s="439">
        <v>2255.9666666666662</v>
      </c>
      <c r="J371" s="439">
        <v>2289.7333333333327</v>
      </c>
      <c r="K371" s="438">
        <v>2222.1999999999998</v>
      </c>
      <c r="L371" s="438">
        <v>2142</v>
      </c>
      <c r="M371" s="438">
        <v>8.6567900000000009</v>
      </c>
    </row>
    <row r="372" spans="1:13">
      <c r="A372" s="245">
        <v>362</v>
      </c>
      <c r="B372" s="441" t="s">
        <v>756</v>
      </c>
      <c r="C372" s="438">
        <v>891.4</v>
      </c>
      <c r="D372" s="439">
        <v>907.33333333333337</v>
      </c>
      <c r="E372" s="439">
        <v>860.61666666666679</v>
      </c>
      <c r="F372" s="439">
        <v>829.83333333333337</v>
      </c>
      <c r="G372" s="439">
        <v>783.11666666666679</v>
      </c>
      <c r="H372" s="439">
        <v>938.11666666666679</v>
      </c>
      <c r="I372" s="439">
        <v>984.83333333333326</v>
      </c>
      <c r="J372" s="439">
        <v>1015.6166666666668</v>
      </c>
      <c r="K372" s="438">
        <v>954.05</v>
      </c>
      <c r="L372" s="438">
        <v>876.55</v>
      </c>
      <c r="M372" s="438">
        <v>4.3073300000000003</v>
      </c>
    </row>
    <row r="373" spans="1:13">
      <c r="A373" s="245">
        <v>363</v>
      </c>
      <c r="B373" s="441" t="s">
        <v>461</v>
      </c>
      <c r="C373" s="438">
        <v>1940.35</v>
      </c>
      <c r="D373" s="439">
        <v>1927.2</v>
      </c>
      <c r="E373" s="439">
        <v>1904.4</v>
      </c>
      <c r="F373" s="439">
        <v>1868.45</v>
      </c>
      <c r="G373" s="439">
        <v>1845.65</v>
      </c>
      <c r="H373" s="439">
        <v>1963.15</v>
      </c>
      <c r="I373" s="439">
        <v>1985.9499999999998</v>
      </c>
      <c r="J373" s="439">
        <v>2021.9</v>
      </c>
      <c r="K373" s="438">
        <v>1950</v>
      </c>
      <c r="L373" s="438">
        <v>1891.25</v>
      </c>
      <c r="M373" s="438">
        <v>4.6710099999999999</v>
      </c>
    </row>
    <row r="374" spans="1:13">
      <c r="A374" s="245">
        <v>364</v>
      </c>
      <c r="B374" s="441" t="s">
        <v>757</v>
      </c>
      <c r="C374" s="438">
        <v>1309.5999999999999</v>
      </c>
      <c r="D374" s="439">
        <v>1323.5333333333333</v>
      </c>
      <c r="E374" s="439">
        <v>1278.0666666666666</v>
      </c>
      <c r="F374" s="439">
        <v>1246.5333333333333</v>
      </c>
      <c r="G374" s="439">
        <v>1201.0666666666666</v>
      </c>
      <c r="H374" s="439">
        <v>1355.0666666666666</v>
      </c>
      <c r="I374" s="439">
        <v>1400.5333333333333</v>
      </c>
      <c r="J374" s="439">
        <v>1432.0666666666666</v>
      </c>
      <c r="K374" s="438">
        <v>1369</v>
      </c>
      <c r="L374" s="438">
        <v>1292</v>
      </c>
      <c r="M374" s="438">
        <v>2.4177900000000001</v>
      </c>
    </row>
    <row r="375" spans="1:13">
      <c r="A375" s="245">
        <v>365</v>
      </c>
      <c r="B375" s="441" t="s">
        <v>159</v>
      </c>
      <c r="C375" s="438">
        <v>127</v>
      </c>
      <c r="D375" s="439">
        <v>127.36666666666667</v>
      </c>
      <c r="E375" s="439">
        <v>126.03333333333336</v>
      </c>
      <c r="F375" s="439">
        <v>125.06666666666669</v>
      </c>
      <c r="G375" s="439">
        <v>123.73333333333338</v>
      </c>
      <c r="H375" s="439">
        <v>128.33333333333334</v>
      </c>
      <c r="I375" s="439">
        <v>129.66666666666666</v>
      </c>
      <c r="J375" s="439">
        <v>130.63333333333333</v>
      </c>
      <c r="K375" s="438">
        <v>128.69999999999999</v>
      </c>
      <c r="L375" s="438">
        <v>126.4</v>
      </c>
      <c r="M375" s="438">
        <v>81.539630000000002</v>
      </c>
    </row>
    <row r="376" spans="1:13">
      <c r="A376" s="245">
        <v>366</v>
      </c>
      <c r="B376" s="441" t="s">
        <v>162</v>
      </c>
      <c r="C376" s="438">
        <v>239.85</v>
      </c>
      <c r="D376" s="439">
        <v>240.21666666666667</v>
      </c>
      <c r="E376" s="439">
        <v>236.38333333333333</v>
      </c>
      <c r="F376" s="439">
        <v>232.91666666666666</v>
      </c>
      <c r="G376" s="439">
        <v>229.08333333333331</v>
      </c>
      <c r="H376" s="439">
        <v>243.68333333333334</v>
      </c>
      <c r="I376" s="439">
        <v>247.51666666666665</v>
      </c>
      <c r="J376" s="439">
        <v>250.98333333333335</v>
      </c>
      <c r="K376" s="438">
        <v>244.05</v>
      </c>
      <c r="L376" s="438">
        <v>236.75</v>
      </c>
      <c r="M376" s="438">
        <v>125.2191</v>
      </c>
    </row>
    <row r="377" spans="1:13">
      <c r="A377" s="245">
        <v>367</v>
      </c>
      <c r="B377" s="441" t="s">
        <v>462</v>
      </c>
      <c r="C377" s="438">
        <v>352.7</v>
      </c>
      <c r="D377" s="439">
        <v>357.23333333333335</v>
      </c>
      <c r="E377" s="439">
        <v>345.4666666666667</v>
      </c>
      <c r="F377" s="439">
        <v>338.23333333333335</v>
      </c>
      <c r="G377" s="439">
        <v>326.4666666666667</v>
      </c>
      <c r="H377" s="439">
        <v>364.4666666666667</v>
      </c>
      <c r="I377" s="439">
        <v>376.23333333333335</v>
      </c>
      <c r="J377" s="439">
        <v>383.4666666666667</v>
      </c>
      <c r="K377" s="438">
        <v>369</v>
      </c>
      <c r="L377" s="438">
        <v>350</v>
      </c>
      <c r="M377" s="438">
        <v>4.9870299999999999</v>
      </c>
    </row>
    <row r="378" spans="1:13">
      <c r="A378" s="245">
        <v>368</v>
      </c>
      <c r="B378" s="441" t="s">
        <v>270</v>
      </c>
      <c r="C378" s="438">
        <v>281.10000000000002</v>
      </c>
      <c r="D378" s="439">
        <v>282.7</v>
      </c>
      <c r="E378" s="439">
        <v>278.5</v>
      </c>
      <c r="F378" s="439">
        <v>275.90000000000003</v>
      </c>
      <c r="G378" s="439">
        <v>271.70000000000005</v>
      </c>
      <c r="H378" s="439">
        <v>285.29999999999995</v>
      </c>
      <c r="I378" s="439">
        <v>289.49999999999989</v>
      </c>
      <c r="J378" s="439">
        <v>292.09999999999991</v>
      </c>
      <c r="K378" s="438">
        <v>286.89999999999998</v>
      </c>
      <c r="L378" s="438">
        <v>280.10000000000002</v>
      </c>
      <c r="M378" s="438">
        <v>2.6806000000000001</v>
      </c>
    </row>
    <row r="379" spans="1:13">
      <c r="A379" s="245">
        <v>369</v>
      </c>
      <c r="B379" s="441" t="s">
        <v>463</v>
      </c>
      <c r="C379" s="438">
        <v>130.65</v>
      </c>
      <c r="D379" s="439">
        <v>130.66666666666666</v>
      </c>
      <c r="E379" s="439">
        <v>128.83333333333331</v>
      </c>
      <c r="F379" s="439">
        <v>127.01666666666665</v>
      </c>
      <c r="G379" s="439">
        <v>125.18333333333331</v>
      </c>
      <c r="H379" s="439">
        <v>132.48333333333332</v>
      </c>
      <c r="I379" s="439">
        <v>134.31666666666663</v>
      </c>
      <c r="J379" s="439">
        <v>136.13333333333333</v>
      </c>
      <c r="K379" s="438">
        <v>132.5</v>
      </c>
      <c r="L379" s="438">
        <v>128.85</v>
      </c>
      <c r="M379" s="438">
        <v>3.8956599999999999</v>
      </c>
    </row>
    <row r="380" spans="1:13">
      <c r="A380" s="245">
        <v>370</v>
      </c>
      <c r="B380" s="441" t="s">
        <v>464</v>
      </c>
      <c r="C380" s="438">
        <v>5769.6</v>
      </c>
      <c r="D380" s="439">
        <v>5778.8666666666659</v>
      </c>
      <c r="E380" s="439">
        <v>5746.7333333333318</v>
      </c>
      <c r="F380" s="439">
        <v>5723.8666666666659</v>
      </c>
      <c r="G380" s="439">
        <v>5691.7333333333318</v>
      </c>
      <c r="H380" s="439">
        <v>5801.7333333333318</v>
      </c>
      <c r="I380" s="439">
        <v>5833.866666666665</v>
      </c>
      <c r="J380" s="439">
        <v>5856.7333333333318</v>
      </c>
      <c r="K380" s="438">
        <v>5811</v>
      </c>
      <c r="L380" s="438">
        <v>5756</v>
      </c>
      <c r="M380" s="438">
        <v>7.5609999999999997E-2</v>
      </c>
    </row>
    <row r="381" spans="1:13">
      <c r="A381" s="245">
        <v>371</v>
      </c>
      <c r="B381" s="441" t="s">
        <v>271</v>
      </c>
      <c r="C381" s="438">
        <v>13351.1</v>
      </c>
      <c r="D381" s="439">
        <v>13320</v>
      </c>
      <c r="E381" s="439">
        <v>13132.15</v>
      </c>
      <c r="F381" s="439">
        <v>12913.199999999999</v>
      </c>
      <c r="G381" s="439">
        <v>12725.349999999999</v>
      </c>
      <c r="H381" s="439">
        <v>13538.95</v>
      </c>
      <c r="I381" s="439">
        <v>13726.8</v>
      </c>
      <c r="J381" s="439">
        <v>13945.750000000002</v>
      </c>
      <c r="K381" s="438">
        <v>13507.85</v>
      </c>
      <c r="L381" s="438">
        <v>13101.05</v>
      </c>
      <c r="M381" s="438">
        <v>6.1269999999999998E-2</v>
      </c>
    </row>
    <row r="382" spans="1:13">
      <c r="A382" s="245">
        <v>372</v>
      </c>
      <c r="B382" s="441" t="s">
        <v>161</v>
      </c>
      <c r="C382" s="438">
        <v>41.1</v>
      </c>
      <c r="D382" s="439">
        <v>41.35</v>
      </c>
      <c r="E382" s="439">
        <v>40.6</v>
      </c>
      <c r="F382" s="439">
        <v>40.1</v>
      </c>
      <c r="G382" s="439">
        <v>39.35</v>
      </c>
      <c r="H382" s="439">
        <v>41.85</v>
      </c>
      <c r="I382" s="439">
        <v>42.6</v>
      </c>
      <c r="J382" s="439">
        <v>43.1</v>
      </c>
      <c r="K382" s="438">
        <v>42.1</v>
      </c>
      <c r="L382" s="438">
        <v>40.85</v>
      </c>
      <c r="M382" s="438">
        <v>791.83020999999997</v>
      </c>
    </row>
    <row r="383" spans="1:13">
      <c r="A383" s="245">
        <v>373</v>
      </c>
      <c r="B383" s="441" t="s">
        <v>272</v>
      </c>
      <c r="C383" s="438">
        <v>838.45</v>
      </c>
      <c r="D383" s="439">
        <v>839.81666666666661</v>
      </c>
      <c r="E383" s="439">
        <v>823.63333333333321</v>
      </c>
      <c r="F383" s="439">
        <v>808.81666666666661</v>
      </c>
      <c r="G383" s="439">
        <v>792.63333333333321</v>
      </c>
      <c r="H383" s="439">
        <v>854.63333333333321</v>
      </c>
      <c r="I383" s="439">
        <v>870.81666666666661</v>
      </c>
      <c r="J383" s="439">
        <v>885.63333333333321</v>
      </c>
      <c r="K383" s="438">
        <v>856</v>
      </c>
      <c r="L383" s="438">
        <v>825</v>
      </c>
      <c r="M383" s="438">
        <v>2.0116900000000002</v>
      </c>
    </row>
    <row r="384" spans="1:13">
      <c r="A384" s="245">
        <v>374</v>
      </c>
      <c r="B384" s="441" t="s">
        <v>165</v>
      </c>
      <c r="C384" s="438">
        <v>209.7</v>
      </c>
      <c r="D384" s="439">
        <v>211.56666666666669</v>
      </c>
      <c r="E384" s="439">
        <v>207.13333333333338</v>
      </c>
      <c r="F384" s="439">
        <v>204.56666666666669</v>
      </c>
      <c r="G384" s="439">
        <v>200.13333333333338</v>
      </c>
      <c r="H384" s="439">
        <v>214.13333333333338</v>
      </c>
      <c r="I384" s="439">
        <v>218.56666666666672</v>
      </c>
      <c r="J384" s="439">
        <v>221.13333333333338</v>
      </c>
      <c r="K384" s="438">
        <v>216</v>
      </c>
      <c r="L384" s="438">
        <v>209</v>
      </c>
      <c r="M384" s="438">
        <v>76.946839999999995</v>
      </c>
    </row>
    <row r="385" spans="1:13">
      <c r="A385" s="245">
        <v>375</v>
      </c>
      <c r="B385" s="441" t="s">
        <v>166</v>
      </c>
      <c r="C385" s="438">
        <v>150.30000000000001</v>
      </c>
      <c r="D385" s="439">
        <v>151.63333333333333</v>
      </c>
      <c r="E385" s="439">
        <v>147.91666666666666</v>
      </c>
      <c r="F385" s="439">
        <v>145.53333333333333</v>
      </c>
      <c r="G385" s="439">
        <v>141.81666666666666</v>
      </c>
      <c r="H385" s="439">
        <v>154.01666666666665</v>
      </c>
      <c r="I385" s="439">
        <v>157.73333333333335</v>
      </c>
      <c r="J385" s="439">
        <v>160.11666666666665</v>
      </c>
      <c r="K385" s="438">
        <v>155.35</v>
      </c>
      <c r="L385" s="438">
        <v>149.25</v>
      </c>
      <c r="M385" s="438">
        <v>45.104320000000001</v>
      </c>
    </row>
    <row r="386" spans="1:13">
      <c r="A386" s="245">
        <v>376</v>
      </c>
      <c r="B386" s="441" t="s">
        <v>465</v>
      </c>
      <c r="C386" s="438">
        <v>268.25</v>
      </c>
      <c r="D386" s="439">
        <v>270.16666666666669</v>
      </c>
      <c r="E386" s="439">
        <v>264.83333333333337</v>
      </c>
      <c r="F386" s="439">
        <v>261.41666666666669</v>
      </c>
      <c r="G386" s="439">
        <v>256.08333333333337</v>
      </c>
      <c r="H386" s="439">
        <v>273.58333333333337</v>
      </c>
      <c r="I386" s="439">
        <v>278.91666666666674</v>
      </c>
      <c r="J386" s="439">
        <v>282.33333333333337</v>
      </c>
      <c r="K386" s="438">
        <v>275.5</v>
      </c>
      <c r="L386" s="438">
        <v>266.75</v>
      </c>
      <c r="M386" s="438">
        <v>7.5462800000000003</v>
      </c>
    </row>
    <row r="387" spans="1:13">
      <c r="A387" s="245">
        <v>377</v>
      </c>
      <c r="B387" s="441" t="s">
        <v>466</v>
      </c>
      <c r="C387" s="438">
        <v>782</v>
      </c>
      <c r="D387" s="439">
        <v>771.43333333333339</v>
      </c>
      <c r="E387" s="439">
        <v>739.01666666666677</v>
      </c>
      <c r="F387" s="439">
        <v>696.03333333333342</v>
      </c>
      <c r="G387" s="439">
        <v>663.61666666666679</v>
      </c>
      <c r="H387" s="439">
        <v>814.41666666666674</v>
      </c>
      <c r="I387" s="439">
        <v>846.83333333333326</v>
      </c>
      <c r="J387" s="439">
        <v>889.81666666666672</v>
      </c>
      <c r="K387" s="438">
        <v>803.85</v>
      </c>
      <c r="L387" s="438">
        <v>728.45</v>
      </c>
      <c r="M387" s="438">
        <v>41.165170000000003</v>
      </c>
    </row>
    <row r="388" spans="1:13">
      <c r="A388" s="245">
        <v>378</v>
      </c>
      <c r="B388" s="441" t="s">
        <v>467</v>
      </c>
      <c r="C388" s="438">
        <v>31.85</v>
      </c>
      <c r="D388" s="439">
        <v>32.116666666666667</v>
      </c>
      <c r="E388" s="439">
        <v>31.383333333333333</v>
      </c>
      <c r="F388" s="439">
        <v>30.916666666666664</v>
      </c>
      <c r="G388" s="439">
        <v>30.18333333333333</v>
      </c>
      <c r="H388" s="439">
        <v>32.583333333333336</v>
      </c>
      <c r="I388" s="439">
        <v>33.31666666666667</v>
      </c>
      <c r="J388" s="439">
        <v>33.783333333333339</v>
      </c>
      <c r="K388" s="438">
        <v>32.85</v>
      </c>
      <c r="L388" s="438">
        <v>31.65</v>
      </c>
      <c r="M388" s="438">
        <v>54.54871</v>
      </c>
    </row>
    <row r="389" spans="1:13">
      <c r="A389" s="245">
        <v>379</v>
      </c>
      <c r="B389" s="441" t="s">
        <v>468</v>
      </c>
      <c r="C389" s="438">
        <v>196.9</v>
      </c>
      <c r="D389" s="439">
        <v>198.9</v>
      </c>
      <c r="E389" s="439">
        <v>191.10000000000002</v>
      </c>
      <c r="F389" s="439">
        <v>185.3</v>
      </c>
      <c r="G389" s="439">
        <v>177.50000000000003</v>
      </c>
      <c r="H389" s="439">
        <v>204.70000000000002</v>
      </c>
      <c r="I389" s="439">
        <v>212.50000000000003</v>
      </c>
      <c r="J389" s="439">
        <v>218.3</v>
      </c>
      <c r="K389" s="438">
        <v>206.7</v>
      </c>
      <c r="L389" s="438">
        <v>193.1</v>
      </c>
      <c r="M389" s="438">
        <v>98.814779999999999</v>
      </c>
    </row>
    <row r="390" spans="1:13">
      <c r="A390" s="245">
        <v>380</v>
      </c>
      <c r="B390" s="441" t="s">
        <v>273</v>
      </c>
      <c r="C390" s="438">
        <v>585.5</v>
      </c>
      <c r="D390" s="439">
        <v>584.6</v>
      </c>
      <c r="E390" s="439">
        <v>574.90000000000009</v>
      </c>
      <c r="F390" s="439">
        <v>564.30000000000007</v>
      </c>
      <c r="G390" s="439">
        <v>554.60000000000014</v>
      </c>
      <c r="H390" s="439">
        <v>595.20000000000005</v>
      </c>
      <c r="I390" s="439">
        <v>604.90000000000009</v>
      </c>
      <c r="J390" s="439">
        <v>615.5</v>
      </c>
      <c r="K390" s="438">
        <v>594.29999999999995</v>
      </c>
      <c r="L390" s="438">
        <v>574</v>
      </c>
      <c r="M390" s="438">
        <v>2.5259399999999999</v>
      </c>
    </row>
    <row r="391" spans="1:13">
      <c r="A391" s="245">
        <v>381</v>
      </c>
      <c r="B391" s="441" t="s">
        <v>469</v>
      </c>
      <c r="C391" s="438">
        <v>353.65</v>
      </c>
      <c r="D391" s="439">
        <v>348.59999999999997</v>
      </c>
      <c r="E391" s="439">
        <v>339.09999999999991</v>
      </c>
      <c r="F391" s="439">
        <v>324.54999999999995</v>
      </c>
      <c r="G391" s="439">
        <v>315.0499999999999</v>
      </c>
      <c r="H391" s="439">
        <v>363.14999999999992</v>
      </c>
      <c r="I391" s="439">
        <v>372.65000000000003</v>
      </c>
      <c r="J391" s="439">
        <v>387.19999999999993</v>
      </c>
      <c r="K391" s="438">
        <v>358.1</v>
      </c>
      <c r="L391" s="438">
        <v>334.05</v>
      </c>
      <c r="M391" s="438">
        <v>17.61692</v>
      </c>
    </row>
    <row r="392" spans="1:13">
      <c r="A392" s="245">
        <v>382</v>
      </c>
      <c r="B392" s="441" t="s">
        <v>470</v>
      </c>
      <c r="C392" s="438">
        <v>84.75</v>
      </c>
      <c r="D392" s="439">
        <v>85.616666666666674</v>
      </c>
      <c r="E392" s="439">
        <v>83.333333333333343</v>
      </c>
      <c r="F392" s="439">
        <v>81.916666666666671</v>
      </c>
      <c r="G392" s="439">
        <v>79.63333333333334</v>
      </c>
      <c r="H392" s="439">
        <v>87.033333333333346</v>
      </c>
      <c r="I392" s="439">
        <v>89.316666666666677</v>
      </c>
      <c r="J392" s="439">
        <v>90.733333333333348</v>
      </c>
      <c r="K392" s="438">
        <v>87.9</v>
      </c>
      <c r="L392" s="438">
        <v>84.2</v>
      </c>
      <c r="M392" s="438">
        <v>90.890799999999999</v>
      </c>
    </row>
    <row r="393" spans="1:13">
      <c r="A393" s="245">
        <v>383</v>
      </c>
      <c r="B393" s="441" t="s">
        <v>471</v>
      </c>
      <c r="C393" s="438">
        <v>2024.25</v>
      </c>
      <c r="D393" s="439">
        <v>2017.5666666666666</v>
      </c>
      <c r="E393" s="439">
        <v>1995.1333333333332</v>
      </c>
      <c r="F393" s="439">
        <v>1966.0166666666667</v>
      </c>
      <c r="G393" s="439">
        <v>1943.5833333333333</v>
      </c>
      <c r="H393" s="439">
        <v>2046.6833333333332</v>
      </c>
      <c r="I393" s="439">
        <v>2069.1166666666668</v>
      </c>
      <c r="J393" s="439">
        <v>2098.2333333333331</v>
      </c>
      <c r="K393" s="438">
        <v>2040</v>
      </c>
      <c r="L393" s="438">
        <v>1988.45</v>
      </c>
      <c r="M393" s="438">
        <v>0.19589999999999999</v>
      </c>
    </row>
    <row r="394" spans="1:13">
      <c r="A394" s="245">
        <v>384</v>
      </c>
      <c r="B394" s="441" t="s">
        <v>472</v>
      </c>
      <c r="C394" s="438">
        <v>426.95</v>
      </c>
      <c r="D394" s="439">
        <v>420</v>
      </c>
      <c r="E394" s="439">
        <v>409.15</v>
      </c>
      <c r="F394" s="439">
        <v>391.34999999999997</v>
      </c>
      <c r="G394" s="439">
        <v>380.49999999999994</v>
      </c>
      <c r="H394" s="439">
        <v>437.8</v>
      </c>
      <c r="I394" s="439">
        <v>448.65000000000003</v>
      </c>
      <c r="J394" s="439">
        <v>466.45000000000005</v>
      </c>
      <c r="K394" s="438">
        <v>430.85</v>
      </c>
      <c r="L394" s="438">
        <v>402.2</v>
      </c>
      <c r="M394" s="438">
        <v>22.49127</v>
      </c>
    </row>
    <row r="395" spans="1:13">
      <c r="A395" s="245">
        <v>385</v>
      </c>
      <c r="B395" s="441" t="s">
        <v>473</v>
      </c>
      <c r="C395" s="438">
        <v>256.5</v>
      </c>
      <c r="D395" s="439">
        <v>259.28333333333336</v>
      </c>
      <c r="E395" s="439">
        <v>252.2166666666667</v>
      </c>
      <c r="F395" s="439">
        <v>247.93333333333334</v>
      </c>
      <c r="G395" s="439">
        <v>240.86666666666667</v>
      </c>
      <c r="H395" s="439">
        <v>263.56666666666672</v>
      </c>
      <c r="I395" s="439">
        <v>270.63333333333344</v>
      </c>
      <c r="J395" s="439">
        <v>274.91666666666674</v>
      </c>
      <c r="K395" s="438">
        <v>266.35000000000002</v>
      </c>
      <c r="L395" s="438">
        <v>255</v>
      </c>
      <c r="M395" s="438">
        <v>3.94617</v>
      </c>
    </row>
    <row r="396" spans="1:13">
      <c r="A396" s="245">
        <v>386</v>
      </c>
      <c r="B396" s="441" t="s">
        <v>474</v>
      </c>
      <c r="C396" s="438">
        <v>1099.4000000000001</v>
      </c>
      <c r="D396" s="439">
        <v>1108.3833333333334</v>
      </c>
      <c r="E396" s="439">
        <v>1082.0666666666668</v>
      </c>
      <c r="F396" s="439">
        <v>1064.7333333333333</v>
      </c>
      <c r="G396" s="439">
        <v>1038.4166666666667</v>
      </c>
      <c r="H396" s="439">
        <v>1125.7166666666669</v>
      </c>
      <c r="I396" s="439">
        <v>1152.0333333333335</v>
      </c>
      <c r="J396" s="439">
        <v>1169.366666666667</v>
      </c>
      <c r="K396" s="438">
        <v>1134.7</v>
      </c>
      <c r="L396" s="438">
        <v>1091.05</v>
      </c>
      <c r="M396" s="438">
        <v>5.7999599999999996</v>
      </c>
    </row>
    <row r="397" spans="1:13">
      <c r="A397" s="245">
        <v>387</v>
      </c>
      <c r="B397" s="441" t="s">
        <v>167</v>
      </c>
      <c r="C397" s="438">
        <v>2215.65</v>
      </c>
      <c r="D397" s="439">
        <v>2210.1833333333329</v>
      </c>
      <c r="E397" s="439">
        <v>2185.3666666666659</v>
      </c>
      <c r="F397" s="439">
        <v>2155.083333333333</v>
      </c>
      <c r="G397" s="439">
        <v>2130.266666666666</v>
      </c>
      <c r="H397" s="439">
        <v>2240.4666666666658</v>
      </c>
      <c r="I397" s="439">
        <v>2265.2833333333324</v>
      </c>
      <c r="J397" s="439">
        <v>2295.5666666666657</v>
      </c>
      <c r="K397" s="438">
        <v>2235</v>
      </c>
      <c r="L397" s="438">
        <v>2179.9</v>
      </c>
      <c r="M397" s="438">
        <v>72.667649999999995</v>
      </c>
    </row>
    <row r="398" spans="1:13">
      <c r="A398" s="245">
        <v>388</v>
      </c>
      <c r="B398" s="441" t="s">
        <v>814</v>
      </c>
      <c r="C398" s="438">
        <v>1051.7</v>
      </c>
      <c r="D398" s="439">
        <v>1057.8833333333334</v>
      </c>
      <c r="E398" s="439">
        <v>1040.8666666666668</v>
      </c>
      <c r="F398" s="439">
        <v>1030.0333333333333</v>
      </c>
      <c r="G398" s="439">
        <v>1013.0166666666667</v>
      </c>
      <c r="H398" s="439">
        <v>1068.7166666666669</v>
      </c>
      <c r="I398" s="439">
        <v>1085.7333333333338</v>
      </c>
      <c r="J398" s="439">
        <v>1096.5666666666671</v>
      </c>
      <c r="K398" s="438">
        <v>1074.9000000000001</v>
      </c>
      <c r="L398" s="438">
        <v>1047.05</v>
      </c>
      <c r="M398" s="438">
        <v>6.4481700000000002</v>
      </c>
    </row>
    <row r="399" spans="1:13">
      <c r="A399" s="245">
        <v>389</v>
      </c>
      <c r="B399" s="441" t="s">
        <v>274</v>
      </c>
      <c r="C399" s="438">
        <v>983.3</v>
      </c>
      <c r="D399" s="439">
        <v>984.33333333333337</v>
      </c>
      <c r="E399" s="439">
        <v>975.9666666666667</v>
      </c>
      <c r="F399" s="439">
        <v>968.63333333333333</v>
      </c>
      <c r="G399" s="439">
        <v>960.26666666666665</v>
      </c>
      <c r="H399" s="439">
        <v>991.66666666666674</v>
      </c>
      <c r="I399" s="439">
        <v>1000.0333333333333</v>
      </c>
      <c r="J399" s="439">
        <v>1007.3666666666668</v>
      </c>
      <c r="K399" s="438">
        <v>992.7</v>
      </c>
      <c r="L399" s="438">
        <v>977</v>
      </c>
      <c r="M399" s="438">
        <v>8.6961300000000001</v>
      </c>
    </row>
    <row r="400" spans="1:13">
      <c r="A400" s="245">
        <v>390</v>
      </c>
      <c r="B400" s="441" t="s">
        <v>476</v>
      </c>
      <c r="C400" s="438">
        <v>28.75</v>
      </c>
      <c r="D400" s="439">
        <v>28.983333333333334</v>
      </c>
      <c r="E400" s="439">
        <v>28.366666666666667</v>
      </c>
      <c r="F400" s="439">
        <v>27.983333333333334</v>
      </c>
      <c r="G400" s="439">
        <v>27.366666666666667</v>
      </c>
      <c r="H400" s="439">
        <v>29.366666666666667</v>
      </c>
      <c r="I400" s="439">
        <v>29.983333333333334</v>
      </c>
      <c r="J400" s="439">
        <v>30.366666666666667</v>
      </c>
      <c r="K400" s="438">
        <v>29.6</v>
      </c>
      <c r="L400" s="438">
        <v>28.6</v>
      </c>
      <c r="M400" s="438">
        <v>21.654810000000001</v>
      </c>
    </row>
    <row r="401" spans="1:13">
      <c r="A401" s="245">
        <v>391</v>
      </c>
      <c r="B401" s="441" t="s">
        <v>477</v>
      </c>
      <c r="C401" s="438">
        <v>2615.0500000000002</v>
      </c>
      <c r="D401" s="439">
        <v>2636.7999999999997</v>
      </c>
      <c r="E401" s="439">
        <v>2546.5999999999995</v>
      </c>
      <c r="F401" s="439">
        <v>2478.1499999999996</v>
      </c>
      <c r="G401" s="439">
        <v>2387.9499999999994</v>
      </c>
      <c r="H401" s="439">
        <v>2705.2499999999995</v>
      </c>
      <c r="I401" s="439">
        <v>2795.4499999999994</v>
      </c>
      <c r="J401" s="439">
        <v>2863.8999999999996</v>
      </c>
      <c r="K401" s="438">
        <v>2727</v>
      </c>
      <c r="L401" s="438">
        <v>2568.35</v>
      </c>
      <c r="M401" s="438">
        <v>2.5542799999999999</v>
      </c>
    </row>
    <row r="402" spans="1:13">
      <c r="A402" s="245">
        <v>392</v>
      </c>
      <c r="B402" s="441" t="s">
        <v>172</v>
      </c>
      <c r="C402" s="438">
        <v>7134.85</v>
      </c>
      <c r="D402" s="439">
        <v>7135.9333333333334</v>
      </c>
      <c r="E402" s="439">
        <v>7071.8666666666668</v>
      </c>
      <c r="F402" s="439">
        <v>7008.8833333333332</v>
      </c>
      <c r="G402" s="439">
        <v>6944.8166666666666</v>
      </c>
      <c r="H402" s="439">
        <v>7198.916666666667</v>
      </c>
      <c r="I402" s="439">
        <v>7262.9833333333345</v>
      </c>
      <c r="J402" s="439">
        <v>7325.9666666666672</v>
      </c>
      <c r="K402" s="438">
        <v>7200</v>
      </c>
      <c r="L402" s="438">
        <v>7072.95</v>
      </c>
      <c r="M402" s="438">
        <v>1.2451399999999999</v>
      </c>
    </row>
    <row r="403" spans="1:13">
      <c r="A403" s="245">
        <v>393</v>
      </c>
      <c r="B403" s="441" t="s">
        <v>478</v>
      </c>
      <c r="C403" s="438">
        <v>7755.35</v>
      </c>
      <c r="D403" s="439">
        <v>7768.0999999999995</v>
      </c>
      <c r="E403" s="439">
        <v>7737.2499999999991</v>
      </c>
      <c r="F403" s="439">
        <v>7719.15</v>
      </c>
      <c r="G403" s="439">
        <v>7688.2999999999993</v>
      </c>
      <c r="H403" s="439">
        <v>7786.1999999999989</v>
      </c>
      <c r="I403" s="439">
        <v>7817.0499999999993</v>
      </c>
      <c r="J403" s="439">
        <v>7835.1499999999987</v>
      </c>
      <c r="K403" s="438">
        <v>7798.95</v>
      </c>
      <c r="L403" s="438">
        <v>7750</v>
      </c>
      <c r="M403" s="438">
        <v>8.9899999999999994E-2</v>
      </c>
    </row>
    <row r="404" spans="1:13">
      <c r="A404" s="245">
        <v>394</v>
      </c>
      <c r="B404" s="441" t="s">
        <v>479</v>
      </c>
      <c r="C404" s="438">
        <v>5315.15</v>
      </c>
      <c r="D404" s="439">
        <v>5270.8499999999995</v>
      </c>
      <c r="E404" s="439">
        <v>5216.6999999999989</v>
      </c>
      <c r="F404" s="439">
        <v>5118.2499999999991</v>
      </c>
      <c r="G404" s="439">
        <v>5064.0999999999985</v>
      </c>
      <c r="H404" s="439">
        <v>5369.2999999999993</v>
      </c>
      <c r="I404" s="439">
        <v>5423.4499999999989</v>
      </c>
      <c r="J404" s="439">
        <v>5521.9</v>
      </c>
      <c r="K404" s="438">
        <v>5325</v>
      </c>
      <c r="L404" s="438">
        <v>5172.3999999999996</v>
      </c>
      <c r="M404" s="438">
        <v>0.20574000000000001</v>
      </c>
    </row>
    <row r="405" spans="1:13">
      <c r="A405" s="245">
        <v>395</v>
      </c>
      <c r="B405" s="441" t="s">
        <v>759</v>
      </c>
      <c r="C405" s="438">
        <v>126.7</v>
      </c>
      <c r="D405" s="439">
        <v>126.91666666666667</v>
      </c>
      <c r="E405" s="439">
        <v>124.33333333333334</v>
      </c>
      <c r="F405" s="439">
        <v>121.96666666666667</v>
      </c>
      <c r="G405" s="439">
        <v>119.38333333333334</v>
      </c>
      <c r="H405" s="439">
        <v>129.28333333333336</v>
      </c>
      <c r="I405" s="439">
        <v>131.86666666666667</v>
      </c>
      <c r="J405" s="439">
        <v>134.23333333333335</v>
      </c>
      <c r="K405" s="438">
        <v>129.5</v>
      </c>
      <c r="L405" s="438">
        <v>124.55</v>
      </c>
      <c r="M405" s="438">
        <v>4.5849700000000002</v>
      </c>
    </row>
    <row r="406" spans="1:13">
      <c r="A406" s="245">
        <v>396</v>
      </c>
      <c r="B406" s="441" t="s">
        <v>480</v>
      </c>
      <c r="C406" s="438">
        <v>423.5</v>
      </c>
      <c r="D406" s="439">
        <v>421.68333333333334</v>
      </c>
      <c r="E406" s="439">
        <v>417.11666666666667</v>
      </c>
      <c r="F406" s="439">
        <v>410.73333333333335</v>
      </c>
      <c r="G406" s="439">
        <v>406.16666666666669</v>
      </c>
      <c r="H406" s="439">
        <v>428.06666666666666</v>
      </c>
      <c r="I406" s="439">
        <v>432.63333333333338</v>
      </c>
      <c r="J406" s="439">
        <v>439.01666666666665</v>
      </c>
      <c r="K406" s="438">
        <v>426.25</v>
      </c>
      <c r="L406" s="438">
        <v>415.3</v>
      </c>
      <c r="M406" s="438">
        <v>1.85937</v>
      </c>
    </row>
    <row r="407" spans="1:13">
      <c r="A407" s="245">
        <v>397</v>
      </c>
      <c r="B407" s="441" t="s">
        <v>761</v>
      </c>
      <c r="C407" s="438">
        <v>272.3</v>
      </c>
      <c r="D407" s="439">
        <v>272.28333333333336</v>
      </c>
      <c r="E407" s="439">
        <v>268.9666666666667</v>
      </c>
      <c r="F407" s="439">
        <v>265.63333333333333</v>
      </c>
      <c r="G407" s="439">
        <v>262.31666666666666</v>
      </c>
      <c r="H407" s="439">
        <v>275.61666666666673</v>
      </c>
      <c r="I407" s="439">
        <v>278.93333333333345</v>
      </c>
      <c r="J407" s="439">
        <v>282.26666666666677</v>
      </c>
      <c r="K407" s="438">
        <v>275.60000000000002</v>
      </c>
      <c r="L407" s="438">
        <v>268.95</v>
      </c>
      <c r="M407" s="438">
        <v>4.5828899999999999</v>
      </c>
    </row>
    <row r="408" spans="1:13">
      <c r="A408" s="245">
        <v>398</v>
      </c>
      <c r="B408" s="441" t="s">
        <v>481</v>
      </c>
      <c r="C408" s="438">
        <v>2197.5500000000002</v>
      </c>
      <c r="D408" s="439">
        <v>2193.85</v>
      </c>
      <c r="E408" s="439">
        <v>2178.6999999999998</v>
      </c>
      <c r="F408" s="439">
        <v>2159.85</v>
      </c>
      <c r="G408" s="439">
        <v>2144.6999999999998</v>
      </c>
      <c r="H408" s="439">
        <v>2212.6999999999998</v>
      </c>
      <c r="I408" s="439">
        <v>2227.8500000000004</v>
      </c>
      <c r="J408" s="439">
        <v>2246.6999999999998</v>
      </c>
      <c r="K408" s="438">
        <v>2209</v>
      </c>
      <c r="L408" s="438">
        <v>2175</v>
      </c>
      <c r="M408" s="438">
        <v>0.12075</v>
      </c>
    </row>
    <row r="409" spans="1:13">
      <c r="A409" s="245">
        <v>399</v>
      </c>
      <c r="B409" s="441" t="s">
        <v>482</v>
      </c>
      <c r="C409" s="438">
        <v>515.79999999999995</v>
      </c>
      <c r="D409" s="439">
        <v>524.16666666666663</v>
      </c>
      <c r="E409" s="439">
        <v>504.63333333333321</v>
      </c>
      <c r="F409" s="439">
        <v>493.46666666666658</v>
      </c>
      <c r="G409" s="439">
        <v>473.93333333333317</v>
      </c>
      <c r="H409" s="439">
        <v>535.33333333333326</v>
      </c>
      <c r="I409" s="439">
        <v>554.86666666666679</v>
      </c>
      <c r="J409" s="439">
        <v>566.0333333333333</v>
      </c>
      <c r="K409" s="438">
        <v>543.70000000000005</v>
      </c>
      <c r="L409" s="438">
        <v>513</v>
      </c>
      <c r="M409" s="438">
        <v>4.86463</v>
      </c>
    </row>
    <row r="410" spans="1:13">
      <c r="A410" s="245">
        <v>400</v>
      </c>
      <c r="B410" s="441" t="s">
        <v>760</v>
      </c>
      <c r="C410" s="438">
        <v>112.4</v>
      </c>
      <c r="D410" s="439">
        <v>113.3</v>
      </c>
      <c r="E410" s="439">
        <v>110.94999999999999</v>
      </c>
      <c r="F410" s="439">
        <v>109.49999999999999</v>
      </c>
      <c r="G410" s="439">
        <v>107.14999999999998</v>
      </c>
      <c r="H410" s="439">
        <v>114.75</v>
      </c>
      <c r="I410" s="439">
        <v>117.1</v>
      </c>
      <c r="J410" s="439">
        <v>118.55000000000001</v>
      </c>
      <c r="K410" s="438">
        <v>115.65</v>
      </c>
      <c r="L410" s="438">
        <v>111.85</v>
      </c>
      <c r="M410" s="438">
        <v>23.217549999999999</v>
      </c>
    </row>
    <row r="411" spans="1:13">
      <c r="A411" s="245">
        <v>401</v>
      </c>
      <c r="B411" s="441" t="s">
        <v>483</v>
      </c>
      <c r="C411" s="438">
        <v>230.5</v>
      </c>
      <c r="D411" s="439">
        <v>232.63333333333333</v>
      </c>
      <c r="E411" s="439">
        <v>226.06666666666666</v>
      </c>
      <c r="F411" s="439">
        <v>221.63333333333333</v>
      </c>
      <c r="G411" s="439">
        <v>215.06666666666666</v>
      </c>
      <c r="H411" s="439">
        <v>237.06666666666666</v>
      </c>
      <c r="I411" s="439">
        <v>243.63333333333333</v>
      </c>
      <c r="J411" s="439">
        <v>248.06666666666666</v>
      </c>
      <c r="K411" s="438">
        <v>239.2</v>
      </c>
      <c r="L411" s="438">
        <v>228.2</v>
      </c>
      <c r="M411" s="438">
        <v>1.2031400000000001</v>
      </c>
    </row>
    <row r="412" spans="1:13">
      <c r="A412" s="245">
        <v>402</v>
      </c>
      <c r="B412" s="441" t="s">
        <v>170</v>
      </c>
      <c r="C412" s="438">
        <v>28368.1</v>
      </c>
      <c r="D412" s="439">
        <v>28394.383333333331</v>
      </c>
      <c r="E412" s="439">
        <v>27988.766666666663</v>
      </c>
      <c r="F412" s="439">
        <v>27609.433333333331</v>
      </c>
      <c r="G412" s="439">
        <v>27203.816666666662</v>
      </c>
      <c r="H412" s="439">
        <v>28773.716666666664</v>
      </c>
      <c r="I412" s="439">
        <v>29179.333333333332</v>
      </c>
      <c r="J412" s="439">
        <v>29558.666666666664</v>
      </c>
      <c r="K412" s="438">
        <v>28800</v>
      </c>
      <c r="L412" s="438">
        <v>28015.05</v>
      </c>
      <c r="M412" s="438">
        <v>0.39467000000000002</v>
      </c>
    </row>
    <row r="413" spans="1:13">
      <c r="A413" s="245">
        <v>403</v>
      </c>
      <c r="B413" s="441" t="s">
        <v>484</v>
      </c>
      <c r="C413" s="438">
        <v>1735</v>
      </c>
      <c r="D413" s="439">
        <v>1730.3833333333332</v>
      </c>
      <c r="E413" s="439">
        <v>1705.1666666666665</v>
      </c>
      <c r="F413" s="439">
        <v>1675.3333333333333</v>
      </c>
      <c r="G413" s="439">
        <v>1650.1166666666666</v>
      </c>
      <c r="H413" s="439">
        <v>1760.2166666666665</v>
      </c>
      <c r="I413" s="439">
        <v>1785.4333333333332</v>
      </c>
      <c r="J413" s="439">
        <v>1815.2666666666664</v>
      </c>
      <c r="K413" s="438">
        <v>1755.6</v>
      </c>
      <c r="L413" s="438">
        <v>1700.55</v>
      </c>
      <c r="M413" s="438">
        <v>0.55991000000000002</v>
      </c>
    </row>
    <row r="414" spans="1:13">
      <c r="A414" s="245">
        <v>404</v>
      </c>
      <c r="B414" s="441" t="s">
        <v>173</v>
      </c>
      <c r="C414" s="438">
        <v>1411.4</v>
      </c>
      <c r="D414" s="439">
        <v>1413.8</v>
      </c>
      <c r="E414" s="439">
        <v>1390.6</v>
      </c>
      <c r="F414" s="439">
        <v>1369.8</v>
      </c>
      <c r="G414" s="439">
        <v>1346.6</v>
      </c>
      <c r="H414" s="439">
        <v>1434.6</v>
      </c>
      <c r="I414" s="439">
        <v>1457.8000000000002</v>
      </c>
      <c r="J414" s="439">
        <v>1478.6</v>
      </c>
      <c r="K414" s="438">
        <v>1437</v>
      </c>
      <c r="L414" s="438">
        <v>1393</v>
      </c>
      <c r="M414" s="438">
        <v>24.712420000000002</v>
      </c>
    </row>
    <row r="415" spans="1:13">
      <c r="A415" s="245">
        <v>405</v>
      </c>
      <c r="B415" s="441" t="s">
        <v>171</v>
      </c>
      <c r="C415" s="438">
        <v>2010.3</v>
      </c>
      <c r="D415" s="439">
        <v>2017.6499999999999</v>
      </c>
      <c r="E415" s="439">
        <v>1995.5999999999997</v>
      </c>
      <c r="F415" s="439">
        <v>1980.8999999999999</v>
      </c>
      <c r="G415" s="439">
        <v>1958.8499999999997</v>
      </c>
      <c r="H415" s="439">
        <v>2032.3499999999997</v>
      </c>
      <c r="I415" s="439">
        <v>2054.3999999999996</v>
      </c>
      <c r="J415" s="439">
        <v>2069.0999999999995</v>
      </c>
      <c r="K415" s="438">
        <v>2039.7</v>
      </c>
      <c r="L415" s="438">
        <v>2002.95</v>
      </c>
      <c r="M415" s="438">
        <v>1.82666</v>
      </c>
    </row>
    <row r="416" spans="1:13">
      <c r="A416" s="245">
        <v>406</v>
      </c>
      <c r="B416" s="441" t="s">
        <v>485</v>
      </c>
      <c r="C416" s="438">
        <v>494.1</v>
      </c>
      <c r="D416" s="439">
        <v>497.05</v>
      </c>
      <c r="E416" s="439">
        <v>488.05</v>
      </c>
      <c r="F416" s="439">
        <v>482</v>
      </c>
      <c r="G416" s="439">
        <v>473</v>
      </c>
      <c r="H416" s="439">
        <v>503.1</v>
      </c>
      <c r="I416" s="439">
        <v>512.1</v>
      </c>
      <c r="J416" s="439">
        <v>518.15000000000009</v>
      </c>
      <c r="K416" s="438">
        <v>506.05</v>
      </c>
      <c r="L416" s="438">
        <v>491</v>
      </c>
      <c r="M416" s="438">
        <v>1.0064900000000001</v>
      </c>
    </row>
    <row r="417" spans="1:13">
      <c r="A417" s="245">
        <v>407</v>
      </c>
      <c r="B417" s="441" t="s">
        <v>486</v>
      </c>
      <c r="C417" s="438">
        <v>1606.75</v>
      </c>
      <c r="D417" s="439">
        <v>1604.0833333333333</v>
      </c>
      <c r="E417" s="439">
        <v>1577.9666666666665</v>
      </c>
      <c r="F417" s="439">
        <v>1549.1833333333332</v>
      </c>
      <c r="G417" s="439">
        <v>1523.0666666666664</v>
      </c>
      <c r="H417" s="439">
        <v>1632.8666666666666</v>
      </c>
      <c r="I417" s="439">
        <v>1658.9833333333333</v>
      </c>
      <c r="J417" s="439">
        <v>1687.7666666666667</v>
      </c>
      <c r="K417" s="438">
        <v>1630.2</v>
      </c>
      <c r="L417" s="438">
        <v>1575.3</v>
      </c>
      <c r="M417" s="438">
        <v>0.45416000000000001</v>
      </c>
    </row>
    <row r="418" spans="1:13">
      <c r="A418" s="245">
        <v>408</v>
      </c>
      <c r="B418" s="441" t="s">
        <v>762</v>
      </c>
      <c r="C418" s="438">
        <v>1693.85</v>
      </c>
      <c r="D418" s="439">
        <v>1684.2833333333335</v>
      </c>
      <c r="E418" s="439">
        <v>1654.5666666666671</v>
      </c>
      <c r="F418" s="439">
        <v>1615.2833333333335</v>
      </c>
      <c r="G418" s="439">
        <v>1585.5666666666671</v>
      </c>
      <c r="H418" s="439">
        <v>1723.5666666666671</v>
      </c>
      <c r="I418" s="439">
        <v>1753.2833333333338</v>
      </c>
      <c r="J418" s="439">
        <v>1792.5666666666671</v>
      </c>
      <c r="K418" s="438">
        <v>1714</v>
      </c>
      <c r="L418" s="438">
        <v>1645</v>
      </c>
      <c r="M418" s="438">
        <v>1.5458700000000001</v>
      </c>
    </row>
    <row r="419" spans="1:13">
      <c r="A419" s="245">
        <v>409</v>
      </c>
      <c r="B419" s="441" t="s">
        <v>487</v>
      </c>
      <c r="C419" s="438">
        <v>711.1</v>
      </c>
      <c r="D419" s="439">
        <v>714.51666666666677</v>
      </c>
      <c r="E419" s="439">
        <v>704.03333333333353</v>
      </c>
      <c r="F419" s="439">
        <v>696.96666666666681</v>
      </c>
      <c r="G419" s="439">
        <v>686.48333333333358</v>
      </c>
      <c r="H419" s="439">
        <v>721.58333333333348</v>
      </c>
      <c r="I419" s="439">
        <v>732.06666666666683</v>
      </c>
      <c r="J419" s="439">
        <v>739.13333333333344</v>
      </c>
      <c r="K419" s="438">
        <v>725</v>
      </c>
      <c r="L419" s="438">
        <v>707.45</v>
      </c>
      <c r="M419" s="438">
        <v>1.34978</v>
      </c>
    </row>
    <row r="420" spans="1:13">
      <c r="A420" s="245">
        <v>410</v>
      </c>
      <c r="B420" s="441" t="s">
        <v>488</v>
      </c>
      <c r="C420" s="438">
        <v>11</v>
      </c>
      <c r="D420" s="439">
        <v>11</v>
      </c>
      <c r="E420" s="439">
        <v>10.6</v>
      </c>
      <c r="F420" s="439">
        <v>10.199999999999999</v>
      </c>
      <c r="G420" s="439">
        <v>9.7999999999999989</v>
      </c>
      <c r="H420" s="439">
        <v>11.4</v>
      </c>
      <c r="I420" s="439">
        <v>11.799999999999999</v>
      </c>
      <c r="J420" s="439">
        <v>12.200000000000001</v>
      </c>
      <c r="K420" s="438">
        <v>11.4</v>
      </c>
      <c r="L420" s="438">
        <v>10.6</v>
      </c>
      <c r="M420" s="438">
        <v>512.63977999999997</v>
      </c>
    </row>
    <row r="421" spans="1:13">
      <c r="A421" s="245">
        <v>411</v>
      </c>
      <c r="B421" s="441" t="s">
        <v>763</v>
      </c>
      <c r="C421" s="438">
        <v>76.95</v>
      </c>
      <c r="D421" s="439">
        <v>77.266666666666666</v>
      </c>
      <c r="E421" s="439">
        <v>76.233333333333334</v>
      </c>
      <c r="F421" s="439">
        <v>75.516666666666666</v>
      </c>
      <c r="G421" s="439">
        <v>74.483333333333334</v>
      </c>
      <c r="H421" s="439">
        <v>77.983333333333334</v>
      </c>
      <c r="I421" s="439">
        <v>79.016666666666666</v>
      </c>
      <c r="J421" s="439">
        <v>79.733333333333334</v>
      </c>
      <c r="K421" s="438">
        <v>78.3</v>
      </c>
      <c r="L421" s="438">
        <v>76.55</v>
      </c>
      <c r="M421" s="438">
        <v>24.61036</v>
      </c>
    </row>
    <row r="422" spans="1:13">
      <c r="A422" s="245">
        <v>412</v>
      </c>
      <c r="B422" s="441" t="s">
        <v>489</v>
      </c>
      <c r="C422" s="438">
        <v>108.75</v>
      </c>
      <c r="D422" s="439">
        <v>109.34999999999998</v>
      </c>
      <c r="E422" s="439">
        <v>107.49999999999996</v>
      </c>
      <c r="F422" s="439">
        <v>106.24999999999997</v>
      </c>
      <c r="G422" s="439">
        <v>104.39999999999995</v>
      </c>
      <c r="H422" s="439">
        <v>110.59999999999997</v>
      </c>
      <c r="I422" s="439">
        <v>112.44999999999999</v>
      </c>
      <c r="J422" s="439">
        <v>113.69999999999997</v>
      </c>
      <c r="K422" s="438">
        <v>111.2</v>
      </c>
      <c r="L422" s="438">
        <v>108.1</v>
      </c>
      <c r="M422" s="438">
        <v>2.8199000000000001</v>
      </c>
    </row>
    <row r="423" spans="1:13">
      <c r="A423" s="245">
        <v>413</v>
      </c>
      <c r="B423" s="441" t="s">
        <v>169</v>
      </c>
      <c r="C423" s="438">
        <v>420.25</v>
      </c>
      <c r="D423" s="439">
        <v>420.93333333333339</v>
      </c>
      <c r="E423" s="439">
        <v>415.9166666666668</v>
      </c>
      <c r="F423" s="439">
        <v>411.58333333333343</v>
      </c>
      <c r="G423" s="439">
        <v>406.56666666666683</v>
      </c>
      <c r="H423" s="439">
        <v>425.26666666666677</v>
      </c>
      <c r="I423" s="439">
        <v>430.28333333333342</v>
      </c>
      <c r="J423" s="439">
        <v>434.61666666666673</v>
      </c>
      <c r="K423" s="438">
        <v>425.95</v>
      </c>
      <c r="L423" s="438">
        <v>416.6</v>
      </c>
      <c r="M423" s="438">
        <v>230.48330999999999</v>
      </c>
    </row>
    <row r="424" spans="1:13">
      <c r="A424" s="245">
        <v>414</v>
      </c>
      <c r="B424" s="441" t="s">
        <v>168</v>
      </c>
      <c r="C424" s="438">
        <v>128.30000000000001</v>
      </c>
      <c r="D424" s="439">
        <v>129.68333333333337</v>
      </c>
      <c r="E424" s="439">
        <v>125.96666666666673</v>
      </c>
      <c r="F424" s="439">
        <v>123.63333333333335</v>
      </c>
      <c r="G424" s="439">
        <v>119.91666666666671</v>
      </c>
      <c r="H424" s="439">
        <v>132.01666666666674</v>
      </c>
      <c r="I424" s="439">
        <v>135.73333333333338</v>
      </c>
      <c r="J424" s="439">
        <v>138.06666666666675</v>
      </c>
      <c r="K424" s="438">
        <v>133.4</v>
      </c>
      <c r="L424" s="438">
        <v>127.35</v>
      </c>
      <c r="M424" s="438">
        <v>624.23773000000006</v>
      </c>
    </row>
    <row r="425" spans="1:13">
      <c r="A425" s="245">
        <v>415</v>
      </c>
      <c r="B425" s="441" t="s">
        <v>766</v>
      </c>
      <c r="C425" s="438">
        <v>243.05</v>
      </c>
      <c r="D425" s="439">
        <v>241.70000000000002</v>
      </c>
      <c r="E425" s="439">
        <v>233.70000000000005</v>
      </c>
      <c r="F425" s="439">
        <v>224.35000000000002</v>
      </c>
      <c r="G425" s="439">
        <v>216.35000000000005</v>
      </c>
      <c r="H425" s="439">
        <v>251.05000000000004</v>
      </c>
      <c r="I425" s="439">
        <v>259.04999999999995</v>
      </c>
      <c r="J425" s="439">
        <v>268.40000000000003</v>
      </c>
      <c r="K425" s="438">
        <v>249.7</v>
      </c>
      <c r="L425" s="438">
        <v>232.35</v>
      </c>
      <c r="M425" s="438">
        <v>16.785419999999998</v>
      </c>
    </row>
    <row r="426" spans="1:13">
      <c r="A426" s="245">
        <v>416</v>
      </c>
      <c r="B426" s="441" t="s">
        <v>831</v>
      </c>
      <c r="C426" s="438">
        <v>267.25</v>
      </c>
      <c r="D426" s="439">
        <v>263.84999999999997</v>
      </c>
      <c r="E426" s="439">
        <v>258.39999999999992</v>
      </c>
      <c r="F426" s="439">
        <v>249.54999999999995</v>
      </c>
      <c r="G426" s="439">
        <v>244.09999999999991</v>
      </c>
      <c r="H426" s="439">
        <v>272.69999999999993</v>
      </c>
      <c r="I426" s="439">
        <v>278.14999999999998</v>
      </c>
      <c r="J426" s="439">
        <v>286.99999999999994</v>
      </c>
      <c r="K426" s="438">
        <v>269.3</v>
      </c>
      <c r="L426" s="438">
        <v>255</v>
      </c>
      <c r="M426" s="438">
        <v>6.4661200000000001</v>
      </c>
    </row>
    <row r="427" spans="1:13">
      <c r="A427" s="245">
        <v>417</v>
      </c>
      <c r="B427" s="441" t="s">
        <v>174</v>
      </c>
      <c r="C427" s="438">
        <v>790</v>
      </c>
      <c r="D427" s="439">
        <v>787.76666666666677</v>
      </c>
      <c r="E427" s="439">
        <v>778.88333333333355</v>
      </c>
      <c r="F427" s="439">
        <v>767.76666666666677</v>
      </c>
      <c r="G427" s="439">
        <v>758.88333333333355</v>
      </c>
      <c r="H427" s="439">
        <v>798.88333333333355</v>
      </c>
      <c r="I427" s="439">
        <v>807.76666666666677</v>
      </c>
      <c r="J427" s="439">
        <v>818.88333333333355</v>
      </c>
      <c r="K427" s="438">
        <v>796.65</v>
      </c>
      <c r="L427" s="438">
        <v>776.65</v>
      </c>
      <c r="M427" s="438">
        <v>5.1643100000000004</v>
      </c>
    </row>
    <row r="428" spans="1:13">
      <c r="A428" s="245">
        <v>418</v>
      </c>
      <c r="B428" s="441" t="s">
        <v>490</v>
      </c>
      <c r="C428" s="438">
        <v>668.6</v>
      </c>
      <c r="D428" s="439">
        <v>674.16666666666663</v>
      </c>
      <c r="E428" s="439">
        <v>659.73333333333323</v>
      </c>
      <c r="F428" s="439">
        <v>650.86666666666656</v>
      </c>
      <c r="G428" s="439">
        <v>636.43333333333317</v>
      </c>
      <c r="H428" s="439">
        <v>683.0333333333333</v>
      </c>
      <c r="I428" s="439">
        <v>697.4666666666667</v>
      </c>
      <c r="J428" s="439">
        <v>706.33333333333337</v>
      </c>
      <c r="K428" s="438">
        <v>688.6</v>
      </c>
      <c r="L428" s="438">
        <v>665.3</v>
      </c>
      <c r="M428" s="438">
        <v>1.2363900000000001</v>
      </c>
    </row>
    <row r="429" spans="1:13">
      <c r="A429" s="245">
        <v>419</v>
      </c>
      <c r="B429" s="441" t="s">
        <v>793</v>
      </c>
      <c r="C429" s="438">
        <v>378.55</v>
      </c>
      <c r="D429" s="439">
        <v>382.85000000000008</v>
      </c>
      <c r="E429" s="439">
        <v>371.80000000000018</v>
      </c>
      <c r="F429" s="439">
        <v>365.05000000000013</v>
      </c>
      <c r="G429" s="439">
        <v>354.00000000000023</v>
      </c>
      <c r="H429" s="439">
        <v>389.60000000000014</v>
      </c>
      <c r="I429" s="439">
        <v>400.65</v>
      </c>
      <c r="J429" s="439">
        <v>407.40000000000009</v>
      </c>
      <c r="K429" s="438">
        <v>393.9</v>
      </c>
      <c r="L429" s="438">
        <v>376.1</v>
      </c>
      <c r="M429" s="438">
        <v>5.1921400000000002</v>
      </c>
    </row>
    <row r="430" spans="1:13">
      <c r="A430" s="245">
        <v>420</v>
      </c>
      <c r="B430" s="441" t="s">
        <v>491</v>
      </c>
      <c r="C430" s="438">
        <v>234.3</v>
      </c>
      <c r="D430" s="439">
        <v>235.73333333333335</v>
      </c>
      <c r="E430" s="439">
        <v>229.66666666666669</v>
      </c>
      <c r="F430" s="439">
        <v>225.03333333333333</v>
      </c>
      <c r="G430" s="439">
        <v>218.96666666666667</v>
      </c>
      <c r="H430" s="439">
        <v>240.3666666666667</v>
      </c>
      <c r="I430" s="439">
        <v>246.43333333333337</v>
      </c>
      <c r="J430" s="439">
        <v>251.06666666666672</v>
      </c>
      <c r="K430" s="438">
        <v>241.8</v>
      </c>
      <c r="L430" s="438">
        <v>231.1</v>
      </c>
      <c r="M430" s="438">
        <v>11.15123</v>
      </c>
    </row>
    <row r="431" spans="1:13">
      <c r="A431" s="245">
        <v>421</v>
      </c>
      <c r="B431" s="441" t="s">
        <v>175</v>
      </c>
      <c r="C431" s="438">
        <v>665.05</v>
      </c>
      <c r="D431" s="439">
        <v>666.75</v>
      </c>
      <c r="E431" s="439">
        <v>659.95</v>
      </c>
      <c r="F431" s="439">
        <v>654.85</v>
      </c>
      <c r="G431" s="439">
        <v>648.05000000000007</v>
      </c>
      <c r="H431" s="439">
        <v>671.85</v>
      </c>
      <c r="I431" s="439">
        <v>678.65</v>
      </c>
      <c r="J431" s="439">
        <v>683.75</v>
      </c>
      <c r="K431" s="438">
        <v>673.55</v>
      </c>
      <c r="L431" s="438">
        <v>661.65</v>
      </c>
      <c r="M431" s="438">
        <v>27.761469999999999</v>
      </c>
    </row>
    <row r="432" spans="1:13">
      <c r="A432" s="245">
        <v>422</v>
      </c>
      <c r="B432" s="441" t="s">
        <v>176</v>
      </c>
      <c r="C432" s="438">
        <v>532.29999999999995</v>
      </c>
      <c r="D432" s="439">
        <v>531.4666666666667</v>
      </c>
      <c r="E432" s="439">
        <v>522.93333333333339</v>
      </c>
      <c r="F432" s="439">
        <v>513.56666666666672</v>
      </c>
      <c r="G432" s="439">
        <v>505.03333333333342</v>
      </c>
      <c r="H432" s="439">
        <v>540.83333333333337</v>
      </c>
      <c r="I432" s="439">
        <v>549.36666666666667</v>
      </c>
      <c r="J432" s="439">
        <v>558.73333333333335</v>
      </c>
      <c r="K432" s="438">
        <v>540</v>
      </c>
      <c r="L432" s="438">
        <v>522.1</v>
      </c>
      <c r="M432" s="438">
        <v>66.379199999999997</v>
      </c>
    </row>
    <row r="433" spans="1:13">
      <c r="A433" s="245">
        <v>423</v>
      </c>
      <c r="B433" s="441" t="s">
        <v>492</v>
      </c>
      <c r="C433" s="438">
        <v>2678.8</v>
      </c>
      <c r="D433" s="439">
        <v>2656.4333333333334</v>
      </c>
      <c r="E433" s="439">
        <v>2616.3166666666666</v>
      </c>
      <c r="F433" s="439">
        <v>2553.833333333333</v>
      </c>
      <c r="G433" s="439">
        <v>2513.7166666666662</v>
      </c>
      <c r="H433" s="439">
        <v>2718.916666666667</v>
      </c>
      <c r="I433" s="439">
        <v>2759.0333333333338</v>
      </c>
      <c r="J433" s="439">
        <v>2821.5166666666673</v>
      </c>
      <c r="K433" s="438">
        <v>2696.55</v>
      </c>
      <c r="L433" s="438">
        <v>2593.9499999999998</v>
      </c>
      <c r="M433" s="438">
        <v>1.0293600000000001</v>
      </c>
    </row>
    <row r="434" spans="1:13">
      <c r="A434" s="245">
        <v>424</v>
      </c>
      <c r="B434" s="441" t="s">
        <v>493</v>
      </c>
      <c r="C434" s="438">
        <v>822.3</v>
      </c>
      <c r="D434" s="439">
        <v>827.01666666666677</v>
      </c>
      <c r="E434" s="439">
        <v>811.28333333333353</v>
      </c>
      <c r="F434" s="439">
        <v>800.26666666666677</v>
      </c>
      <c r="G434" s="439">
        <v>784.53333333333353</v>
      </c>
      <c r="H434" s="439">
        <v>838.03333333333353</v>
      </c>
      <c r="I434" s="439">
        <v>853.76666666666688</v>
      </c>
      <c r="J434" s="439">
        <v>864.78333333333353</v>
      </c>
      <c r="K434" s="438">
        <v>842.75</v>
      </c>
      <c r="L434" s="438">
        <v>816</v>
      </c>
      <c r="M434" s="438">
        <v>0.76693999999999996</v>
      </c>
    </row>
    <row r="435" spans="1:13">
      <c r="A435" s="245">
        <v>425</v>
      </c>
      <c r="B435" s="441" t="s">
        <v>494</v>
      </c>
      <c r="C435" s="438">
        <v>289.3</v>
      </c>
      <c r="D435" s="439">
        <v>290.5333333333333</v>
      </c>
      <c r="E435" s="439">
        <v>281.81666666666661</v>
      </c>
      <c r="F435" s="439">
        <v>274.33333333333331</v>
      </c>
      <c r="G435" s="439">
        <v>265.61666666666662</v>
      </c>
      <c r="H435" s="439">
        <v>298.01666666666659</v>
      </c>
      <c r="I435" s="439">
        <v>306.73333333333329</v>
      </c>
      <c r="J435" s="439">
        <v>314.21666666666658</v>
      </c>
      <c r="K435" s="438">
        <v>299.25</v>
      </c>
      <c r="L435" s="438">
        <v>283.05</v>
      </c>
      <c r="M435" s="438">
        <v>4.0275400000000001</v>
      </c>
    </row>
    <row r="436" spans="1:13">
      <c r="A436" s="245">
        <v>426</v>
      </c>
      <c r="B436" s="441" t="s">
        <v>495</v>
      </c>
      <c r="C436" s="438">
        <v>284.5</v>
      </c>
      <c r="D436" s="439">
        <v>287.81666666666666</v>
      </c>
      <c r="E436" s="439">
        <v>278.2833333333333</v>
      </c>
      <c r="F436" s="439">
        <v>272.06666666666666</v>
      </c>
      <c r="G436" s="439">
        <v>262.5333333333333</v>
      </c>
      <c r="H436" s="439">
        <v>294.0333333333333</v>
      </c>
      <c r="I436" s="439">
        <v>303.56666666666672</v>
      </c>
      <c r="J436" s="439">
        <v>309.7833333333333</v>
      </c>
      <c r="K436" s="438">
        <v>297.35000000000002</v>
      </c>
      <c r="L436" s="438">
        <v>281.60000000000002</v>
      </c>
      <c r="M436" s="438">
        <v>18.948080000000001</v>
      </c>
    </row>
    <row r="437" spans="1:13">
      <c r="A437" s="245">
        <v>427</v>
      </c>
      <c r="B437" s="441" t="s">
        <v>496</v>
      </c>
      <c r="C437" s="438">
        <v>2260.0500000000002</v>
      </c>
      <c r="D437" s="439">
        <v>2254.0166666666669</v>
      </c>
      <c r="E437" s="439">
        <v>2233.0333333333338</v>
      </c>
      <c r="F437" s="439">
        <v>2206.0166666666669</v>
      </c>
      <c r="G437" s="439">
        <v>2185.0333333333338</v>
      </c>
      <c r="H437" s="439">
        <v>2281.0333333333338</v>
      </c>
      <c r="I437" s="439">
        <v>2302.0166666666664</v>
      </c>
      <c r="J437" s="439">
        <v>2329.0333333333338</v>
      </c>
      <c r="K437" s="438">
        <v>2275</v>
      </c>
      <c r="L437" s="438">
        <v>2227</v>
      </c>
      <c r="M437" s="438">
        <v>1.9039699999999999</v>
      </c>
    </row>
    <row r="438" spans="1:13">
      <c r="A438" s="245">
        <v>428</v>
      </c>
      <c r="B438" s="441" t="s">
        <v>764</v>
      </c>
      <c r="C438" s="438">
        <v>753.55</v>
      </c>
      <c r="D438" s="439">
        <v>754.48333333333323</v>
      </c>
      <c r="E438" s="439">
        <v>739.06666666666649</v>
      </c>
      <c r="F438" s="439">
        <v>724.58333333333326</v>
      </c>
      <c r="G438" s="439">
        <v>709.16666666666652</v>
      </c>
      <c r="H438" s="439">
        <v>768.96666666666647</v>
      </c>
      <c r="I438" s="439">
        <v>784.38333333333321</v>
      </c>
      <c r="J438" s="439">
        <v>798.86666666666645</v>
      </c>
      <c r="K438" s="438">
        <v>769.9</v>
      </c>
      <c r="L438" s="438">
        <v>740</v>
      </c>
      <c r="M438" s="438">
        <v>0.45823000000000003</v>
      </c>
    </row>
    <row r="439" spans="1:13">
      <c r="A439" s="245">
        <v>429</v>
      </c>
      <c r="B439" s="441" t="s">
        <v>813</v>
      </c>
      <c r="C439" s="438">
        <v>483.45</v>
      </c>
      <c r="D439" s="439">
        <v>484.66666666666669</v>
      </c>
      <c r="E439" s="439">
        <v>479.33333333333337</v>
      </c>
      <c r="F439" s="439">
        <v>475.2166666666667</v>
      </c>
      <c r="G439" s="439">
        <v>469.88333333333338</v>
      </c>
      <c r="H439" s="439">
        <v>488.78333333333336</v>
      </c>
      <c r="I439" s="439">
        <v>494.11666666666673</v>
      </c>
      <c r="J439" s="439">
        <v>498.23333333333335</v>
      </c>
      <c r="K439" s="438">
        <v>490</v>
      </c>
      <c r="L439" s="438">
        <v>480.55</v>
      </c>
      <c r="M439" s="438">
        <v>1.82552</v>
      </c>
    </row>
    <row r="440" spans="1:13">
      <c r="A440" s="245">
        <v>430</v>
      </c>
      <c r="B440" s="441" t="s">
        <v>497</v>
      </c>
      <c r="C440" s="438">
        <v>7.15</v>
      </c>
      <c r="D440" s="439">
        <v>7.166666666666667</v>
      </c>
      <c r="E440" s="439">
        <v>6.9333333333333336</v>
      </c>
      <c r="F440" s="439">
        <v>6.7166666666666668</v>
      </c>
      <c r="G440" s="439">
        <v>6.4833333333333334</v>
      </c>
      <c r="H440" s="439">
        <v>7.3833333333333337</v>
      </c>
      <c r="I440" s="439">
        <v>7.6166666666666663</v>
      </c>
      <c r="J440" s="439">
        <v>7.8333333333333339</v>
      </c>
      <c r="K440" s="438">
        <v>7.4</v>
      </c>
      <c r="L440" s="438">
        <v>6.95</v>
      </c>
      <c r="M440" s="438">
        <v>499.60095999999999</v>
      </c>
    </row>
    <row r="441" spans="1:13">
      <c r="A441" s="245">
        <v>431</v>
      </c>
      <c r="B441" s="441" t="s">
        <v>498</v>
      </c>
      <c r="C441" s="438">
        <v>138.9</v>
      </c>
      <c r="D441" s="439">
        <v>138.83333333333334</v>
      </c>
      <c r="E441" s="439">
        <v>137.2166666666667</v>
      </c>
      <c r="F441" s="439">
        <v>135.53333333333336</v>
      </c>
      <c r="G441" s="439">
        <v>133.91666666666671</v>
      </c>
      <c r="H441" s="439">
        <v>140.51666666666668</v>
      </c>
      <c r="I441" s="439">
        <v>142.1333333333333</v>
      </c>
      <c r="J441" s="439">
        <v>143.81666666666666</v>
      </c>
      <c r="K441" s="438">
        <v>140.44999999999999</v>
      </c>
      <c r="L441" s="438">
        <v>137.15</v>
      </c>
      <c r="M441" s="438">
        <v>1.46879</v>
      </c>
    </row>
    <row r="442" spans="1:13">
      <c r="A442" s="245">
        <v>432</v>
      </c>
      <c r="B442" s="441" t="s">
        <v>765</v>
      </c>
      <c r="C442" s="438">
        <v>1646.85</v>
      </c>
      <c r="D442" s="439">
        <v>1648.8333333333333</v>
      </c>
      <c r="E442" s="439">
        <v>1622.6666666666665</v>
      </c>
      <c r="F442" s="439">
        <v>1598.4833333333333</v>
      </c>
      <c r="G442" s="439">
        <v>1572.3166666666666</v>
      </c>
      <c r="H442" s="439">
        <v>1673.0166666666664</v>
      </c>
      <c r="I442" s="439">
        <v>1699.1833333333329</v>
      </c>
      <c r="J442" s="439">
        <v>1723.3666666666663</v>
      </c>
      <c r="K442" s="438">
        <v>1675</v>
      </c>
      <c r="L442" s="438">
        <v>1624.65</v>
      </c>
      <c r="M442" s="438">
        <v>0.55184999999999995</v>
      </c>
    </row>
    <row r="443" spans="1:13">
      <c r="A443" s="245">
        <v>433</v>
      </c>
      <c r="B443" s="441" t="s">
        <v>499</v>
      </c>
      <c r="C443" s="438">
        <v>1086.5999999999999</v>
      </c>
      <c r="D443" s="439">
        <v>1102.1833333333334</v>
      </c>
      <c r="E443" s="439">
        <v>1064.4666666666667</v>
      </c>
      <c r="F443" s="439">
        <v>1042.3333333333333</v>
      </c>
      <c r="G443" s="439">
        <v>1004.6166666666666</v>
      </c>
      <c r="H443" s="439">
        <v>1124.3166666666668</v>
      </c>
      <c r="I443" s="439">
        <v>1162.0333333333335</v>
      </c>
      <c r="J443" s="439">
        <v>1184.166666666667</v>
      </c>
      <c r="K443" s="438">
        <v>1139.9000000000001</v>
      </c>
      <c r="L443" s="438">
        <v>1080.05</v>
      </c>
      <c r="M443" s="438">
        <v>2.66778</v>
      </c>
    </row>
    <row r="444" spans="1:13">
      <c r="A444" s="245">
        <v>434</v>
      </c>
      <c r="B444" s="441" t="s">
        <v>275</v>
      </c>
      <c r="C444" s="438">
        <v>577.6</v>
      </c>
      <c r="D444" s="439">
        <v>580.2833333333333</v>
      </c>
      <c r="E444" s="439">
        <v>572.41666666666663</v>
      </c>
      <c r="F444" s="439">
        <v>567.23333333333335</v>
      </c>
      <c r="G444" s="439">
        <v>559.36666666666667</v>
      </c>
      <c r="H444" s="439">
        <v>585.46666666666658</v>
      </c>
      <c r="I444" s="439">
        <v>593.33333333333337</v>
      </c>
      <c r="J444" s="439">
        <v>598.51666666666654</v>
      </c>
      <c r="K444" s="438">
        <v>588.15</v>
      </c>
      <c r="L444" s="438">
        <v>575.1</v>
      </c>
      <c r="M444" s="438">
        <v>1.58514</v>
      </c>
    </row>
    <row r="445" spans="1:13">
      <c r="A445" s="245">
        <v>435</v>
      </c>
      <c r="B445" s="441" t="s">
        <v>500</v>
      </c>
      <c r="C445" s="438">
        <v>1454.5</v>
      </c>
      <c r="D445" s="439">
        <v>1464.8</v>
      </c>
      <c r="E445" s="439">
        <v>1431.05</v>
      </c>
      <c r="F445" s="439">
        <v>1407.6</v>
      </c>
      <c r="G445" s="439">
        <v>1373.85</v>
      </c>
      <c r="H445" s="439">
        <v>1488.25</v>
      </c>
      <c r="I445" s="439">
        <v>1522</v>
      </c>
      <c r="J445" s="439">
        <v>1545.45</v>
      </c>
      <c r="K445" s="438">
        <v>1498.55</v>
      </c>
      <c r="L445" s="438">
        <v>1441.35</v>
      </c>
      <c r="M445" s="438">
        <v>0.81676000000000004</v>
      </c>
    </row>
    <row r="446" spans="1:13">
      <c r="A446" s="245">
        <v>436</v>
      </c>
      <c r="B446" s="441" t="s">
        <v>501</v>
      </c>
      <c r="C446" s="438">
        <v>543.79999999999995</v>
      </c>
      <c r="D446" s="439">
        <v>545.2833333333333</v>
      </c>
      <c r="E446" s="439">
        <v>535.56666666666661</v>
      </c>
      <c r="F446" s="439">
        <v>527.33333333333326</v>
      </c>
      <c r="G446" s="439">
        <v>517.61666666666656</v>
      </c>
      <c r="H446" s="439">
        <v>553.51666666666665</v>
      </c>
      <c r="I446" s="439">
        <v>563.23333333333335</v>
      </c>
      <c r="J446" s="439">
        <v>571.4666666666667</v>
      </c>
      <c r="K446" s="438">
        <v>555</v>
      </c>
      <c r="L446" s="438">
        <v>537.04999999999995</v>
      </c>
      <c r="M446" s="438">
        <v>0.19997999999999999</v>
      </c>
    </row>
    <row r="447" spans="1:13">
      <c r="A447" s="245">
        <v>437</v>
      </c>
      <c r="B447" s="441" t="s">
        <v>502</v>
      </c>
      <c r="C447" s="438">
        <v>8598.9</v>
      </c>
      <c r="D447" s="439">
        <v>8656.85</v>
      </c>
      <c r="E447" s="439">
        <v>8505</v>
      </c>
      <c r="F447" s="439">
        <v>8411.1</v>
      </c>
      <c r="G447" s="439">
        <v>8259.25</v>
      </c>
      <c r="H447" s="439">
        <v>8750.75</v>
      </c>
      <c r="I447" s="439">
        <v>8902.6000000000022</v>
      </c>
      <c r="J447" s="439">
        <v>8996.5</v>
      </c>
      <c r="K447" s="438">
        <v>8808.7000000000007</v>
      </c>
      <c r="L447" s="438">
        <v>8562.9500000000007</v>
      </c>
      <c r="M447" s="438">
        <v>4.6440000000000002E-2</v>
      </c>
    </row>
    <row r="448" spans="1:13">
      <c r="A448" s="245">
        <v>438</v>
      </c>
      <c r="B448" s="441" t="s">
        <v>503</v>
      </c>
      <c r="C448" s="438">
        <v>305.75</v>
      </c>
      <c r="D448" s="439">
        <v>307.43333333333334</v>
      </c>
      <c r="E448" s="439">
        <v>303.31666666666666</v>
      </c>
      <c r="F448" s="439">
        <v>300.88333333333333</v>
      </c>
      <c r="G448" s="439">
        <v>296.76666666666665</v>
      </c>
      <c r="H448" s="439">
        <v>309.86666666666667</v>
      </c>
      <c r="I448" s="439">
        <v>313.98333333333335</v>
      </c>
      <c r="J448" s="439">
        <v>316.41666666666669</v>
      </c>
      <c r="K448" s="438">
        <v>311.55</v>
      </c>
      <c r="L448" s="438">
        <v>305</v>
      </c>
      <c r="M448" s="438">
        <v>1.0423800000000001</v>
      </c>
    </row>
    <row r="449" spans="1:13">
      <c r="A449" s="245">
        <v>439</v>
      </c>
      <c r="B449" s="441" t="s">
        <v>504</v>
      </c>
      <c r="C449" s="438">
        <v>43.95</v>
      </c>
      <c r="D449" s="439">
        <v>44.166666666666664</v>
      </c>
      <c r="E449" s="439">
        <v>42.93333333333333</v>
      </c>
      <c r="F449" s="439">
        <v>41.916666666666664</v>
      </c>
      <c r="G449" s="439">
        <v>40.68333333333333</v>
      </c>
      <c r="H449" s="439">
        <v>45.18333333333333</v>
      </c>
      <c r="I449" s="439">
        <v>46.416666666666664</v>
      </c>
      <c r="J449" s="439">
        <v>47.43333333333333</v>
      </c>
      <c r="K449" s="438">
        <v>45.4</v>
      </c>
      <c r="L449" s="438">
        <v>43.15</v>
      </c>
      <c r="M449" s="438">
        <v>129.02654999999999</v>
      </c>
    </row>
    <row r="450" spans="1:13">
      <c r="A450" s="245">
        <v>440</v>
      </c>
      <c r="B450" s="441" t="s">
        <v>188</v>
      </c>
      <c r="C450" s="438">
        <v>610.70000000000005</v>
      </c>
      <c r="D450" s="439">
        <v>612.83333333333337</v>
      </c>
      <c r="E450" s="439">
        <v>603.31666666666672</v>
      </c>
      <c r="F450" s="439">
        <v>595.93333333333339</v>
      </c>
      <c r="G450" s="439">
        <v>586.41666666666674</v>
      </c>
      <c r="H450" s="439">
        <v>620.2166666666667</v>
      </c>
      <c r="I450" s="439">
        <v>629.73333333333335</v>
      </c>
      <c r="J450" s="439">
        <v>637.11666666666667</v>
      </c>
      <c r="K450" s="438">
        <v>622.35</v>
      </c>
      <c r="L450" s="438">
        <v>605.45000000000005</v>
      </c>
      <c r="M450" s="438">
        <v>11.208209999999999</v>
      </c>
    </row>
    <row r="451" spans="1:13">
      <c r="A451" s="245">
        <v>441</v>
      </c>
      <c r="B451" s="441" t="s">
        <v>767</v>
      </c>
      <c r="C451" s="438">
        <v>15037.95</v>
      </c>
      <c r="D451" s="439">
        <v>15086.333333333334</v>
      </c>
      <c r="E451" s="439">
        <v>14906.616666666669</v>
      </c>
      <c r="F451" s="439">
        <v>14775.283333333335</v>
      </c>
      <c r="G451" s="439">
        <v>14595.566666666669</v>
      </c>
      <c r="H451" s="439">
        <v>15217.666666666668</v>
      </c>
      <c r="I451" s="439">
        <v>15397.383333333331</v>
      </c>
      <c r="J451" s="439">
        <v>15528.716666666667</v>
      </c>
      <c r="K451" s="438">
        <v>15266.05</v>
      </c>
      <c r="L451" s="438">
        <v>14955</v>
      </c>
      <c r="M451" s="438">
        <v>1.324E-2</v>
      </c>
    </row>
    <row r="452" spans="1:13">
      <c r="A452" s="245">
        <v>442</v>
      </c>
      <c r="B452" s="441" t="s">
        <v>177</v>
      </c>
      <c r="C452" s="438">
        <v>725.6</v>
      </c>
      <c r="D452" s="439">
        <v>728.73333333333323</v>
      </c>
      <c r="E452" s="439">
        <v>715.11666666666645</v>
      </c>
      <c r="F452" s="439">
        <v>704.63333333333321</v>
      </c>
      <c r="G452" s="439">
        <v>691.01666666666642</v>
      </c>
      <c r="H452" s="439">
        <v>739.21666666666647</v>
      </c>
      <c r="I452" s="439">
        <v>752.83333333333326</v>
      </c>
      <c r="J452" s="439">
        <v>763.31666666666649</v>
      </c>
      <c r="K452" s="438">
        <v>742.35</v>
      </c>
      <c r="L452" s="438">
        <v>718.25</v>
      </c>
      <c r="M452" s="438">
        <v>17.757280000000002</v>
      </c>
    </row>
    <row r="453" spans="1:13">
      <c r="A453" s="245">
        <v>443</v>
      </c>
      <c r="B453" s="441" t="s">
        <v>768</v>
      </c>
      <c r="C453" s="438">
        <v>178.45</v>
      </c>
      <c r="D453" s="439">
        <v>179.71666666666667</v>
      </c>
      <c r="E453" s="439">
        <v>176.23333333333335</v>
      </c>
      <c r="F453" s="439">
        <v>174.01666666666668</v>
      </c>
      <c r="G453" s="439">
        <v>170.53333333333336</v>
      </c>
      <c r="H453" s="439">
        <v>181.93333333333334</v>
      </c>
      <c r="I453" s="439">
        <v>185.41666666666663</v>
      </c>
      <c r="J453" s="439">
        <v>187.63333333333333</v>
      </c>
      <c r="K453" s="438">
        <v>183.2</v>
      </c>
      <c r="L453" s="438">
        <v>177.5</v>
      </c>
      <c r="M453" s="438">
        <v>19.264579999999999</v>
      </c>
    </row>
    <row r="454" spans="1:13">
      <c r="A454" s="245">
        <v>444</v>
      </c>
      <c r="B454" s="441" t="s">
        <v>769</v>
      </c>
      <c r="C454" s="438">
        <v>1271.7</v>
      </c>
      <c r="D454" s="439">
        <v>1279.2833333333335</v>
      </c>
      <c r="E454" s="439">
        <v>1253.666666666667</v>
      </c>
      <c r="F454" s="439">
        <v>1235.6333333333334</v>
      </c>
      <c r="G454" s="439">
        <v>1210.0166666666669</v>
      </c>
      <c r="H454" s="439">
        <v>1297.3166666666671</v>
      </c>
      <c r="I454" s="439">
        <v>1322.9333333333334</v>
      </c>
      <c r="J454" s="439">
        <v>1340.9666666666672</v>
      </c>
      <c r="K454" s="438">
        <v>1304.9000000000001</v>
      </c>
      <c r="L454" s="438">
        <v>1261.25</v>
      </c>
      <c r="M454" s="438">
        <v>4.1561899999999996</v>
      </c>
    </row>
    <row r="455" spans="1:13">
      <c r="A455" s="245">
        <v>445</v>
      </c>
      <c r="B455" s="441" t="s">
        <v>183</v>
      </c>
      <c r="C455" s="438">
        <v>3317.75</v>
      </c>
      <c r="D455" s="439">
        <v>3304.6</v>
      </c>
      <c r="E455" s="439">
        <v>3273.1499999999996</v>
      </c>
      <c r="F455" s="439">
        <v>3228.5499999999997</v>
      </c>
      <c r="G455" s="439">
        <v>3197.0999999999995</v>
      </c>
      <c r="H455" s="439">
        <v>3349.2</v>
      </c>
      <c r="I455" s="439">
        <v>3380.6499999999996</v>
      </c>
      <c r="J455" s="439">
        <v>3425.25</v>
      </c>
      <c r="K455" s="438">
        <v>3336.05</v>
      </c>
      <c r="L455" s="438">
        <v>3260</v>
      </c>
      <c r="M455" s="438">
        <v>22.73413</v>
      </c>
    </row>
    <row r="456" spans="1:13">
      <c r="A456" s="245">
        <v>446</v>
      </c>
      <c r="B456" s="441" t="s">
        <v>804</v>
      </c>
      <c r="C456" s="438">
        <v>745</v>
      </c>
      <c r="D456" s="439">
        <v>739.05000000000007</v>
      </c>
      <c r="E456" s="439">
        <v>730.80000000000018</v>
      </c>
      <c r="F456" s="439">
        <v>716.60000000000014</v>
      </c>
      <c r="G456" s="439">
        <v>708.35000000000025</v>
      </c>
      <c r="H456" s="439">
        <v>753.25000000000011</v>
      </c>
      <c r="I456" s="439">
        <v>761.49999999999989</v>
      </c>
      <c r="J456" s="439">
        <v>775.7</v>
      </c>
      <c r="K456" s="438">
        <v>747.3</v>
      </c>
      <c r="L456" s="438">
        <v>724.85</v>
      </c>
      <c r="M456" s="438">
        <v>41.675849999999997</v>
      </c>
    </row>
    <row r="457" spans="1:13">
      <c r="A457" s="245">
        <v>447</v>
      </c>
      <c r="B457" s="441" t="s">
        <v>178</v>
      </c>
      <c r="C457" s="438">
        <v>3734.35</v>
      </c>
      <c r="D457" s="439">
        <v>3758.8833333333332</v>
      </c>
      <c r="E457" s="439">
        <v>3697.6166666666663</v>
      </c>
      <c r="F457" s="439">
        <v>3660.8833333333332</v>
      </c>
      <c r="G457" s="439">
        <v>3599.6166666666663</v>
      </c>
      <c r="H457" s="439">
        <v>3795.6166666666663</v>
      </c>
      <c r="I457" s="439">
        <v>3856.8833333333328</v>
      </c>
      <c r="J457" s="439">
        <v>3893.6166666666663</v>
      </c>
      <c r="K457" s="438">
        <v>3820.15</v>
      </c>
      <c r="L457" s="438">
        <v>3722.15</v>
      </c>
      <c r="M457" s="438">
        <v>1.0235799999999999</v>
      </c>
    </row>
    <row r="458" spans="1:13">
      <c r="A458" s="245">
        <v>448</v>
      </c>
      <c r="B458" s="441" t="s">
        <v>505</v>
      </c>
      <c r="C458" s="438">
        <v>1124.25</v>
      </c>
      <c r="D458" s="439">
        <v>1131.4333333333332</v>
      </c>
      <c r="E458" s="439">
        <v>1105.1666666666663</v>
      </c>
      <c r="F458" s="439">
        <v>1086.083333333333</v>
      </c>
      <c r="G458" s="439">
        <v>1059.8166666666662</v>
      </c>
      <c r="H458" s="439">
        <v>1150.5166666666664</v>
      </c>
      <c r="I458" s="439">
        <v>1176.7833333333333</v>
      </c>
      <c r="J458" s="439">
        <v>1195.8666666666666</v>
      </c>
      <c r="K458" s="438">
        <v>1157.7</v>
      </c>
      <c r="L458" s="438">
        <v>1112.3499999999999</v>
      </c>
      <c r="M458" s="438">
        <v>0.50319999999999998</v>
      </c>
    </row>
    <row r="459" spans="1:13">
      <c r="A459" s="245">
        <v>449</v>
      </c>
      <c r="B459" s="441" t="s">
        <v>180</v>
      </c>
      <c r="C459" s="438">
        <v>160.80000000000001</v>
      </c>
      <c r="D459" s="439">
        <v>161.5</v>
      </c>
      <c r="E459" s="439">
        <v>158.4</v>
      </c>
      <c r="F459" s="439">
        <v>156</v>
      </c>
      <c r="G459" s="439">
        <v>152.9</v>
      </c>
      <c r="H459" s="439">
        <v>163.9</v>
      </c>
      <c r="I459" s="439">
        <v>167.00000000000003</v>
      </c>
      <c r="J459" s="439">
        <v>169.4</v>
      </c>
      <c r="K459" s="438">
        <v>164.6</v>
      </c>
      <c r="L459" s="438">
        <v>159.1</v>
      </c>
      <c r="M459" s="438">
        <v>18.32479</v>
      </c>
    </row>
    <row r="460" spans="1:13">
      <c r="A460" s="245">
        <v>450</v>
      </c>
      <c r="B460" s="441" t="s">
        <v>179</v>
      </c>
      <c r="C460" s="438">
        <v>345.65</v>
      </c>
      <c r="D460" s="439">
        <v>346.93333333333334</v>
      </c>
      <c r="E460" s="439">
        <v>340.9666666666667</v>
      </c>
      <c r="F460" s="439">
        <v>336.28333333333336</v>
      </c>
      <c r="G460" s="439">
        <v>330.31666666666672</v>
      </c>
      <c r="H460" s="439">
        <v>351.61666666666667</v>
      </c>
      <c r="I460" s="439">
        <v>357.58333333333326</v>
      </c>
      <c r="J460" s="439">
        <v>362.26666666666665</v>
      </c>
      <c r="K460" s="438">
        <v>352.9</v>
      </c>
      <c r="L460" s="438">
        <v>342.25</v>
      </c>
      <c r="M460" s="438">
        <v>292.36973999999998</v>
      </c>
    </row>
    <row r="461" spans="1:13">
      <c r="A461" s="245">
        <v>451</v>
      </c>
      <c r="B461" s="441" t="s">
        <v>181</v>
      </c>
      <c r="C461" s="438">
        <v>123.95</v>
      </c>
      <c r="D461" s="439">
        <v>124.38333333333334</v>
      </c>
      <c r="E461" s="439">
        <v>121.86666666666667</v>
      </c>
      <c r="F461" s="439">
        <v>119.78333333333333</v>
      </c>
      <c r="G461" s="439">
        <v>117.26666666666667</v>
      </c>
      <c r="H461" s="439">
        <v>126.46666666666668</v>
      </c>
      <c r="I461" s="439">
        <v>128.98333333333335</v>
      </c>
      <c r="J461" s="439">
        <v>131.06666666666669</v>
      </c>
      <c r="K461" s="438">
        <v>126.9</v>
      </c>
      <c r="L461" s="438">
        <v>122.3</v>
      </c>
      <c r="M461" s="438">
        <v>738.01919999999996</v>
      </c>
    </row>
    <row r="462" spans="1:13">
      <c r="A462" s="245">
        <v>452</v>
      </c>
      <c r="B462" s="441" t="s">
        <v>770</v>
      </c>
      <c r="C462" s="438">
        <v>90.95</v>
      </c>
      <c r="D462" s="439">
        <v>91.2</v>
      </c>
      <c r="E462" s="439">
        <v>89.550000000000011</v>
      </c>
      <c r="F462" s="439">
        <v>88.15</v>
      </c>
      <c r="G462" s="439">
        <v>86.500000000000014</v>
      </c>
      <c r="H462" s="439">
        <v>92.600000000000009</v>
      </c>
      <c r="I462" s="439">
        <v>94.250000000000014</v>
      </c>
      <c r="J462" s="439">
        <v>95.65</v>
      </c>
      <c r="K462" s="438">
        <v>92.85</v>
      </c>
      <c r="L462" s="438">
        <v>89.8</v>
      </c>
      <c r="M462" s="438">
        <v>33.794170000000001</v>
      </c>
    </row>
    <row r="463" spans="1:13">
      <c r="A463" s="245">
        <v>453</v>
      </c>
      <c r="B463" s="441" t="s">
        <v>182</v>
      </c>
      <c r="C463" s="438">
        <v>1103.75</v>
      </c>
      <c r="D463" s="439">
        <v>1111.0666666666668</v>
      </c>
      <c r="E463" s="439">
        <v>1088.3333333333337</v>
      </c>
      <c r="F463" s="439">
        <v>1072.916666666667</v>
      </c>
      <c r="G463" s="439">
        <v>1050.1833333333338</v>
      </c>
      <c r="H463" s="439">
        <v>1126.4833333333336</v>
      </c>
      <c r="I463" s="439">
        <v>1149.2166666666667</v>
      </c>
      <c r="J463" s="439">
        <v>1164.6333333333334</v>
      </c>
      <c r="K463" s="438">
        <v>1133.8</v>
      </c>
      <c r="L463" s="438">
        <v>1095.6500000000001</v>
      </c>
      <c r="M463" s="438">
        <v>162.07687000000001</v>
      </c>
    </row>
    <row r="464" spans="1:13">
      <c r="A464" s="245">
        <v>454</v>
      </c>
      <c r="B464" s="441" t="s">
        <v>506</v>
      </c>
      <c r="C464" s="438">
        <v>3533.6</v>
      </c>
      <c r="D464" s="439">
        <v>3536.3833333333332</v>
      </c>
      <c r="E464" s="439">
        <v>3500.5666666666666</v>
      </c>
      <c r="F464" s="439">
        <v>3467.5333333333333</v>
      </c>
      <c r="G464" s="439">
        <v>3431.7166666666667</v>
      </c>
      <c r="H464" s="439">
        <v>3569.4166666666665</v>
      </c>
      <c r="I464" s="439">
        <v>3605.2333333333331</v>
      </c>
      <c r="J464" s="439">
        <v>3638.2666666666664</v>
      </c>
      <c r="K464" s="438">
        <v>3572.2</v>
      </c>
      <c r="L464" s="438">
        <v>3503.35</v>
      </c>
      <c r="M464" s="438">
        <v>0.17185</v>
      </c>
    </row>
    <row r="465" spans="1:13">
      <c r="A465" s="245">
        <v>455</v>
      </c>
      <c r="B465" s="441" t="s">
        <v>184</v>
      </c>
      <c r="C465" s="438">
        <v>1080.25</v>
      </c>
      <c r="D465" s="439">
        <v>1074</v>
      </c>
      <c r="E465" s="439">
        <v>1063.3</v>
      </c>
      <c r="F465" s="439">
        <v>1046.3499999999999</v>
      </c>
      <c r="G465" s="439">
        <v>1035.6499999999999</v>
      </c>
      <c r="H465" s="439">
        <v>1090.95</v>
      </c>
      <c r="I465" s="439">
        <v>1101.6499999999999</v>
      </c>
      <c r="J465" s="439">
        <v>1118.6000000000001</v>
      </c>
      <c r="K465" s="438">
        <v>1084.7</v>
      </c>
      <c r="L465" s="438">
        <v>1057.05</v>
      </c>
      <c r="M465" s="438">
        <v>31.619309999999999</v>
      </c>
    </row>
    <row r="466" spans="1:13">
      <c r="A466" s="245">
        <v>456</v>
      </c>
      <c r="B466" s="441" t="s">
        <v>276</v>
      </c>
      <c r="C466" s="438">
        <v>171.75</v>
      </c>
      <c r="D466" s="439">
        <v>173.21666666666667</v>
      </c>
      <c r="E466" s="439">
        <v>169.13333333333333</v>
      </c>
      <c r="F466" s="439">
        <v>166.51666666666665</v>
      </c>
      <c r="G466" s="439">
        <v>162.43333333333331</v>
      </c>
      <c r="H466" s="439">
        <v>175.83333333333334</v>
      </c>
      <c r="I466" s="439">
        <v>179.91666666666666</v>
      </c>
      <c r="J466" s="439">
        <v>182.53333333333336</v>
      </c>
      <c r="K466" s="438">
        <v>177.3</v>
      </c>
      <c r="L466" s="438">
        <v>170.6</v>
      </c>
      <c r="M466" s="438">
        <v>13.278040000000001</v>
      </c>
    </row>
    <row r="467" spans="1:13">
      <c r="A467" s="245">
        <v>457</v>
      </c>
      <c r="B467" s="441" t="s">
        <v>164</v>
      </c>
      <c r="C467" s="438">
        <v>1034.3499999999999</v>
      </c>
      <c r="D467" s="439">
        <v>1029.0166666666667</v>
      </c>
      <c r="E467" s="439">
        <v>1013.0333333333333</v>
      </c>
      <c r="F467" s="439">
        <v>991.7166666666667</v>
      </c>
      <c r="G467" s="439">
        <v>975.73333333333335</v>
      </c>
      <c r="H467" s="439">
        <v>1050.3333333333333</v>
      </c>
      <c r="I467" s="439">
        <v>1066.3166666666664</v>
      </c>
      <c r="J467" s="439">
        <v>1087.6333333333332</v>
      </c>
      <c r="K467" s="438">
        <v>1045</v>
      </c>
      <c r="L467" s="438">
        <v>1007.7</v>
      </c>
      <c r="M467" s="438">
        <v>6.0863199999999997</v>
      </c>
    </row>
    <row r="468" spans="1:13">
      <c r="A468" s="245">
        <v>458</v>
      </c>
      <c r="B468" s="441" t="s">
        <v>507</v>
      </c>
      <c r="C468" s="438">
        <v>1426.45</v>
      </c>
      <c r="D468" s="439">
        <v>1443.8</v>
      </c>
      <c r="E468" s="439">
        <v>1397.6499999999999</v>
      </c>
      <c r="F468" s="439">
        <v>1368.85</v>
      </c>
      <c r="G468" s="439">
        <v>1322.6999999999998</v>
      </c>
      <c r="H468" s="439">
        <v>1472.6</v>
      </c>
      <c r="I468" s="439">
        <v>1518.75</v>
      </c>
      <c r="J468" s="439">
        <v>1547.55</v>
      </c>
      <c r="K468" s="438">
        <v>1489.95</v>
      </c>
      <c r="L468" s="438">
        <v>1415</v>
      </c>
      <c r="M468" s="438">
        <v>0.71128999999999998</v>
      </c>
    </row>
    <row r="469" spans="1:13">
      <c r="A469" s="245">
        <v>459</v>
      </c>
      <c r="B469" s="441" t="s">
        <v>508</v>
      </c>
      <c r="C469" s="438">
        <v>1307.95</v>
      </c>
      <c r="D469" s="439">
        <v>1314.2666666666667</v>
      </c>
      <c r="E469" s="439">
        <v>1260.0333333333333</v>
      </c>
      <c r="F469" s="439">
        <v>1212.1166666666666</v>
      </c>
      <c r="G469" s="439">
        <v>1157.8833333333332</v>
      </c>
      <c r="H469" s="439">
        <v>1362.1833333333334</v>
      </c>
      <c r="I469" s="439">
        <v>1416.4166666666665</v>
      </c>
      <c r="J469" s="439">
        <v>1464.3333333333335</v>
      </c>
      <c r="K469" s="438">
        <v>1368.5</v>
      </c>
      <c r="L469" s="438">
        <v>1266.3499999999999</v>
      </c>
      <c r="M469" s="438">
        <v>27.842410000000001</v>
      </c>
    </row>
    <row r="470" spans="1:13">
      <c r="A470" s="245">
        <v>460</v>
      </c>
      <c r="B470" s="441" t="s">
        <v>509</v>
      </c>
      <c r="C470" s="438">
        <v>1346.7</v>
      </c>
      <c r="D470" s="439">
        <v>1349.3833333333332</v>
      </c>
      <c r="E470" s="439">
        <v>1322.7666666666664</v>
      </c>
      <c r="F470" s="439">
        <v>1298.8333333333333</v>
      </c>
      <c r="G470" s="439">
        <v>1272.2166666666665</v>
      </c>
      <c r="H470" s="439">
        <v>1373.3166666666664</v>
      </c>
      <c r="I470" s="439">
        <v>1399.9333333333332</v>
      </c>
      <c r="J470" s="439">
        <v>1423.8666666666663</v>
      </c>
      <c r="K470" s="438">
        <v>1376</v>
      </c>
      <c r="L470" s="438">
        <v>1325.45</v>
      </c>
      <c r="M470" s="438">
        <v>0.39168999999999998</v>
      </c>
    </row>
    <row r="471" spans="1:13">
      <c r="A471" s="245">
        <v>461</v>
      </c>
      <c r="B471" s="441" t="s">
        <v>185</v>
      </c>
      <c r="C471" s="438">
        <v>1711.4</v>
      </c>
      <c r="D471" s="439">
        <v>1711.6000000000001</v>
      </c>
      <c r="E471" s="439">
        <v>1701.2000000000003</v>
      </c>
      <c r="F471" s="439">
        <v>1691.0000000000002</v>
      </c>
      <c r="G471" s="439">
        <v>1680.6000000000004</v>
      </c>
      <c r="H471" s="439">
        <v>1721.8000000000002</v>
      </c>
      <c r="I471" s="439">
        <v>1732.2000000000003</v>
      </c>
      <c r="J471" s="439">
        <v>1742.4</v>
      </c>
      <c r="K471" s="438">
        <v>1722</v>
      </c>
      <c r="L471" s="438">
        <v>1701.4</v>
      </c>
      <c r="M471" s="438">
        <v>5.4651500000000004</v>
      </c>
    </row>
    <row r="472" spans="1:13">
      <c r="A472" s="245">
        <v>462</v>
      </c>
      <c r="B472" s="441" t="s">
        <v>186</v>
      </c>
      <c r="C472" s="438">
        <v>2953.9</v>
      </c>
      <c r="D472" s="439">
        <v>2922.9166666666665</v>
      </c>
      <c r="E472" s="439">
        <v>2885.083333333333</v>
      </c>
      <c r="F472" s="439">
        <v>2816.2666666666664</v>
      </c>
      <c r="G472" s="439">
        <v>2778.4333333333329</v>
      </c>
      <c r="H472" s="439">
        <v>2991.7333333333331</v>
      </c>
      <c r="I472" s="439">
        <v>3029.5666666666662</v>
      </c>
      <c r="J472" s="439">
        <v>3098.3833333333332</v>
      </c>
      <c r="K472" s="438">
        <v>2960.75</v>
      </c>
      <c r="L472" s="438">
        <v>2854.1</v>
      </c>
      <c r="M472" s="438">
        <v>5.9583700000000004</v>
      </c>
    </row>
    <row r="473" spans="1:13">
      <c r="A473" s="245">
        <v>463</v>
      </c>
      <c r="B473" s="441" t="s">
        <v>187</v>
      </c>
      <c r="C473" s="438">
        <v>457.4</v>
      </c>
      <c r="D473" s="439">
        <v>459.58333333333331</v>
      </c>
      <c r="E473" s="439">
        <v>450.06666666666661</v>
      </c>
      <c r="F473" s="439">
        <v>442.73333333333329</v>
      </c>
      <c r="G473" s="439">
        <v>433.21666666666658</v>
      </c>
      <c r="H473" s="439">
        <v>466.91666666666663</v>
      </c>
      <c r="I473" s="439">
        <v>476.43333333333339</v>
      </c>
      <c r="J473" s="439">
        <v>483.76666666666665</v>
      </c>
      <c r="K473" s="438">
        <v>469.1</v>
      </c>
      <c r="L473" s="438">
        <v>452.25</v>
      </c>
      <c r="M473" s="438">
        <v>14.038489999999999</v>
      </c>
    </row>
    <row r="474" spans="1:13">
      <c r="A474" s="245">
        <v>464</v>
      </c>
      <c r="B474" s="441" t="s">
        <v>510</v>
      </c>
      <c r="C474" s="438">
        <v>855.6</v>
      </c>
      <c r="D474" s="439">
        <v>859.85</v>
      </c>
      <c r="E474" s="439">
        <v>824.7</v>
      </c>
      <c r="F474" s="439">
        <v>793.80000000000007</v>
      </c>
      <c r="G474" s="439">
        <v>758.65000000000009</v>
      </c>
      <c r="H474" s="439">
        <v>890.75</v>
      </c>
      <c r="I474" s="439">
        <v>925.89999999999986</v>
      </c>
      <c r="J474" s="439">
        <v>956.8</v>
      </c>
      <c r="K474" s="438">
        <v>895</v>
      </c>
      <c r="L474" s="438">
        <v>828.95</v>
      </c>
      <c r="M474" s="438">
        <v>18.209499999999998</v>
      </c>
    </row>
    <row r="475" spans="1:13">
      <c r="A475" s="245">
        <v>465</v>
      </c>
      <c r="B475" s="441" t="s">
        <v>511</v>
      </c>
      <c r="C475" s="438">
        <v>16.75</v>
      </c>
      <c r="D475" s="439">
        <v>16.833333333333332</v>
      </c>
      <c r="E475" s="439">
        <v>16.316666666666663</v>
      </c>
      <c r="F475" s="439">
        <v>15.883333333333329</v>
      </c>
      <c r="G475" s="439">
        <v>15.36666666666666</v>
      </c>
      <c r="H475" s="439">
        <v>17.266666666666666</v>
      </c>
      <c r="I475" s="439">
        <v>17.783333333333339</v>
      </c>
      <c r="J475" s="439">
        <v>18.216666666666669</v>
      </c>
      <c r="K475" s="438">
        <v>17.350000000000001</v>
      </c>
      <c r="L475" s="438">
        <v>16.399999999999999</v>
      </c>
      <c r="M475" s="438">
        <v>312.89272999999997</v>
      </c>
    </row>
    <row r="476" spans="1:13">
      <c r="A476" s="245">
        <v>466</v>
      </c>
      <c r="B476" s="441" t="s">
        <v>512</v>
      </c>
      <c r="C476" s="438">
        <v>1244.2</v>
      </c>
      <c r="D476" s="439">
        <v>1241.8333333333333</v>
      </c>
      <c r="E476" s="439">
        <v>1213.5666666666666</v>
      </c>
      <c r="F476" s="439">
        <v>1182.9333333333334</v>
      </c>
      <c r="G476" s="439">
        <v>1154.6666666666667</v>
      </c>
      <c r="H476" s="439">
        <v>1272.4666666666665</v>
      </c>
      <c r="I476" s="439">
        <v>1300.7333333333333</v>
      </c>
      <c r="J476" s="439">
        <v>1331.3666666666663</v>
      </c>
      <c r="K476" s="438">
        <v>1270.0999999999999</v>
      </c>
      <c r="L476" s="438">
        <v>1211.2</v>
      </c>
      <c r="M476" s="438">
        <v>1.0580099999999999</v>
      </c>
    </row>
    <row r="477" spans="1:13">
      <c r="A477" s="245">
        <v>467</v>
      </c>
      <c r="B477" s="441" t="s">
        <v>513</v>
      </c>
      <c r="C477" s="438">
        <v>13.95</v>
      </c>
      <c r="D477" s="439">
        <v>14.033333333333331</v>
      </c>
      <c r="E477" s="439">
        <v>13.716666666666663</v>
      </c>
      <c r="F477" s="439">
        <v>13.483333333333333</v>
      </c>
      <c r="G477" s="439">
        <v>13.166666666666664</v>
      </c>
      <c r="H477" s="439">
        <v>14.266666666666662</v>
      </c>
      <c r="I477" s="439">
        <v>14.583333333333332</v>
      </c>
      <c r="J477" s="439">
        <v>14.816666666666661</v>
      </c>
      <c r="K477" s="438">
        <v>14.35</v>
      </c>
      <c r="L477" s="438">
        <v>13.8</v>
      </c>
      <c r="M477" s="438">
        <v>112.08808999999999</v>
      </c>
    </row>
    <row r="478" spans="1:13">
      <c r="A478" s="245">
        <v>468</v>
      </c>
      <c r="B478" s="441" t="s">
        <v>514</v>
      </c>
      <c r="C478" s="438">
        <v>473.55</v>
      </c>
      <c r="D478" s="439">
        <v>471.15000000000003</v>
      </c>
      <c r="E478" s="439">
        <v>458.50000000000006</v>
      </c>
      <c r="F478" s="439">
        <v>443.45000000000005</v>
      </c>
      <c r="G478" s="439">
        <v>430.80000000000007</v>
      </c>
      <c r="H478" s="439">
        <v>486.20000000000005</v>
      </c>
      <c r="I478" s="439">
        <v>498.85</v>
      </c>
      <c r="J478" s="439">
        <v>513.90000000000009</v>
      </c>
      <c r="K478" s="438">
        <v>483.8</v>
      </c>
      <c r="L478" s="438">
        <v>456.1</v>
      </c>
      <c r="M478" s="438">
        <v>1.97207</v>
      </c>
    </row>
    <row r="479" spans="1:13">
      <c r="A479" s="245">
        <v>469</v>
      </c>
      <c r="B479" s="441" t="s">
        <v>193</v>
      </c>
      <c r="C479" s="438">
        <v>835.05</v>
      </c>
      <c r="D479" s="439">
        <v>837.23333333333323</v>
      </c>
      <c r="E479" s="439">
        <v>826.46666666666647</v>
      </c>
      <c r="F479" s="439">
        <v>817.88333333333321</v>
      </c>
      <c r="G479" s="439">
        <v>807.11666666666645</v>
      </c>
      <c r="H479" s="439">
        <v>845.81666666666649</v>
      </c>
      <c r="I479" s="439">
        <v>856.58333333333314</v>
      </c>
      <c r="J479" s="439">
        <v>865.16666666666652</v>
      </c>
      <c r="K479" s="438">
        <v>848</v>
      </c>
      <c r="L479" s="438">
        <v>828.65</v>
      </c>
      <c r="M479" s="438">
        <v>36.840989999999998</v>
      </c>
    </row>
    <row r="480" spans="1:13">
      <c r="A480" s="245">
        <v>470</v>
      </c>
      <c r="B480" s="441" t="s">
        <v>190</v>
      </c>
      <c r="C480" s="438">
        <v>213</v>
      </c>
      <c r="D480" s="439">
        <v>213.88333333333333</v>
      </c>
      <c r="E480" s="439">
        <v>211.36666666666665</v>
      </c>
      <c r="F480" s="439">
        <v>209.73333333333332</v>
      </c>
      <c r="G480" s="439">
        <v>207.21666666666664</v>
      </c>
      <c r="H480" s="439">
        <v>215.51666666666665</v>
      </c>
      <c r="I480" s="439">
        <v>218.0333333333333</v>
      </c>
      <c r="J480" s="439">
        <v>219.66666666666666</v>
      </c>
      <c r="K480" s="438">
        <v>216.4</v>
      </c>
      <c r="L480" s="438">
        <v>212.25</v>
      </c>
      <c r="M480" s="438">
        <v>3.5623800000000001</v>
      </c>
    </row>
    <row r="481" spans="1:13">
      <c r="A481" s="245">
        <v>471</v>
      </c>
      <c r="B481" s="441" t="s">
        <v>784</v>
      </c>
      <c r="C481" s="438">
        <v>31.7</v>
      </c>
      <c r="D481" s="439">
        <v>32.133333333333333</v>
      </c>
      <c r="E481" s="439">
        <v>31.066666666666663</v>
      </c>
      <c r="F481" s="439">
        <v>30.43333333333333</v>
      </c>
      <c r="G481" s="439">
        <v>29.36666666666666</v>
      </c>
      <c r="H481" s="439">
        <v>32.766666666666666</v>
      </c>
      <c r="I481" s="439">
        <v>33.833333333333343</v>
      </c>
      <c r="J481" s="439">
        <v>34.466666666666669</v>
      </c>
      <c r="K481" s="438">
        <v>33.200000000000003</v>
      </c>
      <c r="L481" s="438">
        <v>31.5</v>
      </c>
      <c r="M481" s="438">
        <v>48.611550000000001</v>
      </c>
    </row>
    <row r="482" spans="1:13">
      <c r="A482" s="245">
        <v>472</v>
      </c>
      <c r="B482" s="441" t="s">
        <v>191</v>
      </c>
      <c r="C482" s="438">
        <v>6704.85</v>
      </c>
      <c r="D482" s="439">
        <v>6668.3</v>
      </c>
      <c r="E482" s="439">
        <v>6586.6</v>
      </c>
      <c r="F482" s="439">
        <v>6468.35</v>
      </c>
      <c r="G482" s="439">
        <v>6386.6500000000005</v>
      </c>
      <c r="H482" s="439">
        <v>6786.55</v>
      </c>
      <c r="I482" s="439">
        <v>6868.2499999999991</v>
      </c>
      <c r="J482" s="439">
        <v>6986.5</v>
      </c>
      <c r="K482" s="438">
        <v>6750</v>
      </c>
      <c r="L482" s="438">
        <v>6550.05</v>
      </c>
      <c r="M482" s="438">
        <v>6.37296</v>
      </c>
    </row>
    <row r="483" spans="1:13">
      <c r="A483" s="245">
        <v>473</v>
      </c>
      <c r="B483" s="441" t="s">
        <v>192</v>
      </c>
      <c r="C483" s="438">
        <v>38.1</v>
      </c>
      <c r="D483" s="439">
        <v>38.049999999999997</v>
      </c>
      <c r="E483" s="439">
        <v>36.849999999999994</v>
      </c>
      <c r="F483" s="439">
        <v>35.599999999999994</v>
      </c>
      <c r="G483" s="439">
        <v>34.399999999999991</v>
      </c>
      <c r="H483" s="439">
        <v>39.299999999999997</v>
      </c>
      <c r="I483" s="439">
        <v>40.5</v>
      </c>
      <c r="J483" s="439">
        <v>41.75</v>
      </c>
      <c r="K483" s="438">
        <v>39.25</v>
      </c>
      <c r="L483" s="438">
        <v>36.799999999999997</v>
      </c>
      <c r="M483" s="438">
        <v>667.21285</v>
      </c>
    </row>
    <row r="484" spans="1:13">
      <c r="A484" s="245">
        <v>474</v>
      </c>
      <c r="B484" s="441" t="s">
        <v>189</v>
      </c>
      <c r="C484" s="438">
        <v>1401.95</v>
      </c>
      <c r="D484" s="439">
        <v>1394.1499999999999</v>
      </c>
      <c r="E484" s="439">
        <v>1369.7999999999997</v>
      </c>
      <c r="F484" s="439">
        <v>1337.6499999999999</v>
      </c>
      <c r="G484" s="439">
        <v>1313.2999999999997</v>
      </c>
      <c r="H484" s="439">
        <v>1426.2999999999997</v>
      </c>
      <c r="I484" s="439">
        <v>1450.6499999999996</v>
      </c>
      <c r="J484" s="439">
        <v>1482.7999999999997</v>
      </c>
      <c r="K484" s="438">
        <v>1418.5</v>
      </c>
      <c r="L484" s="438">
        <v>1362</v>
      </c>
      <c r="M484" s="438">
        <v>12.73546</v>
      </c>
    </row>
    <row r="485" spans="1:13">
      <c r="A485" s="245">
        <v>475</v>
      </c>
      <c r="B485" s="441" t="s">
        <v>141</v>
      </c>
      <c r="C485" s="438">
        <v>662.7</v>
      </c>
      <c r="D485" s="439">
        <v>660.7166666666667</v>
      </c>
      <c r="E485" s="439">
        <v>646.93333333333339</v>
      </c>
      <c r="F485" s="439">
        <v>631.16666666666674</v>
      </c>
      <c r="G485" s="439">
        <v>617.38333333333344</v>
      </c>
      <c r="H485" s="439">
        <v>676.48333333333335</v>
      </c>
      <c r="I485" s="439">
        <v>690.26666666666665</v>
      </c>
      <c r="J485" s="439">
        <v>706.0333333333333</v>
      </c>
      <c r="K485" s="438">
        <v>674.5</v>
      </c>
      <c r="L485" s="438">
        <v>644.95000000000005</v>
      </c>
      <c r="M485" s="438">
        <v>52.390720000000002</v>
      </c>
    </row>
    <row r="486" spans="1:13">
      <c r="A486" s="245">
        <v>476</v>
      </c>
      <c r="B486" s="441" t="s">
        <v>277</v>
      </c>
      <c r="C486" s="438">
        <v>255.75</v>
      </c>
      <c r="D486" s="439">
        <v>258.66666666666669</v>
      </c>
      <c r="E486" s="439">
        <v>250.08333333333337</v>
      </c>
      <c r="F486" s="439">
        <v>244.41666666666669</v>
      </c>
      <c r="G486" s="439">
        <v>235.83333333333337</v>
      </c>
      <c r="H486" s="439">
        <v>264.33333333333337</v>
      </c>
      <c r="I486" s="439">
        <v>272.91666666666674</v>
      </c>
      <c r="J486" s="439">
        <v>278.58333333333337</v>
      </c>
      <c r="K486" s="438">
        <v>267.25</v>
      </c>
      <c r="L486" s="438">
        <v>253</v>
      </c>
      <c r="M486" s="438">
        <v>25.652989999999999</v>
      </c>
    </row>
    <row r="487" spans="1:13">
      <c r="A487" s="245">
        <v>477</v>
      </c>
      <c r="B487" s="441" t="s">
        <v>515</v>
      </c>
      <c r="C487" s="438">
        <v>2804.05</v>
      </c>
      <c r="D487" s="439">
        <v>2810.9166666666665</v>
      </c>
      <c r="E487" s="439">
        <v>2777.4333333333329</v>
      </c>
      <c r="F487" s="439">
        <v>2750.8166666666666</v>
      </c>
      <c r="G487" s="439">
        <v>2717.333333333333</v>
      </c>
      <c r="H487" s="439">
        <v>2837.5333333333328</v>
      </c>
      <c r="I487" s="439">
        <v>2871.0166666666664</v>
      </c>
      <c r="J487" s="439">
        <v>2897.6333333333328</v>
      </c>
      <c r="K487" s="438">
        <v>2844.4</v>
      </c>
      <c r="L487" s="438">
        <v>2784.3</v>
      </c>
      <c r="M487" s="438">
        <v>0.15972</v>
      </c>
    </row>
    <row r="488" spans="1:13">
      <c r="A488" s="245">
        <v>478</v>
      </c>
      <c r="B488" s="441" t="s">
        <v>516</v>
      </c>
      <c r="C488" s="438">
        <v>404.55</v>
      </c>
      <c r="D488" s="439">
        <v>402.2166666666667</v>
      </c>
      <c r="E488" s="439">
        <v>396.63333333333338</v>
      </c>
      <c r="F488" s="439">
        <v>388.7166666666667</v>
      </c>
      <c r="G488" s="439">
        <v>383.13333333333338</v>
      </c>
      <c r="H488" s="439">
        <v>410.13333333333338</v>
      </c>
      <c r="I488" s="439">
        <v>415.71666666666664</v>
      </c>
      <c r="J488" s="439">
        <v>423.63333333333338</v>
      </c>
      <c r="K488" s="438">
        <v>407.8</v>
      </c>
      <c r="L488" s="438">
        <v>394.3</v>
      </c>
      <c r="M488" s="438">
        <v>4.8759499999999996</v>
      </c>
    </row>
    <row r="489" spans="1:13">
      <c r="A489" s="245">
        <v>479</v>
      </c>
      <c r="B489" s="441" t="s">
        <v>517</v>
      </c>
      <c r="C489" s="438">
        <v>285.75</v>
      </c>
      <c r="D489" s="439">
        <v>286.56666666666666</v>
      </c>
      <c r="E489" s="439">
        <v>279.23333333333335</v>
      </c>
      <c r="F489" s="439">
        <v>272.7166666666667</v>
      </c>
      <c r="G489" s="439">
        <v>265.38333333333338</v>
      </c>
      <c r="H489" s="439">
        <v>293.08333333333331</v>
      </c>
      <c r="I489" s="439">
        <v>300.41666666666669</v>
      </c>
      <c r="J489" s="439">
        <v>306.93333333333328</v>
      </c>
      <c r="K489" s="438">
        <v>293.89999999999998</v>
      </c>
      <c r="L489" s="438">
        <v>280.05</v>
      </c>
      <c r="M489" s="438">
        <v>3.7313900000000002</v>
      </c>
    </row>
    <row r="490" spans="1:13">
      <c r="A490" s="245">
        <v>480</v>
      </c>
      <c r="B490" s="441" t="s">
        <v>518</v>
      </c>
      <c r="C490" s="438">
        <v>3456.55</v>
      </c>
      <c r="D490" s="439">
        <v>3463.8333333333335</v>
      </c>
      <c r="E490" s="439">
        <v>3432.7166666666672</v>
      </c>
      <c r="F490" s="439">
        <v>3408.8833333333337</v>
      </c>
      <c r="G490" s="439">
        <v>3377.7666666666673</v>
      </c>
      <c r="H490" s="439">
        <v>3487.666666666667</v>
      </c>
      <c r="I490" s="439">
        <v>3518.7833333333328</v>
      </c>
      <c r="J490" s="439">
        <v>3542.6166666666668</v>
      </c>
      <c r="K490" s="438">
        <v>3494.95</v>
      </c>
      <c r="L490" s="438">
        <v>3440</v>
      </c>
      <c r="M490" s="438">
        <v>0.63632</v>
      </c>
    </row>
    <row r="491" spans="1:13">
      <c r="A491" s="245">
        <v>481</v>
      </c>
      <c r="B491" s="441" t="s">
        <v>519</v>
      </c>
      <c r="C491" s="438">
        <v>801.8</v>
      </c>
      <c r="D491" s="439">
        <v>803.61666666666667</v>
      </c>
      <c r="E491" s="439">
        <v>797.18333333333339</v>
      </c>
      <c r="F491" s="439">
        <v>792.56666666666672</v>
      </c>
      <c r="G491" s="439">
        <v>786.13333333333344</v>
      </c>
      <c r="H491" s="439">
        <v>808.23333333333335</v>
      </c>
      <c r="I491" s="439">
        <v>814.66666666666652</v>
      </c>
      <c r="J491" s="439">
        <v>819.2833333333333</v>
      </c>
      <c r="K491" s="438">
        <v>810.05</v>
      </c>
      <c r="L491" s="438">
        <v>799</v>
      </c>
      <c r="M491" s="438">
        <v>1.8759699999999999</v>
      </c>
    </row>
    <row r="492" spans="1:13">
      <c r="A492" s="245">
        <v>482</v>
      </c>
      <c r="B492" s="441" t="s">
        <v>520</v>
      </c>
      <c r="C492" s="438">
        <v>47.75</v>
      </c>
      <c r="D492" s="439">
        <v>48.216666666666661</v>
      </c>
      <c r="E492" s="439">
        <v>46.833333333333321</v>
      </c>
      <c r="F492" s="439">
        <v>45.916666666666657</v>
      </c>
      <c r="G492" s="439">
        <v>44.533333333333317</v>
      </c>
      <c r="H492" s="439">
        <v>49.133333333333326</v>
      </c>
      <c r="I492" s="439">
        <v>50.516666666666666</v>
      </c>
      <c r="J492" s="439">
        <v>51.43333333333333</v>
      </c>
      <c r="K492" s="438">
        <v>49.6</v>
      </c>
      <c r="L492" s="438">
        <v>47.3</v>
      </c>
      <c r="M492" s="438">
        <v>49.942889999999998</v>
      </c>
    </row>
    <row r="493" spans="1:13">
      <c r="A493" s="245">
        <v>483</v>
      </c>
      <c r="B493" s="441" t="s">
        <v>521</v>
      </c>
      <c r="C493" s="438">
        <v>1389.15</v>
      </c>
      <c r="D493" s="439">
        <v>1405.8</v>
      </c>
      <c r="E493" s="439">
        <v>1363.6</v>
      </c>
      <c r="F493" s="439">
        <v>1338.05</v>
      </c>
      <c r="G493" s="439">
        <v>1295.8499999999999</v>
      </c>
      <c r="H493" s="439">
        <v>1431.35</v>
      </c>
      <c r="I493" s="439">
        <v>1473.5500000000002</v>
      </c>
      <c r="J493" s="439">
        <v>1499.1</v>
      </c>
      <c r="K493" s="438">
        <v>1448</v>
      </c>
      <c r="L493" s="438">
        <v>1380.25</v>
      </c>
      <c r="M493" s="438">
        <v>0.75234000000000001</v>
      </c>
    </row>
    <row r="494" spans="1:13">
      <c r="A494" s="245">
        <v>484</v>
      </c>
      <c r="B494" s="441" t="s">
        <v>278</v>
      </c>
      <c r="C494" s="438">
        <v>375.2</v>
      </c>
      <c r="D494" s="439">
        <v>376.16666666666669</v>
      </c>
      <c r="E494" s="439">
        <v>372.33333333333337</v>
      </c>
      <c r="F494" s="439">
        <v>369.4666666666667</v>
      </c>
      <c r="G494" s="439">
        <v>365.63333333333338</v>
      </c>
      <c r="H494" s="439">
        <v>379.03333333333336</v>
      </c>
      <c r="I494" s="439">
        <v>382.86666666666673</v>
      </c>
      <c r="J494" s="439">
        <v>385.73333333333335</v>
      </c>
      <c r="K494" s="438">
        <v>380</v>
      </c>
      <c r="L494" s="438">
        <v>373.3</v>
      </c>
      <c r="M494" s="438">
        <v>1.1186</v>
      </c>
    </row>
    <row r="495" spans="1:13">
      <c r="A495" s="245">
        <v>485</v>
      </c>
      <c r="B495" s="441" t="s">
        <v>522</v>
      </c>
      <c r="C495" s="438">
        <v>791.15</v>
      </c>
      <c r="D495" s="439">
        <v>787.68333333333339</v>
      </c>
      <c r="E495" s="439">
        <v>780.46666666666681</v>
      </c>
      <c r="F495" s="439">
        <v>769.78333333333342</v>
      </c>
      <c r="G495" s="439">
        <v>762.56666666666683</v>
      </c>
      <c r="H495" s="439">
        <v>798.36666666666679</v>
      </c>
      <c r="I495" s="439">
        <v>805.58333333333348</v>
      </c>
      <c r="J495" s="439">
        <v>816.26666666666677</v>
      </c>
      <c r="K495" s="438">
        <v>794.9</v>
      </c>
      <c r="L495" s="438">
        <v>777</v>
      </c>
      <c r="M495" s="438">
        <v>3.1829800000000001</v>
      </c>
    </row>
    <row r="496" spans="1:13">
      <c r="A496" s="245">
        <v>486</v>
      </c>
      <c r="B496" s="441" t="s">
        <v>523</v>
      </c>
      <c r="C496" s="438">
        <v>2611.3000000000002</v>
      </c>
      <c r="D496" s="439">
        <v>2635.1333333333332</v>
      </c>
      <c r="E496" s="439">
        <v>2576.2666666666664</v>
      </c>
      <c r="F496" s="439">
        <v>2541.2333333333331</v>
      </c>
      <c r="G496" s="439">
        <v>2482.3666666666663</v>
      </c>
      <c r="H496" s="439">
        <v>2670.1666666666665</v>
      </c>
      <c r="I496" s="439">
        <v>2729.0333333333333</v>
      </c>
      <c r="J496" s="439">
        <v>2764.0666666666666</v>
      </c>
      <c r="K496" s="438">
        <v>2694</v>
      </c>
      <c r="L496" s="438">
        <v>2600.1</v>
      </c>
      <c r="M496" s="438">
        <v>0.66549000000000003</v>
      </c>
    </row>
    <row r="497" spans="1:13">
      <c r="A497" s="245">
        <v>487</v>
      </c>
      <c r="B497" s="441" t="s">
        <v>524</v>
      </c>
      <c r="C497" s="438">
        <v>1761.35</v>
      </c>
      <c r="D497" s="439">
        <v>1754.8166666666666</v>
      </c>
      <c r="E497" s="439">
        <v>1741.6333333333332</v>
      </c>
      <c r="F497" s="439">
        <v>1721.9166666666665</v>
      </c>
      <c r="G497" s="439">
        <v>1708.7333333333331</v>
      </c>
      <c r="H497" s="439">
        <v>1774.5333333333333</v>
      </c>
      <c r="I497" s="439">
        <v>1787.7166666666667</v>
      </c>
      <c r="J497" s="439">
        <v>1807.4333333333334</v>
      </c>
      <c r="K497" s="438">
        <v>1768</v>
      </c>
      <c r="L497" s="438">
        <v>1735.1</v>
      </c>
      <c r="M497" s="438">
        <v>0.43071999999999999</v>
      </c>
    </row>
    <row r="498" spans="1:13">
      <c r="A498" s="245">
        <v>488</v>
      </c>
      <c r="B498" s="441" t="s">
        <v>118</v>
      </c>
      <c r="C498" s="438">
        <v>9.4499999999999993</v>
      </c>
      <c r="D498" s="439">
        <v>9.5499999999999989</v>
      </c>
      <c r="E498" s="439">
        <v>9.2999999999999972</v>
      </c>
      <c r="F498" s="439">
        <v>9.1499999999999986</v>
      </c>
      <c r="G498" s="439">
        <v>8.8999999999999968</v>
      </c>
      <c r="H498" s="439">
        <v>9.6999999999999975</v>
      </c>
      <c r="I498" s="439">
        <v>9.9500000000000011</v>
      </c>
      <c r="J498" s="439">
        <v>10.099999999999998</v>
      </c>
      <c r="K498" s="438">
        <v>9.8000000000000007</v>
      </c>
      <c r="L498" s="438">
        <v>9.4</v>
      </c>
      <c r="M498" s="438">
        <v>1755.15506</v>
      </c>
    </row>
    <row r="499" spans="1:13">
      <c r="A499" s="245">
        <v>489</v>
      </c>
      <c r="B499" s="441" t="s">
        <v>195</v>
      </c>
      <c r="C499" s="438">
        <v>1030.25</v>
      </c>
      <c r="D499" s="439">
        <v>1028.6333333333334</v>
      </c>
      <c r="E499" s="439">
        <v>1014.3666666666668</v>
      </c>
      <c r="F499" s="439">
        <v>998.48333333333335</v>
      </c>
      <c r="G499" s="439">
        <v>984.2166666666667</v>
      </c>
      <c r="H499" s="439">
        <v>1044.5166666666669</v>
      </c>
      <c r="I499" s="439">
        <v>1058.7833333333338</v>
      </c>
      <c r="J499" s="439">
        <v>1074.666666666667</v>
      </c>
      <c r="K499" s="438">
        <v>1042.9000000000001</v>
      </c>
      <c r="L499" s="438">
        <v>1012.75</v>
      </c>
      <c r="M499" s="438">
        <v>12.85561</v>
      </c>
    </row>
    <row r="500" spans="1:13">
      <c r="A500" s="245">
        <v>490</v>
      </c>
      <c r="B500" s="441" t="s">
        <v>525</v>
      </c>
      <c r="C500" s="438">
        <v>7137.85</v>
      </c>
      <c r="D500" s="439">
        <v>7185.833333333333</v>
      </c>
      <c r="E500" s="439">
        <v>7052.0166666666664</v>
      </c>
      <c r="F500" s="439">
        <v>6966.1833333333334</v>
      </c>
      <c r="G500" s="439">
        <v>6832.3666666666668</v>
      </c>
      <c r="H500" s="439">
        <v>7271.6666666666661</v>
      </c>
      <c r="I500" s="439">
        <v>7405.4833333333336</v>
      </c>
      <c r="J500" s="439">
        <v>7491.3166666666657</v>
      </c>
      <c r="K500" s="438">
        <v>7319.65</v>
      </c>
      <c r="L500" s="438">
        <v>7100</v>
      </c>
      <c r="M500" s="438">
        <v>0.13095999999999999</v>
      </c>
    </row>
    <row r="501" spans="1:13">
      <c r="A501" s="245">
        <v>491</v>
      </c>
      <c r="B501" s="441" t="s">
        <v>526</v>
      </c>
      <c r="C501" s="438">
        <v>146.75</v>
      </c>
      <c r="D501" s="439">
        <v>148.11666666666667</v>
      </c>
      <c r="E501" s="439">
        <v>143.23333333333335</v>
      </c>
      <c r="F501" s="439">
        <v>139.71666666666667</v>
      </c>
      <c r="G501" s="439">
        <v>134.83333333333334</v>
      </c>
      <c r="H501" s="439">
        <v>151.63333333333335</v>
      </c>
      <c r="I501" s="439">
        <v>156.51666666666668</v>
      </c>
      <c r="J501" s="439">
        <v>160.03333333333336</v>
      </c>
      <c r="K501" s="438">
        <v>153</v>
      </c>
      <c r="L501" s="438">
        <v>144.6</v>
      </c>
      <c r="M501" s="438">
        <v>19.478840000000002</v>
      </c>
    </row>
    <row r="502" spans="1:13">
      <c r="A502" s="245">
        <v>492</v>
      </c>
      <c r="B502" s="441" t="s">
        <v>527</v>
      </c>
      <c r="C502" s="438">
        <v>92.55</v>
      </c>
      <c r="D502" s="439">
        <v>92.95</v>
      </c>
      <c r="E502" s="439">
        <v>91.100000000000009</v>
      </c>
      <c r="F502" s="439">
        <v>89.65</v>
      </c>
      <c r="G502" s="439">
        <v>87.800000000000011</v>
      </c>
      <c r="H502" s="439">
        <v>94.4</v>
      </c>
      <c r="I502" s="439">
        <v>96.25</v>
      </c>
      <c r="J502" s="439">
        <v>97.7</v>
      </c>
      <c r="K502" s="438">
        <v>94.8</v>
      </c>
      <c r="L502" s="438">
        <v>91.5</v>
      </c>
      <c r="M502" s="438">
        <v>18.167269999999998</v>
      </c>
    </row>
    <row r="503" spans="1:13">
      <c r="A503" s="245">
        <v>493</v>
      </c>
      <c r="B503" s="441" t="s">
        <v>771</v>
      </c>
      <c r="C503" s="438">
        <v>495.1</v>
      </c>
      <c r="D503" s="439">
        <v>490.16666666666669</v>
      </c>
      <c r="E503" s="439">
        <v>482.53333333333336</v>
      </c>
      <c r="F503" s="439">
        <v>469.9666666666667</v>
      </c>
      <c r="G503" s="439">
        <v>462.33333333333337</v>
      </c>
      <c r="H503" s="439">
        <v>502.73333333333335</v>
      </c>
      <c r="I503" s="439">
        <v>510.36666666666667</v>
      </c>
      <c r="J503" s="439">
        <v>522.93333333333339</v>
      </c>
      <c r="K503" s="438">
        <v>497.8</v>
      </c>
      <c r="L503" s="438">
        <v>477.6</v>
      </c>
      <c r="M503" s="438">
        <v>1.01797</v>
      </c>
    </row>
    <row r="504" spans="1:13">
      <c r="A504" s="245">
        <v>494</v>
      </c>
      <c r="B504" s="441" t="s">
        <v>528</v>
      </c>
      <c r="C504" s="438">
        <v>2248.6</v>
      </c>
      <c r="D504" s="439">
        <v>2267.5833333333335</v>
      </c>
      <c r="E504" s="439">
        <v>2221.0166666666669</v>
      </c>
      <c r="F504" s="439">
        <v>2193.4333333333334</v>
      </c>
      <c r="G504" s="439">
        <v>2146.8666666666668</v>
      </c>
      <c r="H504" s="439">
        <v>2295.166666666667</v>
      </c>
      <c r="I504" s="439">
        <v>2341.7333333333336</v>
      </c>
      <c r="J504" s="439">
        <v>2369.3166666666671</v>
      </c>
      <c r="K504" s="438">
        <v>2314.15</v>
      </c>
      <c r="L504" s="438">
        <v>2240</v>
      </c>
      <c r="M504" s="438">
        <v>2.052</v>
      </c>
    </row>
    <row r="505" spans="1:13">
      <c r="A505" s="245">
        <v>495</v>
      </c>
      <c r="B505" s="441" t="s">
        <v>196</v>
      </c>
      <c r="C505" s="438">
        <v>558.70000000000005</v>
      </c>
      <c r="D505" s="439">
        <v>556.58333333333337</v>
      </c>
      <c r="E505" s="439">
        <v>551.66666666666674</v>
      </c>
      <c r="F505" s="439">
        <v>544.63333333333333</v>
      </c>
      <c r="G505" s="439">
        <v>539.7166666666667</v>
      </c>
      <c r="H505" s="439">
        <v>563.61666666666679</v>
      </c>
      <c r="I505" s="439">
        <v>568.53333333333353</v>
      </c>
      <c r="J505" s="439">
        <v>575.56666666666683</v>
      </c>
      <c r="K505" s="438">
        <v>561.5</v>
      </c>
      <c r="L505" s="438">
        <v>549.54999999999995</v>
      </c>
      <c r="M505" s="438">
        <v>43.993479999999998</v>
      </c>
    </row>
    <row r="506" spans="1:13">
      <c r="A506" s="245">
        <v>496</v>
      </c>
      <c r="B506" s="441" t="s">
        <v>529</v>
      </c>
      <c r="C506" s="438">
        <v>614.45000000000005</v>
      </c>
      <c r="D506" s="439">
        <v>619.51666666666677</v>
      </c>
      <c r="E506" s="439">
        <v>603.58333333333348</v>
      </c>
      <c r="F506" s="439">
        <v>592.7166666666667</v>
      </c>
      <c r="G506" s="439">
        <v>576.78333333333342</v>
      </c>
      <c r="H506" s="439">
        <v>630.38333333333355</v>
      </c>
      <c r="I506" s="439">
        <v>646.31666666666672</v>
      </c>
      <c r="J506" s="439">
        <v>657.18333333333362</v>
      </c>
      <c r="K506" s="438">
        <v>635.45000000000005</v>
      </c>
      <c r="L506" s="438">
        <v>608.65</v>
      </c>
      <c r="M506" s="438">
        <v>4.48705</v>
      </c>
    </row>
    <row r="507" spans="1:13">
      <c r="A507" s="245">
        <v>497</v>
      </c>
      <c r="B507" s="441" t="s">
        <v>197</v>
      </c>
      <c r="C507" s="438">
        <v>13.75</v>
      </c>
      <c r="D507" s="439">
        <v>13.85</v>
      </c>
      <c r="E507" s="439">
        <v>13.6</v>
      </c>
      <c r="F507" s="439">
        <v>13.45</v>
      </c>
      <c r="G507" s="439">
        <v>13.2</v>
      </c>
      <c r="H507" s="439">
        <v>14</v>
      </c>
      <c r="I507" s="439">
        <v>14.25</v>
      </c>
      <c r="J507" s="439">
        <v>14.4</v>
      </c>
      <c r="K507" s="438">
        <v>14.1</v>
      </c>
      <c r="L507" s="438">
        <v>13.7</v>
      </c>
      <c r="M507" s="438">
        <v>1043.3614299999999</v>
      </c>
    </row>
    <row r="508" spans="1:13">
      <c r="A508" s="245">
        <v>498</v>
      </c>
      <c r="B508" s="441" t="s">
        <v>198</v>
      </c>
      <c r="C508" s="438">
        <v>223.75</v>
      </c>
      <c r="D508" s="439">
        <v>225.79999999999998</v>
      </c>
      <c r="E508" s="439">
        <v>220.14999999999998</v>
      </c>
      <c r="F508" s="439">
        <v>216.54999999999998</v>
      </c>
      <c r="G508" s="439">
        <v>210.89999999999998</v>
      </c>
      <c r="H508" s="439">
        <v>229.39999999999998</v>
      </c>
      <c r="I508" s="439">
        <v>235.05</v>
      </c>
      <c r="J508" s="439">
        <v>238.64999999999998</v>
      </c>
      <c r="K508" s="438">
        <v>231.45</v>
      </c>
      <c r="L508" s="438">
        <v>222.2</v>
      </c>
      <c r="M508" s="438">
        <v>190.41251</v>
      </c>
    </row>
    <row r="509" spans="1:13">
      <c r="A509" s="245">
        <v>499</v>
      </c>
      <c r="B509" s="441" t="s">
        <v>530</v>
      </c>
      <c r="C509" s="438">
        <v>297.8</v>
      </c>
      <c r="D509" s="439">
        <v>298.51666666666665</v>
      </c>
      <c r="E509" s="439">
        <v>293.7833333333333</v>
      </c>
      <c r="F509" s="439">
        <v>289.76666666666665</v>
      </c>
      <c r="G509" s="439">
        <v>285.0333333333333</v>
      </c>
      <c r="H509" s="439">
        <v>302.5333333333333</v>
      </c>
      <c r="I509" s="439">
        <v>307.26666666666665</v>
      </c>
      <c r="J509" s="439">
        <v>311.2833333333333</v>
      </c>
      <c r="K509" s="438">
        <v>303.25</v>
      </c>
      <c r="L509" s="438">
        <v>294.5</v>
      </c>
      <c r="M509" s="438">
        <v>9.6364000000000001</v>
      </c>
    </row>
    <row r="510" spans="1:13">
      <c r="A510" s="245">
        <v>500</v>
      </c>
      <c r="B510" s="441" t="s">
        <v>531</v>
      </c>
      <c r="C510" s="438">
        <v>2034.5</v>
      </c>
      <c r="D510" s="439">
        <v>2035.8</v>
      </c>
      <c r="E510" s="439">
        <v>2012.6999999999998</v>
      </c>
      <c r="F510" s="439">
        <v>1990.8999999999999</v>
      </c>
      <c r="G510" s="439">
        <v>1967.7999999999997</v>
      </c>
      <c r="H510" s="439">
        <v>2057.6</v>
      </c>
      <c r="I510" s="439">
        <v>2080.6999999999998</v>
      </c>
      <c r="J510" s="439">
        <v>2102.5</v>
      </c>
      <c r="K510" s="438">
        <v>2058.9</v>
      </c>
      <c r="L510" s="438">
        <v>2014</v>
      </c>
      <c r="M510" s="438">
        <v>0.42354000000000003</v>
      </c>
    </row>
    <row r="511" spans="1:13">
      <c r="A511" s="245">
        <v>501</v>
      </c>
      <c r="B511" s="441" t="s">
        <v>741</v>
      </c>
      <c r="C511" s="438">
        <v>1683.5</v>
      </c>
      <c r="D511" s="439">
        <v>1684.1166666666668</v>
      </c>
      <c r="E511" s="439">
        <v>1623.3333333333335</v>
      </c>
      <c r="F511" s="439">
        <v>1563.1666666666667</v>
      </c>
      <c r="G511" s="439">
        <v>1502.3833333333334</v>
      </c>
      <c r="H511" s="439">
        <v>1744.2833333333335</v>
      </c>
      <c r="I511" s="439">
        <v>1805.0666666666668</v>
      </c>
      <c r="J511" s="439">
        <v>1865.2333333333336</v>
      </c>
      <c r="K511" s="438">
        <v>1744.9</v>
      </c>
      <c r="L511" s="438">
        <v>1623.95</v>
      </c>
      <c r="M511" s="438">
        <v>0.77261000000000002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8"/>
      <c r="B5" s="548"/>
      <c r="C5" s="549"/>
      <c r="D5" s="54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0" t="s">
        <v>533</v>
      </c>
      <c r="C7" s="550"/>
      <c r="D7" s="239">
        <f>Main!B10</f>
        <v>44365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44364</v>
      </c>
      <c r="B10" s="244">
        <v>539570</v>
      </c>
      <c r="C10" s="245" t="s">
        <v>1039</v>
      </c>
      <c r="D10" s="245" t="s">
        <v>1040</v>
      </c>
      <c r="E10" s="467" t="s">
        <v>543</v>
      </c>
      <c r="F10" s="338">
        <v>67200</v>
      </c>
      <c r="G10" s="244">
        <v>8.68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44364</v>
      </c>
      <c r="B11" s="244">
        <v>540025</v>
      </c>
      <c r="C11" s="245" t="s">
        <v>291</v>
      </c>
      <c r="D11" s="245" t="s">
        <v>1041</v>
      </c>
      <c r="E11" s="245" t="s">
        <v>543</v>
      </c>
      <c r="F11" s="338">
        <v>1700000</v>
      </c>
      <c r="G11" s="244">
        <v>400.43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44364</v>
      </c>
      <c r="B12" s="244">
        <v>511463</v>
      </c>
      <c r="C12" s="245" t="s">
        <v>1042</v>
      </c>
      <c r="D12" s="245" t="s">
        <v>1043</v>
      </c>
      <c r="E12" s="467" t="s">
        <v>543</v>
      </c>
      <c r="F12" s="338">
        <v>44670</v>
      </c>
      <c r="G12" s="244">
        <v>19.14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44364</v>
      </c>
      <c r="B13" s="244">
        <v>533095</v>
      </c>
      <c r="C13" s="245" t="s">
        <v>1044</v>
      </c>
      <c r="D13" s="245" t="s">
        <v>1045</v>
      </c>
      <c r="E13" s="467" t="s">
        <v>543</v>
      </c>
      <c r="F13" s="338">
        <v>72600</v>
      </c>
      <c r="G13" s="244">
        <v>1655.01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44364</v>
      </c>
      <c r="B14" s="244">
        <v>531752</v>
      </c>
      <c r="C14" s="245" t="s">
        <v>1046</v>
      </c>
      <c r="D14" s="245" t="s">
        <v>841</v>
      </c>
      <c r="E14" s="245" t="s">
        <v>542</v>
      </c>
      <c r="F14" s="338">
        <v>4</v>
      </c>
      <c r="G14" s="244">
        <v>0.34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44364</v>
      </c>
      <c r="B15" s="244">
        <v>531752</v>
      </c>
      <c r="C15" s="245" t="s">
        <v>1046</v>
      </c>
      <c r="D15" s="245" t="s">
        <v>841</v>
      </c>
      <c r="E15" s="245" t="s">
        <v>543</v>
      </c>
      <c r="F15" s="338">
        <v>11726846</v>
      </c>
      <c r="G15" s="244">
        <v>0.34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44364</v>
      </c>
      <c r="B16" s="244">
        <v>522001</v>
      </c>
      <c r="C16" s="245" t="s">
        <v>1047</v>
      </c>
      <c r="D16" s="245" t="s">
        <v>1048</v>
      </c>
      <c r="E16" s="245" t="s">
        <v>543</v>
      </c>
      <c r="F16" s="338">
        <v>28825</v>
      </c>
      <c r="G16" s="244">
        <v>11.02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44364</v>
      </c>
      <c r="B17" s="244">
        <v>539197</v>
      </c>
      <c r="C17" s="245" t="s">
        <v>1049</v>
      </c>
      <c r="D17" s="245" t="s">
        <v>1050</v>
      </c>
      <c r="E17" s="245" t="s">
        <v>543</v>
      </c>
      <c r="F17" s="338">
        <v>1110000</v>
      </c>
      <c r="G17" s="244">
        <v>0.84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44364</v>
      </c>
      <c r="B18" s="244">
        <v>542155</v>
      </c>
      <c r="C18" s="245" t="s">
        <v>917</v>
      </c>
      <c r="D18" s="245" t="s">
        <v>918</v>
      </c>
      <c r="E18" s="467" t="s">
        <v>543</v>
      </c>
      <c r="F18" s="338">
        <v>134000</v>
      </c>
      <c r="G18" s="244">
        <v>2.95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44364</v>
      </c>
      <c r="B19" s="244">
        <v>531739</v>
      </c>
      <c r="C19" s="245" t="s">
        <v>1051</v>
      </c>
      <c r="D19" s="245" t="s">
        <v>967</v>
      </c>
      <c r="E19" s="245" t="s">
        <v>543</v>
      </c>
      <c r="F19" s="338">
        <v>1000000</v>
      </c>
      <c r="G19" s="244">
        <v>6.66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44364</v>
      </c>
      <c r="B20" s="244">
        <v>542918</v>
      </c>
      <c r="C20" s="245" t="s">
        <v>1052</v>
      </c>
      <c r="D20" s="245" t="s">
        <v>1053</v>
      </c>
      <c r="E20" s="245" t="s">
        <v>543</v>
      </c>
      <c r="F20" s="338">
        <v>24000</v>
      </c>
      <c r="G20" s="244">
        <v>27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44364</v>
      </c>
      <c r="B21" s="244">
        <v>542918</v>
      </c>
      <c r="C21" s="245" t="s">
        <v>1052</v>
      </c>
      <c r="D21" s="245" t="s">
        <v>1054</v>
      </c>
      <c r="E21" s="245" t="s">
        <v>542</v>
      </c>
      <c r="F21" s="338">
        <v>24000</v>
      </c>
      <c r="G21" s="244">
        <v>27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44364</v>
      </c>
      <c r="B22" s="244">
        <v>538979</v>
      </c>
      <c r="C22" s="245" t="s">
        <v>1055</v>
      </c>
      <c r="D22" s="245" t="s">
        <v>1056</v>
      </c>
      <c r="E22" s="467" t="s">
        <v>542</v>
      </c>
      <c r="F22" s="338">
        <v>130000</v>
      </c>
      <c r="G22" s="244">
        <v>1165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44364</v>
      </c>
      <c r="B23" s="244">
        <v>538979</v>
      </c>
      <c r="C23" s="245" t="s">
        <v>1055</v>
      </c>
      <c r="D23" s="245" t="s">
        <v>1057</v>
      </c>
      <c r="E23" s="245" t="s">
        <v>543</v>
      </c>
      <c r="F23" s="338">
        <v>130000</v>
      </c>
      <c r="G23" s="244">
        <v>1165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44364</v>
      </c>
      <c r="B24" s="244">
        <v>500184</v>
      </c>
      <c r="C24" s="245" t="s">
        <v>383</v>
      </c>
      <c r="D24" s="245" t="s">
        <v>1058</v>
      </c>
      <c r="E24" s="245" t="s">
        <v>542</v>
      </c>
      <c r="F24" s="338">
        <v>2589580</v>
      </c>
      <c r="G24" s="244">
        <v>59.22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44364</v>
      </c>
      <c r="B25" s="244">
        <v>500184</v>
      </c>
      <c r="C25" s="245" t="s">
        <v>383</v>
      </c>
      <c r="D25" s="245" t="s">
        <v>1058</v>
      </c>
      <c r="E25" s="467" t="s">
        <v>543</v>
      </c>
      <c r="F25" s="338">
        <v>1928784</v>
      </c>
      <c r="G25" s="244">
        <v>59.43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44364</v>
      </c>
      <c r="B26" s="244">
        <v>531337</v>
      </c>
      <c r="C26" s="245" t="s">
        <v>1059</v>
      </c>
      <c r="D26" s="245" t="s">
        <v>1060</v>
      </c>
      <c r="E26" s="245" t="s">
        <v>542</v>
      </c>
      <c r="F26" s="338">
        <v>737680</v>
      </c>
      <c r="G26" s="244">
        <v>12.2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44364</v>
      </c>
      <c r="B27" s="244">
        <v>513693</v>
      </c>
      <c r="C27" s="245" t="s">
        <v>987</v>
      </c>
      <c r="D27" s="245" t="s">
        <v>988</v>
      </c>
      <c r="E27" s="467" t="s">
        <v>543</v>
      </c>
      <c r="F27" s="338">
        <v>250000</v>
      </c>
      <c r="G27" s="244">
        <v>49.6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44364</v>
      </c>
      <c r="B28" s="244">
        <v>506079</v>
      </c>
      <c r="C28" s="245" t="s">
        <v>1061</v>
      </c>
      <c r="D28" s="245" t="s">
        <v>1062</v>
      </c>
      <c r="E28" s="467" t="s">
        <v>543</v>
      </c>
      <c r="F28" s="338">
        <v>66359</v>
      </c>
      <c r="G28" s="244">
        <v>5.0199999999999996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44364</v>
      </c>
      <c r="B29" s="244">
        <v>539519</v>
      </c>
      <c r="C29" s="245" t="s">
        <v>950</v>
      </c>
      <c r="D29" s="245" t="s">
        <v>989</v>
      </c>
      <c r="E29" s="245" t="s">
        <v>542</v>
      </c>
      <c r="F29" s="338">
        <v>35000</v>
      </c>
      <c r="G29" s="244">
        <v>30.09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44364</v>
      </c>
      <c r="B30" s="244">
        <v>519003</v>
      </c>
      <c r="C30" s="245" t="s">
        <v>1063</v>
      </c>
      <c r="D30" s="245" t="s">
        <v>1064</v>
      </c>
      <c r="E30" s="467" t="s">
        <v>542</v>
      </c>
      <c r="F30" s="338">
        <v>270000</v>
      </c>
      <c r="G30" s="244">
        <v>124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44364</v>
      </c>
      <c r="B31" s="244">
        <v>519003</v>
      </c>
      <c r="C31" s="245" t="s">
        <v>1063</v>
      </c>
      <c r="D31" s="245" t="s">
        <v>1065</v>
      </c>
      <c r="E31" s="467" t="s">
        <v>543</v>
      </c>
      <c r="F31" s="338">
        <v>270000</v>
      </c>
      <c r="G31" s="244">
        <v>124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44364</v>
      </c>
      <c r="B32" s="244">
        <v>531254</v>
      </c>
      <c r="C32" s="245" t="s">
        <v>919</v>
      </c>
      <c r="D32" s="245" t="s">
        <v>920</v>
      </c>
      <c r="E32" s="245" t="s">
        <v>543</v>
      </c>
      <c r="F32" s="338">
        <v>50000</v>
      </c>
      <c r="G32" s="244">
        <v>26.35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44364</v>
      </c>
      <c r="B33" s="244">
        <v>531254</v>
      </c>
      <c r="C33" s="245" t="s">
        <v>919</v>
      </c>
      <c r="D33" s="245" t="s">
        <v>1007</v>
      </c>
      <c r="E33" s="467" t="s">
        <v>542</v>
      </c>
      <c r="F33" s="338">
        <v>50000</v>
      </c>
      <c r="G33" s="244">
        <v>26.35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44364</v>
      </c>
      <c r="B34" s="244">
        <v>539291</v>
      </c>
      <c r="C34" s="245" t="s">
        <v>935</v>
      </c>
      <c r="D34" s="245" t="s">
        <v>951</v>
      </c>
      <c r="E34" s="245" t="s">
        <v>542</v>
      </c>
      <c r="F34" s="338">
        <v>40396</v>
      </c>
      <c r="G34" s="244">
        <v>20.100000000000001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44364</v>
      </c>
      <c r="B35" s="244">
        <v>539291</v>
      </c>
      <c r="C35" s="245" t="s">
        <v>935</v>
      </c>
      <c r="D35" s="245" t="s">
        <v>951</v>
      </c>
      <c r="E35" s="467" t="s">
        <v>543</v>
      </c>
      <c r="F35" s="338">
        <v>40396</v>
      </c>
      <c r="G35" s="244">
        <v>20.100000000000001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44364</v>
      </c>
      <c r="B36" s="244">
        <v>539291</v>
      </c>
      <c r="C36" s="245" t="s">
        <v>935</v>
      </c>
      <c r="D36" s="245" t="s">
        <v>1066</v>
      </c>
      <c r="E36" s="245" t="s">
        <v>543</v>
      </c>
      <c r="F36" s="338">
        <v>37500</v>
      </c>
      <c r="G36" s="244">
        <v>20.100000000000001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44364</v>
      </c>
      <c r="B37" s="244">
        <v>532911</v>
      </c>
      <c r="C37" s="245" t="s">
        <v>936</v>
      </c>
      <c r="D37" s="245" t="s">
        <v>952</v>
      </c>
      <c r="E37" s="467" t="s">
        <v>543</v>
      </c>
      <c r="F37" s="338">
        <v>300000</v>
      </c>
      <c r="G37" s="244">
        <v>9.83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44364</v>
      </c>
      <c r="B38" s="244">
        <v>532092</v>
      </c>
      <c r="C38" s="245" t="s">
        <v>990</v>
      </c>
      <c r="D38" s="245" t="s">
        <v>991</v>
      </c>
      <c r="E38" s="245" t="s">
        <v>543</v>
      </c>
      <c r="F38" s="338">
        <v>335000</v>
      </c>
      <c r="G38" s="244">
        <v>2.62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44364</v>
      </c>
      <c r="B39" s="244">
        <v>530525</v>
      </c>
      <c r="C39" s="245" t="s">
        <v>992</v>
      </c>
      <c r="D39" s="245" t="s">
        <v>993</v>
      </c>
      <c r="E39" s="467" t="s">
        <v>543</v>
      </c>
      <c r="F39" s="338">
        <v>30000</v>
      </c>
      <c r="G39" s="244">
        <v>3.14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44364</v>
      </c>
      <c r="B40" s="244">
        <v>530525</v>
      </c>
      <c r="C40" s="245" t="s">
        <v>992</v>
      </c>
      <c r="D40" s="245" t="s">
        <v>1067</v>
      </c>
      <c r="E40" s="467" t="s">
        <v>542</v>
      </c>
      <c r="F40" s="338">
        <v>26850</v>
      </c>
      <c r="G40" s="244">
        <v>3.26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44364</v>
      </c>
      <c r="B41" s="244">
        <v>543244</v>
      </c>
      <c r="C41" s="245" t="s">
        <v>994</v>
      </c>
      <c r="D41" s="245" t="s">
        <v>986</v>
      </c>
      <c r="E41" s="245" t="s">
        <v>543</v>
      </c>
      <c r="F41" s="338">
        <v>9000</v>
      </c>
      <c r="G41" s="244">
        <v>135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44364</v>
      </c>
      <c r="B42" s="244">
        <v>507998</v>
      </c>
      <c r="C42" s="245" t="s">
        <v>1068</v>
      </c>
      <c r="D42" s="245" t="s">
        <v>1069</v>
      </c>
      <c r="E42" s="245" t="s">
        <v>542</v>
      </c>
      <c r="F42" s="338">
        <v>66000</v>
      </c>
      <c r="G42" s="244">
        <v>49.35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44364</v>
      </c>
      <c r="B43" s="244">
        <v>507998</v>
      </c>
      <c r="C43" s="245" t="s">
        <v>1068</v>
      </c>
      <c r="D43" s="245" t="s">
        <v>1069</v>
      </c>
      <c r="E43" s="467" t="s">
        <v>543</v>
      </c>
      <c r="F43" s="338">
        <v>1000</v>
      </c>
      <c r="G43" s="244">
        <v>50.75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44364</v>
      </c>
      <c r="B44" s="244">
        <v>538920</v>
      </c>
      <c r="C44" s="245" t="s">
        <v>1070</v>
      </c>
      <c r="D44" s="245" t="s">
        <v>1071</v>
      </c>
      <c r="E44" s="467" t="s">
        <v>543</v>
      </c>
      <c r="F44" s="338">
        <v>38866</v>
      </c>
      <c r="G44" s="244">
        <v>66.37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44364</v>
      </c>
      <c r="B45" s="244">
        <v>539026</v>
      </c>
      <c r="C45" s="245" t="s">
        <v>1072</v>
      </c>
      <c r="D45" s="245" t="s">
        <v>1073</v>
      </c>
      <c r="E45" s="245" t="s">
        <v>542</v>
      </c>
      <c r="F45" s="338">
        <v>36000</v>
      </c>
      <c r="G45" s="244">
        <v>11.74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44364</v>
      </c>
      <c r="B46" s="244">
        <v>539026</v>
      </c>
      <c r="C46" s="245" t="s">
        <v>1072</v>
      </c>
      <c r="D46" s="245" t="s">
        <v>1073</v>
      </c>
      <c r="E46" s="467" t="s">
        <v>543</v>
      </c>
      <c r="F46" s="338">
        <v>4000</v>
      </c>
      <c r="G46" s="244">
        <v>11.6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44364</v>
      </c>
      <c r="B47" s="244">
        <v>539026</v>
      </c>
      <c r="C47" s="245" t="s">
        <v>1072</v>
      </c>
      <c r="D47" s="245" t="s">
        <v>1074</v>
      </c>
      <c r="E47" s="245" t="s">
        <v>543</v>
      </c>
      <c r="F47" s="338">
        <v>24000</v>
      </c>
      <c r="G47" s="244">
        <v>11.73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44364</v>
      </c>
      <c r="B48" s="244">
        <v>530419</v>
      </c>
      <c r="C48" s="245" t="s">
        <v>1075</v>
      </c>
      <c r="D48" s="245" t="s">
        <v>1076</v>
      </c>
      <c r="E48" s="467" t="s">
        <v>542</v>
      </c>
      <c r="F48" s="338">
        <v>93913</v>
      </c>
      <c r="G48" s="244">
        <v>34.130000000000003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44364</v>
      </c>
      <c r="B49" s="244">
        <v>530419</v>
      </c>
      <c r="C49" s="245" t="s">
        <v>1075</v>
      </c>
      <c r="D49" s="245" t="s">
        <v>1076</v>
      </c>
      <c r="E49" s="467" t="s">
        <v>543</v>
      </c>
      <c r="F49" s="338">
        <v>93913</v>
      </c>
      <c r="G49" s="244">
        <v>34.22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44364</v>
      </c>
      <c r="B50" s="244">
        <v>530419</v>
      </c>
      <c r="C50" s="245" t="s">
        <v>1075</v>
      </c>
      <c r="D50" s="245" t="s">
        <v>1077</v>
      </c>
      <c r="E50" s="245" t="s">
        <v>542</v>
      </c>
      <c r="F50" s="338">
        <v>90000</v>
      </c>
      <c r="G50" s="244">
        <v>34.200000000000003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44364</v>
      </c>
      <c r="B51" s="244">
        <v>531762</v>
      </c>
      <c r="C51" s="245" t="s">
        <v>1078</v>
      </c>
      <c r="D51" s="245" t="s">
        <v>1079</v>
      </c>
      <c r="E51" s="245" t="s">
        <v>543</v>
      </c>
      <c r="F51" s="338">
        <v>27612</v>
      </c>
      <c r="G51" s="244">
        <v>9.65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44364</v>
      </c>
      <c r="B52" s="244">
        <v>531762</v>
      </c>
      <c r="C52" s="245" t="s">
        <v>1078</v>
      </c>
      <c r="D52" s="245" t="s">
        <v>1080</v>
      </c>
      <c r="E52" s="245" t="s">
        <v>542</v>
      </c>
      <c r="F52" s="338">
        <v>25618</v>
      </c>
      <c r="G52" s="244">
        <v>9.65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44364</v>
      </c>
      <c r="B53" s="244">
        <v>531762</v>
      </c>
      <c r="C53" s="245" t="s">
        <v>1078</v>
      </c>
      <c r="D53" s="245" t="s">
        <v>1080</v>
      </c>
      <c r="E53" s="467" t="s">
        <v>543</v>
      </c>
      <c r="F53" s="338">
        <v>2000</v>
      </c>
      <c r="G53" s="244">
        <v>10.23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44364</v>
      </c>
      <c r="B54" s="244" t="s">
        <v>1081</v>
      </c>
      <c r="C54" s="245" t="s">
        <v>1082</v>
      </c>
      <c r="D54" s="245" t="s">
        <v>1083</v>
      </c>
      <c r="E54" s="467" t="s">
        <v>542</v>
      </c>
      <c r="F54" s="338">
        <v>78249</v>
      </c>
      <c r="G54" s="244">
        <v>1203.6400000000001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44364</v>
      </c>
      <c r="B55" s="244" t="s">
        <v>291</v>
      </c>
      <c r="C55" s="245" t="s">
        <v>1084</v>
      </c>
      <c r="D55" s="245" t="s">
        <v>1085</v>
      </c>
      <c r="E55" s="245" t="s">
        <v>542</v>
      </c>
      <c r="F55" s="338">
        <v>1100000</v>
      </c>
      <c r="G55" s="244">
        <v>400.06</v>
      </c>
      <c r="H55" s="315" t="s">
        <v>836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44364</v>
      </c>
      <c r="B56" s="244" t="s">
        <v>1086</v>
      </c>
      <c r="C56" s="245" t="s">
        <v>1087</v>
      </c>
      <c r="D56" s="245" t="s">
        <v>921</v>
      </c>
      <c r="E56" s="245" t="s">
        <v>542</v>
      </c>
      <c r="F56" s="338">
        <v>196379</v>
      </c>
      <c r="G56" s="244">
        <v>463.22</v>
      </c>
      <c r="H56" s="315" t="s">
        <v>836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44364</v>
      </c>
      <c r="B57" s="244" t="s">
        <v>1086</v>
      </c>
      <c r="C57" s="245" t="s">
        <v>1087</v>
      </c>
      <c r="D57" s="245" t="s">
        <v>845</v>
      </c>
      <c r="E57" s="467" t="s">
        <v>542</v>
      </c>
      <c r="F57" s="338">
        <v>328680</v>
      </c>
      <c r="G57" s="244">
        <v>464.8</v>
      </c>
      <c r="H57" s="315" t="s">
        <v>836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44364</v>
      </c>
      <c r="B58" s="244" t="s">
        <v>318</v>
      </c>
      <c r="C58" s="245" t="s">
        <v>997</v>
      </c>
      <c r="D58" s="245" t="s">
        <v>845</v>
      </c>
      <c r="E58" s="245" t="s">
        <v>542</v>
      </c>
      <c r="F58" s="338">
        <v>2693498</v>
      </c>
      <c r="G58" s="244">
        <v>96.54</v>
      </c>
      <c r="H58" s="315" t="s">
        <v>836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44364</v>
      </c>
      <c r="B59" s="244" t="s">
        <v>318</v>
      </c>
      <c r="C59" s="245" t="s">
        <v>997</v>
      </c>
      <c r="D59" s="245" t="s">
        <v>939</v>
      </c>
      <c r="E59" s="245" t="s">
        <v>542</v>
      </c>
      <c r="F59" s="338">
        <v>1255125</v>
      </c>
      <c r="G59" s="244">
        <v>96.14</v>
      </c>
      <c r="H59" s="315" t="s">
        <v>836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44364</v>
      </c>
      <c r="B60" s="244" t="s">
        <v>1088</v>
      </c>
      <c r="C60" s="245" t="s">
        <v>1089</v>
      </c>
      <c r="D60" s="245" t="s">
        <v>1004</v>
      </c>
      <c r="E60" s="245" t="s">
        <v>542</v>
      </c>
      <c r="F60" s="338">
        <v>97965</v>
      </c>
      <c r="G60" s="244">
        <v>149.41999999999999</v>
      </c>
      <c r="H60" s="315" t="s">
        <v>836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44364</v>
      </c>
      <c r="B61" s="244" t="s">
        <v>320</v>
      </c>
      <c r="C61" s="245" t="s">
        <v>968</v>
      </c>
      <c r="D61" s="245" t="s">
        <v>921</v>
      </c>
      <c r="E61" s="245" t="s">
        <v>542</v>
      </c>
      <c r="F61" s="338">
        <v>169384</v>
      </c>
      <c r="G61" s="244">
        <v>724.84</v>
      </c>
      <c r="H61" s="315" t="s">
        <v>836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44364</v>
      </c>
      <c r="B62" s="244" t="s">
        <v>998</v>
      </c>
      <c r="C62" s="222" t="s">
        <v>999</v>
      </c>
      <c r="D62" s="222" t="s">
        <v>1001</v>
      </c>
      <c r="E62" s="245" t="s">
        <v>542</v>
      </c>
      <c r="F62" s="338">
        <v>839384</v>
      </c>
      <c r="G62" s="244">
        <v>11.02</v>
      </c>
      <c r="H62" s="315" t="s">
        <v>836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44364</v>
      </c>
      <c r="B63" s="244" t="s">
        <v>998</v>
      </c>
      <c r="C63" s="245" t="s">
        <v>999</v>
      </c>
      <c r="D63" s="245" t="s">
        <v>845</v>
      </c>
      <c r="E63" s="245" t="s">
        <v>542</v>
      </c>
      <c r="F63" s="338">
        <v>523894</v>
      </c>
      <c r="G63" s="244">
        <v>10.97</v>
      </c>
      <c r="H63" s="315" t="s">
        <v>836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44364</v>
      </c>
      <c r="B64" s="244" t="s">
        <v>1090</v>
      </c>
      <c r="C64" s="245" t="s">
        <v>1091</v>
      </c>
      <c r="D64" s="245" t="s">
        <v>1092</v>
      </c>
      <c r="E64" s="245" t="s">
        <v>542</v>
      </c>
      <c r="F64" s="338">
        <v>150000</v>
      </c>
      <c r="G64" s="244">
        <v>51.37</v>
      </c>
      <c r="H64" s="315" t="s">
        <v>836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44364</v>
      </c>
      <c r="B65" s="244" t="s">
        <v>1002</v>
      </c>
      <c r="C65" s="245" t="s">
        <v>1003</v>
      </c>
      <c r="D65" s="245" t="s">
        <v>845</v>
      </c>
      <c r="E65" s="245" t="s">
        <v>542</v>
      </c>
      <c r="F65" s="338">
        <v>231085</v>
      </c>
      <c r="G65" s="244">
        <v>132.22</v>
      </c>
      <c r="H65" s="315" t="s">
        <v>836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44364</v>
      </c>
      <c r="B66" s="244" t="s">
        <v>1093</v>
      </c>
      <c r="C66" s="245" t="s">
        <v>1094</v>
      </c>
      <c r="D66" s="245" t="s">
        <v>1095</v>
      </c>
      <c r="E66" s="245" t="s">
        <v>542</v>
      </c>
      <c r="F66" s="338">
        <v>44000</v>
      </c>
      <c r="G66" s="244">
        <v>44.22</v>
      </c>
      <c r="H66" s="315" t="s">
        <v>836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44364</v>
      </c>
      <c r="B67" s="244" t="s">
        <v>937</v>
      </c>
      <c r="C67" s="245" t="s">
        <v>938</v>
      </c>
      <c r="D67" s="245" t="s">
        <v>1096</v>
      </c>
      <c r="E67" s="245" t="s">
        <v>542</v>
      </c>
      <c r="F67" s="338">
        <v>280736</v>
      </c>
      <c r="G67" s="244">
        <v>529.88</v>
      </c>
      <c r="H67" s="315" t="s">
        <v>836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44364</v>
      </c>
      <c r="B68" s="244" t="s">
        <v>937</v>
      </c>
      <c r="C68" s="245" t="s">
        <v>938</v>
      </c>
      <c r="D68" s="245" t="s">
        <v>939</v>
      </c>
      <c r="E68" s="245" t="s">
        <v>542</v>
      </c>
      <c r="F68" s="338">
        <v>138146</v>
      </c>
      <c r="G68" s="244">
        <v>502.73</v>
      </c>
      <c r="H68" s="315" t="s">
        <v>836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44364</v>
      </c>
      <c r="B69" s="244" t="s">
        <v>937</v>
      </c>
      <c r="C69" s="245" t="s">
        <v>938</v>
      </c>
      <c r="D69" s="245" t="s">
        <v>1097</v>
      </c>
      <c r="E69" s="245" t="s">
        <v>542</v>
      </c>
      <c r="F69" s="338">
        <v>725701</v>
      </c>
      <c r="G69" s="244">
        <v>495.02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44364</v>
      </c>
      <c r="B70" s="244" t="s">
        <v>937</v>
      </c>
      <c r="C70" s="245" t="s">
        <v>938</v>
      </c>
      <c r="D70" s="245" t="s">
        <v>845</v>
      </c>
      <c r="E70" s="245" t="s">
        <v>542</v>
      </c>
      <c r="F70" s="338">
        <v>161950</v>
      </c>
      <c r="G70" s="244">
        <v>479.17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44364</v>
      </c>
      <c r="B71" s="244" t="s">
        <v>369</v>
      </c>
      <c r="C71" s="245" t="s">
        <v>1098</v>
      </c>
      <c r="D71" s="245" t="s">
        <v>845</v>
      </c>
      <c r="E71" s="245" t="s">
        <v>542</v>
      </c>
      <c r="F71" s="338">
        <v>1553715</v>
      </c>
      <c r="G71" s="244">
        <v>163.16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44364</v>
      </c>
      <c r="B72" s="244" t="s">
        <v>1099</v>
      </c>
      <c r="C72" s="245" t="s">
        <v>1100</v>
      </c>
      <c r="D72" s="245" t="s">
        <v>845</v>
      </c>
      <c r="E72" s="245" t="s">
        <v>542</v>
      </c>
      <c r="F72" s="338">
        <v>42188</v>
      </c>
      <c r="G72" s="244">
        <v>137.33000000000001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44364</v>
      </c>
      <c r="B73" s="244" t="s">
        <v>383</v>
      </c>
      <c r="C73" s="245" t="s">
        <v>1101</v>
      </c>
      <c r="D73" s="245" t="s">
        <v>845</v>
      </c>
      <c r="E73" s="245" t="s">
        <v>542</v>
      </c>
      <c r="F73" s="338">
        <v>8180703</v>
      </c>
      <c r="G73" s="244">
        <v>59.3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44364</v>
      </c>
      <c r="B74" s="244" t="s">
        <v>383</v>
      </c>
      <c r="C74" s="245" t="s">
        <v>1101</v>
      </c>
      <c r="D74" s="245" t="s">
        <v>939</v>
      </c>
      <c r="E74" s="245" t="s">
        <v>542</v>
      </c>
      <c r="F74" s="338">
        <v>3539607</v>
      </c>
      <c r="G74" s="244">
        <v>59.22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44364</v>
      </c>
      <c r="B75" s="244" t="s">
        <v>383</v>
      </c>
      <c r="C75" s="245" t="s">
        <v>1101</v>
      </c>
      <c r="D75" s="245" t="s">
        <v>1058</v>
      </c>
      <c r="E75" s="245" t="s">
        <v>542</v>
      </c>
      <c r="F75" s="338">
        <v>3469122</v>
      </c>
      <c r="G75" s="244">
        <v>59.42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44364</v>
      </c>
      <c r="B76" s="244" t="s">
        <v>383</v>
      </c>
      <c r="C76" s="245" t="s">
        <v>1101</v>
      </c>
      <c r="D76" s="245" t="s">
        <v>921</v>
      </c>
      <c r="E76" s="245" t="s">
        <v>542</v>
      </c>
      <c r="F76" s="338">
        <v>4997190</v>
      </c>
      <c r="G76" s="244">
        <v>59.21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44364</v>
      </c>
      <c r="B77" s="244" t="s">
        <v>383</v>
      </c>
      <c r="C77" s="245" t="s">
        <v>1101</v>
      </c>
      <c r="D77" s="245" t="s">
        <v>1017</v>
      </c>
      <c r="E77" s="245" t="s">
        <v>542</v>
      </c>
      <c r="F77" s="338">
        <v>2671925</v>
      </c>
      <c r="G77" s="244">
        <v>59.55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44364</v>
      </c>
      <c r="B78" s="244" t="s">
        <v>408</v>
      </c>
      <c r="C78" s="245" t="s">
        <v>953</v>
      </c>
      <c r="D78" s="245" t="s">
        <v>921</v>
      </c>
      <c r="E78" s="245" t="s">
        <v>542</v>
      </c>
      <c r="F78" s="338">
        <v>1337403</v>
      </c>
      <c r="G78" s="244">
        <v>157.61000000000001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44364</v>
      </c>
      <c r="B79" s="244" t="s">
        <v>1005</v>
      </c>
      <c r="C79" s="245" t="s">
        <v>1006</v>
      </c>
      <c r="D79" s="245" t="s">
        <v>1007</v>
      </c>
      <c r="E79" s="245" t="s">
        <v>542</v>
      </c>
      <c r="F79" s="338">
        <v>61600</v>
      </c>
      <c r="G79" s="244">
        <v>180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44364</v>
      </c>
      <c r="B80" s="244" t="s">
        <v>1008</v>
      </c>
      <c r="C80" s="245" t="s">
        <v>1009</v>
      </c>
      <c r="D80" s="245" t="s">
        <v>1010</v>
      </c>
      <c r="E80" s="245" t="s">
        <v>542</v>
      </c>
      <c r="F80" s="338">
        <v>159064</v>
      </c>
      <c r="G80" s="244">
        <v>108.35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44364</v>
      </c>
      <c r="B81" s="244" t="s">
        <v>1059</v>
      </c>
      <c r="C81" s="245" t="s">
        <v>1102</v>
      </c>
      <c r="D81" s="245" t="s">
        <v>971</v>
      </c>
      <c r="E81" s="245" t="s">
        <v>542</v>
      </c>
      <c r="F81" s="338">
        <v>573623</v>
      </c>
      <c r="G81" s="244">
        <v>11.97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44364</v>
      </c>
      <c r="B82" s="244" t="s">
        <v>130</v>
      </c>
      <c r="C82" s="245" t="s">
        <v>969</v>
      </c>
      <c r="D82" s="245" t="s">
        <v>921</v>
      </c>
      <c r="E82" s="245" t="s">
        <v>542</v>
      </c>
      <c r="F82" s="338">
        <v>676907</v>
      </c>
      <c r="G82" s="244">
        <v>1068.07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44364</v>
      </c>
      <c r="B83" s="244" t="s">
        <v>130</v>
      </c>
      <c r="C83" s="245" t="s">
        <v>969</v>
      </c>
      <c r="D83" s="245" t="s">
        <v>845</v>
      </c>
      <c r="E83" s="245" t="s">
        <v>542</v>
      </c>
      <c r="F83" s="338">
        <v>762879</v>
      </c>
      <c r="G83" s="244">
        <v>1067.22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44364</v>
      </c>
      <c r="B84" s="244" t="s">
        <v>955</v>
      </c>
      <c r="C84" s="245" t="s">
        <v>956</v>
      </c>
      <c r="D84" s="245" t="s">
        <v>1011</v>
      </c>
      <c r="E84" s="245" t="s">
        <v>542</v>
      </c>
      <c r="F84" s="338">
        <v>84990</v>
      </c>
      <c r="G84" s="244">
        <v>62.31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44364</v>
      </c>
      <c r="B85" s="244" t="s">
        <v>142</v>
      </c>
      <c r="C85" s="245" t="s">
        <v>1103</v>
      </c>
      <c r="D85" s="245" t="s">
        <v>1104</v>
      </c>
      <c r="E85" s="245" t="s">
        <v>542</v>
      </c>
      <c r="F85" s="338">
        <v>6013487</v>
      </c>
      <c r="G85" s="244">
        <v>1000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44364</v>
      </c>
      <c r="B86" s="244" t="s">
        <v>1105</v>
      </c>
      <c r="C86" s="245" t="s">
        <v>1106</v>
      </c>
      <c r="D86" s="245" t="s">
        <v>996</v>
      </c>
      <c r="E86" s="245" t="s">
        <v>542</v>
      </c>
      <c r="F86" s="338">
        <v>39158</v>
      </c>
      <c r="G86" s="244">
        <v>262.02999999999997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44364</v>
      </c>
      <c r="B87" s="244" t="s">
        <v>1012</v>
      </c>
      <c r="C87" s="245" t="s">
        <v>1013</v>
      </c>
      <c r="D87" s="245" t="s">
        <v>908</v>
      </c>
      <c r="E87" s="245" t="s">
        <v>542</v>
      </c>
      <c r="F87" s="338">
        <v>114208</v>
      </c>
      <c r="G87" s="244">
        <v>41.29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44364</v>
      </c>
      <c r="B88" s="244" t="s">
        <v>1012</v>
      </c>
      <c r="C88" s="245" t="s">
        <v>1013</v>
      </c>
      <c r="D88" s="245" t="s">
        <v>1107</v>
      </c>
      <c r="E88" s="245" t="s">
        <v>542</v>
      </c>
      <c r="F88" s="338">
        <v>50000</v>
      </c>
      <c r="G88" s="244">
        <v>40.29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44364</v>
      </c>
      <c r="B89" s="244" t="s">
        <v>1012</v>
      </c>
      <c r="C89" s="245" t="s">
        <v>1013</v>
      </c>
      <c r="D89" s="245" t="s">
        <v>1015</v>
      </c>
      <c r="E89" s="245" t="s">
        <v>542</v>
      </c>
      <c r="F89" s="338">
        <v>30332</v>
      </c>
      <c r="G89" s="244">
        <v>42.01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44364</v>
      </c>
      <c r="B90" s="244" t="s">
        <v>1012</v>
      </c>
      <c r="C90" s="245" t="s">
        <v>1013</v>
      </c>
      <c r="D90" s="245" t="s">
        <v>970</v>
      </c>
      <c r="E90" s="245" t="s">
        <v>542</v>
      </c>
      <c r="F90" s="338">
        <v>50000</v>
      </c>
      <c r="G90" s="244">
        <v>43.55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44364</v>
      </c>
      <c r="B91" s="244" t="s">
        <v>1012</v>
      </c>
      <c r="C91" s="245" t="s">
        <v>1013</v>
      </c>
      <c r="D91" s="245" t="s">
        <v>1108</v>
      </c>
      <c r="E91" s="245" t="s">
        <v>542</v>
      </c>
      <c r="F91" s="338">
        <v>50000</v>
      </c>
      <c r="G91" s="244">
        <v>41.2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44364</v>
      </c>
      <c r="B92" s="244" t="s">
        <v>1012</v>
      </c>
      <c r="C92" s="245" t="s">
        <v>1013</v>
      </c>
      <c r="D92" s="245" t="s">
        <v>1014</v>
      </c>
      <c r="E92" s="245" t="s">
        <v>542</v>
      </c>
      <c r="F92" s="338">
        <v>26744</v>
      </c>
      <c r="G92" s="244">
        <v>42.54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44364</v>
      </c>
      <c r="B93" s="244" t="s">
        <v>1012</v>
      </c>
      <c r="C93" s="245" t="s">
        <v>1013</v>
      </c>
      <c r="D93" s="245" t="s">
        <v>972</v>
      </c>
      <c r="E93" s="245" t="s">
        <v>542</v>
      </c>
      <c r="F93" s="338">
        <v>50000</v>
      </c>
      <c r="G93" s="244">
        <v>43.55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44364</v>
      </c>
      <c r="B94" s="244" t="s">
        <v>1012</v>
      </c>
      <c r="C94" s="245" t="s">
        <v>1013</v>
      </c>
      <c r="D94" s="245" t="s">
        <v>995</v>
      </c>
      <c r="E94" s="245" t="s">
        <v>542</v>
      </c>
      <c r="F94" s="338">
        <v>101000</v>
      </c>
      <c r="G94" s="244">
        <v>43.54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44364</v>
      </c>
      <c r="B95" s="244" t="s">
        <v>1012</v>
      </c>
      <c r="C95" s="245" t="s">
        <v>1013</v>
      </c>
      <c r="D95" s="245" t="s">
        <v>1016</v>
      </c>
      <c r="E95" s="245" t="s">
        <v>542</v>
      </c>
      <c r="F95" s="338">
        <v>3398</v>
      </c>
      <c r="G95" s="244">
        <v>42.98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44364</v>
      </c>
      <c r="B96" s="244" t="s">
        <v>1109</v>
      </c>
      <c r="C96" s="245" t="s">
        <v>1110</v>
      </c>
      <c r="D96" s="245" t="s">
        <v>1111</v>
      </c>
      <c r="E96" s="245" t="s">
        <v>542</v>
      </c>
      <c r="F96" s="338">
        <v>453544</v>
      </c>
      <c r="G96" s="244">
        <v>0.55000000000000004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44364</v>
      </c>
      <c r="B97" s="244" t="s">
        <v>922</v>
      </c>
      <c r="C97" s="245" t="s">
        <v>923</v>
      </c>
      <c r="D97" s="245" t="s">
        <v>926</v>
      </c>
      <c r="E97" s="245" t="s">
        <v>542</v>
      </c>
      <c r="F97" s="338">
        <v>77425</v>
      </c>
      <c r="G97" s="244">
        <v>793.04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44364</v>
      </c>
      <c r="B98" s="244" t="s">
        <v>922</v>
      </c>
      <c r="C98" s="245" t="s">
        <v>923</v>
      </c>
      <c r="D98" s="245" t="s">
        <v>996</v>
      </c>
      <c r="E98" s="245" t="s">
        <v>542</v>
      </c>
      <c r="F98" s="338">
        <v>49690</v>
      </c>
      <c r="G98" s="244">
        <v>754.78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44364</v>
      </c>
      <c r="B99" s="244" t="s">
        <v>922</v>
      </c>
      <c r="C99" s="245" t="s">
        <v>923</v>
      </c>
      <c r="D99" s="245" t="s">
        <v>908</v>
      </c>
      <c r="E99" s="245" t="s">
        <v>542</v>
      </c>
      <c r="F99" s="338">
        <v>113821</v>
      </c>
      <c r="G99" s="244">
        <v>777.3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44364</v>
      </c>
      <c r="B100" s="244" t="s">
        <v>922</v>
      </c>
      <c r="C100" s="245" t="s">
        <v>923</v>
      </c>
      <c r="D100" s="245" t="s">
        <v>954</v>
      </c>
      <c r="E100" s="245" t="s">
        <v>542</v>
      </c>
      <c r="F100" s="338">
        <v>102705</v>
      </c>
      <c r="G100" s="244">
        <v>796.03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44364</v>
      </c>
      <c r="B101" s="244" t="s">
        <v>1018</v>
      </c>
      <c r="C101" s="245" t="s">
        <v>1019</v>
      </c>
      <c r="D101" s="245" t="s">
        <v>1004</v>
      </c>
      <c r="E101" s="245" t="s">
        <v>542</v>
      </c>
      <c r="F101" s="338">
        <v>77976</v>
      </c>
      <c r="G101" s="244">
        <v>164.05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44364</v>
      </c>
      <c r="B102" s="244" t="s">
        <v>1018</v>
      </c>
      <c r="C102" s="245" t="s">
        <v>1019</v>
      </c>
      <c r="D102" s="245" t="s">
        <v>845</v>
      </c>
      <c r="E102" s="245" t="s">
        <v>542</v>
      </c>
      <c r="F102" s="338">
        <v>230171</v>
      </c>
      <c r="G102" s="244">
        <v>163.37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44364</v>
      </c>
      <c r="B103" s="244" t="s">
        <v>1112</v>
      </c>
      <c r="C103" s="245" t="s">
        <v>1113</v>
      </c>
      <c r="D103" s="245" t="s">
        <v>1114</v>
      </c>
      <c r="E103" s="245" t="s">
        <v>542</v>
      </c>
      <c r="F103" s="338">
        <v>2026404</v>
      </c>
      <c r="G103" s="244">
        <v>7.22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44364</v>
      </c>
      <c r="B104" s="244" t="s">
        <v>1020</v>
      </c>
      <c r="C104" s="245" t="s">
        <v>1021</v>
      </c>
      <c r="D104" s="245" t="s">
        <v>845</v>
      </c>
      <c r="E104" s="245" t="s">
        <v>542</v>
      </c>
      <c r="F104" s="338">
        <v>77259</v>
      </c>
      <c r="G104" s="244">
        <v>115.97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44364</v>
      </c>
      <c r="B105" s="244" t="s">
        <v>1115</v>
      </c>
      <c r="C105" s="245" t="s">
        <v>1116</v>
      </c>
      <c r="D105" s="245" t="s">
        <v>971</v>
      </c>
      <c r="E105" s="245" t="s">
        <v>542</v>
      </c>
      <c r="F105" s="338">
        <v>2526366</v>
      </c>
      <c r="G105" s="244">
        <v>12.6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44364</v>
      </c>
      <c r="B106" s="244" t="s">
        <v>1117</v>
      </c>
      <c r="C106" s="245" t="s">
        <v>1118</v>
      </c>
      <c r="D106" s="245" t="s">
        <v>1119</v>
      </c>
      <c r="E106" s="245" t="s">
        <v>542</v>
      </c>
      <c r="F106" s="338">
        <v>63600</v>
      </c>
      <c r="G106" s="244">
        <v>169.79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44364</v>
      </c>
      <c r="B107" s="244" t="s">
        <v>1117</v>
      </c>
      <c r="C107" s="245" t="s">
        <v>1118</v>
      </c>
      <c r="D107" s="245" t="s">
        <v>845</v>
      </c>
      <c r="E107" s="245" t="s">
        <v>542</v>
      </c>
      <c r="F107" s="338">
        <v>70719</v>
      </c>
      <c r="G107" s="244">
        <v>172.25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44364</v>
      </c>
      <c r="B108" s="244" t="s">
        <v>1117</v>
      </c>
      <c r="C108" s="245" t="s">
        <v>1118</v>
      </c>
      <c r="D108" s="245" t="s">
        <v>908</v>
      </c>
      <c r="E108" s="245" t="s">
        <v>542</v>
      </c>
      <c r="F108" s="338">
        <v>58888</v>
      </c>
      <c r="G108" s="244">
        <v>173.65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44364</v>
      </c>
      <c r="B109" s="244" t="s">
        <v>1120</v>
      </c>
      <c r="C109" s="245" t="s">
        <v>1121</v>
      </c>
      <c r="D109" s="245" t="s">
        <v>1122</v>
      </c>
      <c r="E109" s="245" t="s">
        <v>542</v>
      </c>
      <c r="F109" s="338">
        <v>416151</v>
      </c>
      <c r="G109" s="244">
        <v>79.58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44364</v>
      </c>
      <c r="B110" s="244" t="s">
        <v>924</v>
      </c>
      <c r="C110" s="245" t="s">
        <v>925</v>
      </c>
      <c r="D110" s="245" t="s">
        <v>1123</v>
      </c>
      <c r="E110" s="245" t="s">
        <v>542</v>
      </c>
      <c r="F110" s="338">
        <v>71937</v>
      </c>
      <c r="G110" s="244">
        <v>189.42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44364</v>
      </c>
      <c r="B111" s="244" t="s">
        <v>1081</v>
      </c>
      <c r="C111" s="245" t="s">
        <v>1082</v>
      </c>
      <c r="D111" s="245" t="s">
        <v>1124</v>
      </c>
      <c r="E111" s="245" t="s">
        <v>543</v>
      </c>
      <c r="F111" s="338">
        <v>78249</v>
      </c>
      <c r="G111" s="244">
        <v>1203.6400000000001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44364</v>
      </c>
      <c r="B112" s="244" t="s">
        <v>291</v>
      </c>
      <c r="C112" s="245" t="s">
        <v>1084</v>
      </c>
      <c r="D112" s="245" t="s">
        <v>1041</v>
      </c>
      <c r="E112" s="245" t="s">
        <v>543</v>
      </c>
      <c r="F112" s="338">
        <v>1400000</v>
      </c>
      <c r="G112" s="244">
        <v>400.17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44364</v>
      </c>
      <c r="B113" s="244" t="s">
        <v>1125</v>
      </c>
      <c r="C113" s="245" t="s">
        <v>1126</v>
      </c>
      <c r="D113" s="245" t="s">
        <v>1127</v>
      </c>
      <c r="E113" s="245" t="s">
        <v>543</v>
      </c>
      <c r="F113" s="338">
        <v>6024548</v>
      </c>
      <c r="G113" s="244">
        <v>15.95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44364</v>
      </c>
      <c r="B114" s="244" t="s">
        <v>1086</v>
      </c>
      <c r="C114" s="245" t="s">
        <v>1087</v>
      </c>
      <c r="D114" s="245" t="s">
        <v>845</v>
      </c>
      <c r="E114" s="245" t="s">
        <v>543</v>
      </c>
      <c r="F114" s="338">
        <v>328680</v>
      </c>
      <c r="G114" s="244">
        <v>464.44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44364</v>
      </c>
      <c r="B115" s="244" t="s">
        <v>1086</v>
      </c>
      <c r="C115" s="245" t="s">
        <v>1087</v>
      </c>
      <c r="D115" s="245" t="s">
        <v>921</v>
      </c>
      <c r="E115" s="245" t="s">
        <v>543</v>
      </c>
      <c r="F115" s="338">
        <v>201433</v>
      </c>
      <c r="G115" s="244">
        <v>463.22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44364</v>
      </c>
      <c r="B116" s="244" t="s">
        <v>318</v>
      </c>
      <c r="C116" s="245" t="s">
        <v>997</v>
      </c>
      <c r="D116" s="245" t="s">
        <v>939</v>
      </c>
      <c r="E116" s="245" t="s">
        <v>543</v>
      </c>
      <c r="F116" s="338">
        <v>1307429</v>
      </c>
      <c r="G116" s="244">
        <v>96.41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44364</v>
      </c>
      <c r="B117" s="244" t="s">
        <v>318</v>
      </c>
      <c r="C117" s="245" t="s">
        <v>997</v>
      </c>
      <c r="D117" s="245" t="s">
        <v>845</v>
      </c>
      <c r="E117" s="245" t="s">
        <v>543</v>
      </c>
      <c r="F117" s="338">
        <v>2693498</v>
      </c>
      <c r="G117" s="244">
        <v>96.58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44364</v>
      </c>
      <c r="B118" s="244" t="s">
        <v>1088</v>
      </c>
      <c r="C118" s="245" t="s">
        <v>1089</v>
      </c>
      <c r="D118" s="245" t="s">
        <v>1004</v>
      </c>
      <c r="E118" s="245" t="s">
        <v>543</v>
      </c>
      <c r="F118" s="338">
        <v>4065</v>
      </c>
      <c r="G118" s="244">
        <v>150.55000000000001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44364</v>
      </c>
      <c r="B119" s="244" t="s">
        <v>320</v>
      </c>
      <c r="C119" s="245" t="s">
        <v>968</v>
      </c>
      <c r="D119" s="245" t="s">
        <v>921</v>
      </c>
      <c r="E119" s="245" t="s">
        <v>543</v>
      </c>
      <c r="F119" s="338">
        <v>169384</v>
      </c>
      <c r="G119" s="244">
        <v>725.09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44364</v>
      </c>
      <c r="B120" s="244" t="s">
        <v>998</v>
      </c>
      <c r="C120" s="245" t="s">
        <v>999</v>
      </c>
      <c r="D120" s="245" t="s">
        <v>1000</v>
      </c>
      <c r="E120" s="245" t="s">
        <v>543</v>
      </c>
      <c r="F120" s="338">
        <v>500000</v>
      </c>
      <c r="G120" s="244">
        <v>11.01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44364</v>
      </c>
      <c r="B121" s="244" t="s">
        <v>998</v>
      </c>
      <c r="C121" s="245" t="s">
        <v>999</v>
      </c>
      <c r="D121" s="245" t="s">
        <v>1001</v>
      </c>
      <c r="E121" s="245" t="s">
        <v>543</v>
      </c>
      <c r="F121" s="338">
        <v>839384</v>
      </c>
      <c r="G121" s="244">
        <v>11.23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44364</v>
      </c>
      <c r="B122" s="244" t="s">
        <v>998</v>
      </c>
      <c r="C122" s="245" t="s">
        <v>999</v>
      </c>
      <c r="D122" s="245" t="s">
        <v>845</v>
      </c>
      <c r="E122" s="245" t="s">
        <v>543</v>
      </c>
      <c r="F122" s="338">
        <v>523894</v>
      </c>
      <c r="G122" s="244">
        <v>10.96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44364</v>
      </c>
      <c r="B123" s="244" t="s">
        <v>1128</v>
      </c>
      <c r="C123" s="245" t="s">
        <v>1129</v>
      </c>
      <c r="D123" s="245" t="s">
        <v>1130</v>
      </c>
      <c r="E123" s="245" t="s">
        <v>543</v>
      </c>
      <c r="F123" s="338">
        <v>1277652</v>
      </c>
      <c r="G123" s="244">
        <v>2.2000000000000002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44364</v>
      </c>
      <c r="B124" s="244" t="s">
        <v>1002</v>
      </c>
      <c r="C124" s="245" t="s">
        <v>1003</v>
      </c>
      <c r="D124" s="245" t="s">
        <v>845</v>
      </c>
      <c r="E124" s="245" t="s">
        <v>543</v>
      </c>
      <c r="F124" s="338">
        <v>231085</v>
      </c>
      <c r="G124" s="244">
        <v>132.41999999999999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44364</v>
      </c>
      <c r="B125" s="244" t="s">
        <v>937</v>
      </c>
      <c r="C125" s="245" t="s">
        <v>938</v>
      </c>
      <c r="D125" s="245" t="s">
        <v>940</v>
      </c>
      <c r="E125" s="245" t="s">
        <v>543</v>
      </c>
      <c r="F125" s="338">
        <v>893388</v>
      </c>
      <c r="G125" s="244">
        <v>490.16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44364</v>
      </c>
      <c r="B126" s="244" t="s">
        <v>937</v>
      </c>
      <c r="C126" s="245" t="s">
        <v>938</v>
      </c>
      <c r="D126" s="245" t="s">
        <v>1096</v>
      </c>
      <c r="E126" s="245" t="s">
        <v>543</v>
      </c>
      <c r="F126" s="338">
        <v>182122</v>
      </c>
      <c r="G126" s="244">
        <v>530.6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44364</v>
      </c>
      <c r="B127" s="244" t="s">
        <v>937</v>
      </c>
      <c r="C127" s="245" t="s">
        <v>938</v>
      </c>
      <c r="D127" s="245" t="s">
        <v>845</v>
      </c>
      <c r="E127" s="245" t="s">
        <v>543</v>
      </c>
      <c r="F127" s="338">
        <v>161950</v>
      </c>
      <c r="G127" s="244">
        <v>478.86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44364</v>
      </c>
      <c r="B128" s="244" t="s">
        <v>937</v>
      </c>
      <c r="C128" s="245" t="s">
        <v>938</v>
      </c>
      <c r="D128" s="245" t="s">
        <v>939</v>
      </c>
      <c r="E128" s="245" t="s">
        <v>543</v>
      </c>
      <c r="F128" s="338">
        <v>144749</v>
      </c>
      <c r="G128" s="244">
        <v>499.32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44364</v>
      </c>
      <c r="B129" s="244" t="s">
        <v>369</v>
      </c>
      <c r="C129" s="245" t="s">
        <v>1098</v>
      </c>
      <c r="D129" s="245" t="s">
        <v>845</v>
      </c>
      <c r="E129" s="245" t="s">
        <v>543</v>
      </c>
      <c r="F129" s="338">
        <v>1553715</v>
      </c>
      <c r="G129" s="244">
        <v>163.19999999999999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44364</v>
      </c>
      <c r="B130" s="244" t="s">
        <v>1099</v>
      </c>
      <c r="C130" s="245" t="s">
        <v>1100</v>
      </c>
      <c r="D130" s="245" t="s">
        <v>845</v>
      </c>
      <c r="E130" s="245" t="s">
        <v>543</v>
      </c>
      <c r="F130" s="338">
        <v>42188</v>
      </c>
      <c r="G130" s="244">
        <v>137.58000000000001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44364</v>
      </c>
      <c r="B131" s="244" t="s">
        <v>383</v>
      </c>
      <c r="C131" s="245" t="s">
        <v>1101</v>
      </c>
      <c r="D131" s="245" t="s">
        <v>939</v>
      </c>
      <c r="E131" s="245" t="s">
        <v>543</v>
      </c>
      <c r="F131" s="338">
        <v>3687021</v>
      </c>
      <c r="G131" s="244">
        <v>59.31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44364</v>
      </c>
      <c r="B132" s="244" t="s">
        <v>383</v>
      </c>
      <c r="C132" s="245" t="s">
        <v>1101</v>
      </c>
      <c r="D132" s="245" t="s">
        <v>1058</v>
      </c>
      <c r="E132" s="245" t="s">
        <v>543</v>
      </c>
      <c r="F132" s="338">
        <v>4129918</v>
      </c>
      <c r="G132" s="244">
        <v>59.42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44364</v>
      </c>
      <c r="B133" s="244" t="s">
        <v>383</v>
      </c>
      <c r="C133" s="245" t="s">
        <v>1101</v>
      </c>
      <c r="D133" s="245" t="s">
        <v>921</v>
      </c>
      <c r="E133" s="245" t="s">
        <v>543</v>
      </c>
      <c r="F133" s="338">
        <v>5018913</v>
      </c>
      <c r="G133" s="244">
        <v>59.31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44364</v>
      </c>
      <c r="B134" s="244" t="s">
        <v>383</v>
      </c>
      <c r="C134" s="245" t="s">
        <v>1101</v>
      </c>
      <c r="D134" s="245" t="s">
        <v>1017</v>
      </c>
      <c r="E134" s="245" t="s">
        <v>543</v>
      </c>
      <c r="F134" s="338">
        <v>2691609</v>
      </c>
      <c r="G134" s="244">
        <v>59.58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44364</v>
      </c>
      <c r="B135" s="244" t="s">
        <v>383</v>
      </c>
      <c r="C135" s="245" t="s">
        <v>1101</v>
      </c>
      <c r="D135" s="245" t="s">
        <v>845</v>
      </c>
      <c r="E135" s="245" t="s">
        <v>543</v>
      </c>
      <c r="F135" s="338">
        <v>8180703</v>
      </c>
      <c r="G135" s="244">
        <v>59.24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44364</v>
      </c>
      <c r="B136" s="244" t="s">
        <v>408</v>
      </c>
      <c r="C136" s="245" t="s">
        <v>953</v>
      </c>
      <c r="D136" s="245" t="s">
        <v>921</v>
      </c>
      <c r="E136" s="245" t="s">
        <v>543</v>
      </c>
      <c r="F136" s="338">
        <v>1317612</v>
      </c>
      <c r="G136" s="244">
        <v>157.96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44364</v>
      </c>
      <c r="B137" s="244" t="s">
        <v>1005</v>
      </c>
      <c r="C137" s="245" t="s">
        <v>1006</v>
      </c>
      <c r="D137" s="245" t="s">
        <v>1131</v>
      </c>
      <c r="E137" s="245" t="s">
        <v>543</v>
      </c>
      <c r="F137" s="338">
        <v>30400</v>
      </c>
      <c r="G137" s="244">
        <v>180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44364</v>
      </c>
      <c r="B138" s="244" t="s">
        <v>1005</v>
      </c>
      <c r="C138" s="245" t="s">
        <v>1006</v>
      </c>
      <c r="D138" s="245" t="s">
        <v>1132</v>
      </c>
      <c r="E138" s="245" t="s">
        <v>543</v>
      </c>
      <c r="F138" s="338">
        <v>40800</v>
      </c>
      <c r="G138" s="244">
        <v>180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44364</v>
      </c>
      <c r="B139" s="244" t="s">
        <v>1008</v>
      </c>
      <c r="C139" s="245" t="s">
        <v>1009</v>
      </c>
      <c r="D139" s="245" t="s">
        <v>1010</v>
      </c>
      <c r="E139" s="245" t="s">
        <v>543</v>
      </c>
      <c r="F139" s="338">
        <v>159023</v>
      </c>
      <c r="G139" s="244">
        <v>108.48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44364</v>
      </c>
      <c r="B140" s="244" t="s">
        <v>1059</v>
      </c>
      <c r="C140" s="245" t="s">
        <v>1102</v>
      </c>
      <c r="D140" s="245" t="s">
        <v>971</v>
      </c>
      <c r="E140" s="245" t="s">
        <v>543</v>
      </c>
      <c r="F140" s="338">
        <v>534173</v>
      </c>
      <c r="G140" s="244">
        <v>11.89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44364</v>
      </c>
      <c r="B141" s="244" t="s">
        <v>130</v>
      </c>
      <c r="C141" s="245" t="s">
        <v>969</v>
      </c>
      <c r="D141" s="245" t="s">
        <v>845</v>
      </c>
      <c r="E141" s="245" t="s">
        <v>543</v>
      </c>
      <c r="F141" s="338">
        <v>762879</v>
      </c>
      <c r="G141" s="244">
        <v>1067.4000000000001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44364</v>
      </c>
      <c r="B142" s="244" t="s">
        <v>130</v>
      </c>
      <c r="C142" s="245" t="s">
        <v>969</v>
      </c>
      <c r="D142" s="245" t="s">
        <v>921</v>
      </c>
      <c r="E142" s="245" t="s">
        <v>543</v>
      </c>
      <c r="F142" s="338">
        <v>663006</v>
      </c>
      <c r="G142" s="244">
        <v>1069.76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44364</v>
      </c>
      <c r="B143" s="244" t="s">
        <v>955</v>
      </c>
      <c r="C143" s="245" t="s">
        <v>956</v>
      </c>
      <c r="D143" s="245" t="s">
        <v>1011</v>
      </c>
      <c r="E143" s="245" t="s">
        <v>543</v>
      </c>
      <c r="F143" s="338">
        <v>83027</v>
      </c>
      <c r="G143" s="244">
        <v>61.12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44364</v>
      </c>
      <c r="B144" s="244" t="s">
        <v>142</v>
      </c>
      <c r="C144" s="245" t="s">
        <v>1103</v>
      </c>
      <c r="D144" s="245" t="s">
        <v>1133</v>
      </c>
      <c r="E144" s="245" t="s">
        <v>543</v>
      </c>
      <c r="F144" s="338">
        <v>7828217</v>
      </c>
      <c r="G144" s="244">
        <v>1000.08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44364</v>
      </c>
      <c r="B145" s="244" t="s">
        <v>1105</v>
      </c>
      <c r="C145" s="245" t="s">
        <v>1106</v>
      </c>
      <c r="D145" s="245" t="s">
        <v>996</v>
      </c>
      <c r="E145" s="245" t="s">
        <v>543</v>
      </c>
      <c r="F145" s="338">
        <v>24150</v>
      </c>
      <c r="G145" s="244">
        <v>261.54000000000002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44364</v>
      </c>
      <c r="B146" s="244" t="s">
        <v>1012</v>
      </c>
      <c r="C146" s="245" t="s">
        <v>1013</v>
      </c>
      <c r="D146" s="245" t="s">
        <v>1108</v>
      </c>
      <c r="E146" s="245" t="s">
        <v>543</v>
      </c>
      <c r="F146" s="338">
        <v>10000</v>
      </c>
      <c r="G146" s="244">
        <v>43.2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44364</v>
      </c>
      <c r="B147" s="244" t="s">
        <v>1012</v>
      </c>
      <c r="C147" s="245" t="s">
        <v>1013</v>
      </c>
      <c r="D147" s="245" t="s">
        <v>1014</v>
      </c>
      <c r="E147" s="245" t="s">
        <v>543</v>
      </c>
      <c r="F147" s="338">
        <v>59908</v>
      </c>
      <c r="G147" s="244">
        <v>41.77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44364</v>
      </c>
      <c r="B148" s="244" t="s">
        <v>1012</v>
      </c>
      <c r="C148" s="245" t="s">
        <v>1013</v>
      </c>
      <c r="D148" s="245" t="s">
        <v>908</v>
      </c>
      <c r="E148" s="245" t="s">
        <v>543</v>
      </c>
      <c r="F148" s="338">
        <v>114733</v>
      </c>
      <c r="G148" s="244">
        <v>41.42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44364</v>
      </c>
      <c r="B149" s="244" t="s">
        <v>1012</v>
      </c>
      <c r="C149" s="245" t="s">
        <v>1013</v>
      </c>
      <c r="D149" s="245" t="s">
        <v>970</v>
      </c>
      <c r="E149" s="245" t="s">
        <v>543</v>
      </c>
      <c r="F149" s="338">
        <v>50000</v>
      </c>
      <c r="G149" s="244">
        <v>41.52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44364</v>
      </c>
      <c r="B150" s="244" t="s">
        <v>1012</v>
      </c>
      <c r="C150" s="245" t="s">
        <v>1013</v>
      </c>
      <c r="D150" s="245" t="s">
        <v>1015</v>
      </c>
      <c r="E150" s="245" t="s">
        <v>543</v>
      </c>
      <c r="F150" s="338">
        <v>50000</v>
      </c>
      <c r="G150" s="244">
        <v>41.2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44364</v>
      </c>
      <c r="B151" s="244" t="s">
        <v>1012</v>
      </c>
      <c r="C151" s="245" t="s">
        <v>1013</v>
      </c>
      <c r="D151" s="245" t="s">
        <v>1016</v>
      </c>
      <c r="E151" s="245" t="s">
        <v>543</v>
      </c>
      <c r="F151" s="338">
        <v>63398</v>
      </c>
      <c r="G151" s="244">
        <v>43.52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44364</v>
      </c>
      <c r="B152" s="244" t="s">
        <v>1012</v>
      </c>
      <c r="C152" s="245" t="s">
        <v>1013</v>
      </c>
      <c r="D152" s="245" t="s">
        <v>995</v>
      </c>
      <c r="E152" s="245" t="s">
        <v>543</v>
      </c>
      <c r="F152" s="338">
        <v>101001</v>
      </c>
      <c r="G152" s="244">
        <v>41.9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44364</v>
      </c>
      <c r="B153" s="244" t="s">
        <v>1012</v>
      </c>
      <c r="C153" s="245" t="s">
        <v>1013</v>
      </c>
      <c r="D153" s="245" t="s">
        <v>996</v>
      </c>
      <c r="E153" s="245" t="s">
        <v>543</v>
      </c>
      <c r="F153" s="338">
        <v>75000</v>
      </c>
      <c r="G153" s="244">
        <v>40.31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44364</v>
      </c>
      <c r="B154" s="244" t="s">
        <v>1012</v>
      </c>
      <c r="C154" s="245" t="s">
        <v>1013</v>
      </c>
      <c r="D154" s="245" t="s">
        <v>972</v>
      </c>
      <c r="E154" s="245" t="s">
        <v>543</v>
      </c>
      <c r="F154" s="338">
        <v>40000</v>
      </c>
      <c r="G154" s="244">
        <v>40.630000000000003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44364</v>
      </c>
      <c r="B155" s="244" t="s">
        <v>1109</v>
      </c>
      <c r="C155" s="245" t="s">
        <v>1110</v>
      </c>
      <c r="D155" s="245" t="s">
        <v>1111</v>
      </c>
      <c r="E155" s="245" t="s">
        <v>543</v>
      </c>
      <c r="F155" s="338">
        <v>2000000</v>
      </c>
      <c r="G155" s="244">
        <v>0.55000000000000004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44364</v>
      </c>
      <c r="B156" s="244" t="s">
        <v>922</v>
      </c>
      <c r="C156" s="245" t="s">
        <v>923</v>
      </c>
      <c r="D156" s="245" t="s">
        <v>996</v>
      </c>
      <c r="E156" s="245" t="s">
        <v>543</v>
      </c>
      <c r="F156" s="338">
        <v>99690</v>
      </c>
      <c r="G156" s="244">
        <v>781.82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44364</v>
      </c>
      <c r="B157" s="244" t="s">
        <v>922</v>
      </c>
      <c r="C157" s="245" t="s">
        <v>923</v>
      </c>
      <c r="D157" s="245" t="s">
        <v>954</v>
      </c>
      <c r="E157" s="245" t="s">
        <v>543</v>
      </c>
      <c r="F157" s="338">
        <v>102705</v>
      </c>
      <c r="G157" s="244">
        <v>796.48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44364</v>
      </c>
      <c r="B158" s="244" t="s">
        <v>922</v>
      </c>
      <c r="C158" s="245" t="s">
        <v>923</v>
      </c>
      <c r="D158" s="245" t="s">
        <v>908</v>
      </c>
      <c r="E158" s="245" t="s">
        <v>543</v>
      </c>
      <c r="F158" s="338">
        <v>113821</v>
      </c>
      <c r="G158" s="244">
        <v>777.67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44364</v>
      </c>
      <c r="B159" s="244" t="s">
        <v>922</v>
      </c>
      <c r="C159" s="245" t="s">
        <v>923</v>
      </c>
      <c r="D159" s="245" t="s">
        <v>926</v>
      </c>
      <c r="E159" s="245" t="s">
        <v>543</v>
      </c>
      <c r="F159" s="338">
        <v>77425</v>
      </c>
      <c r="G159" s="244">
        <v>793.37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44364</v>
      </c>
      <c r="B160" s="244" t="s">
        <v>1018</v>
      </c>
      <c r="C160" s="245" t="s">
        <v>1019</v>
      </c>
      <c r="D160" s="245" t="s">
        <v>1004</v>
      </c>
      <c r="E160" s="245" t="s">
        <v>543</v>
      </c>
      <c r="F160" s="338">
        <v>188087</v>
      </c>
      <c r="G160" s="244">
        <v>165.02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44364</v>
      </c>
      <c r="B161" s="244" t="s">
        <v>1018</v>
      </c>
      <c r="C161" s="245" t="s">
        <v>1019</v>
      </c>
      <c r="D161" s="245" t="s">
        <v>845</v>
      </c>
      <c r="E161" s="245" t="s">
        <v>543</v>
      </c>
      <c r="F161" s="338">
        <v>230171</v>
      </c>
      <c r="G161" s="244">
        <v>163.22999999999999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44364</v>
      </c>
      <c r="B162" s="244" t="s">
        <v>1112</v>
      </c>
      <c r="C162" s="245" t="s">
        <v>1113</v>
      </c>
      <c r="D162" s="245" t="s">
        <v>1134</v>
      </c>
      <c r="E162" s="245" t="s">
        <v>543</v>
      </c>
      <c r="F162" s="338">
        <v>2026404</v>
      </c>
      <c r="G162" s="244">
        <v>7.22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44364</v>
      </c>
      <c r="B163" s="244" t="s">
        <v>1020</v>
      </c>
      <c r="C163" s="245" t="s">
        <v>1021</v>
      </c>
      <c r="D163" s="245" t="s">
        <v>845</v>
      </c>
      <c r="E163" s="245" t="s">
        <v>543</v>
      </c>
      <c r="F163" s="338">
        <v>77259</v>
      </c>
      <c r="G163" s="244">
        <v>116.2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44364</v>
      </c>
      <c r="B164" s="244" t="s">
        <v>1115</v>
      </c>
      <c r="C164" s="245" t="s">
        <v>1116</v>
      </c>
      <c r="D164" s="245" t="s">
        <v>971</v>
      </c>
      <c r="E164" s="245" t="s">
        <v>543</v>
      </c>
      <c r="F164" s="338">
        <v>2089703</v>
      </c>
      <c r="G164" s="244">
        <v>12.49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44364</v>
      </c>
      <c r="B165" s="244" t="s">
        <v>1022</v>
      </c>
      <c r="C165" s="245" t="s">
        <v>1023</v>
      </c>
      <c r="D165" s="245" t="s">
        <v>1135</v>
      </c>
      <c r="E165" s="245" t="s">
        <v>543</v>
      </c>
      <c r="F165" s="338">
        <v>367500</v>
      </c>
      <c r="G165" s="244">
        <v>14.39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44364</v>
      </c>
      <c r="B166" s="244" t="s">
        <v>1117</v>
      </c>
      <c r="C166" s="245" t="s">
        <v>1118</v>
      </c>
      <c r="D166" s="245" t="s">
        <v>1119</v>
      </c>
      <c r="E166" s="245" t="s">
        <v>543</v>
      </c>
      <c r="F166" s="338">
        <v>62175</v>
      </c>
      <c r="G166" s="244">
        <v>171.22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44364</v>
      </c>
      <c r="B167" s="244" t="s">
        <v>1117</v>
      </c>
      <c r="C167" s="245" t="s">
        <v>1118</v>
      </c>
      <c r="D167" s="245" t="s">
        <v>908</v>
      </c>
      <c r="E167" s="245" t="s">
        <v>543</v>
      </c>
      <c r="F167" s="338">
        <v>58888</v>
      </c>
      <c r="G167" s="244">
        <v>173.81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44364</v>
      </c>
      <c r="B168" s="244" t="s">
        <v>1117</v>
      </c>
      <c r="C168" s="245" t="s">
        <v>1118</v>
      </c>
      <c r="D168" s="245" t="s">
        <v>845</v>
      </c>
      <c r="E168" s="245" t="s">
        <v>543</v>
      </c>
      <c r="F168" s="338">
        <v>70719</v>
      </c>
      <c r="G168" s="244">
        <v>172.44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44364</v>
      </c>
      <c r="B169" s="244" t="s">
        <v>1136</v>
      </c>
      <c r="C169" s="245" t="s">
        <v>1137</v>
      </c>
      <c r="D169" s="245" t="s">
        <v>1138</v>
      </c>
      <c r="E169" s="245" t="s">
        <v>543</v>
      </c>
      <c r="F169" s="338">
        <v>834353</v>
      </c>
      <c r="G169" s="244">
        <v>6.64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44364</v>
      </c>
      <c r="B170" s="244" t="s">
        <v>924</v>
      </c>
      <c r="C170" s="245" t="s">
        <v>925</v>
      </c>
      <c r="D170" s="245" t="s">
        <v>1123</v>
      </c>
      <c r="E170" s="245" t="s">
        <v>543</v>
      </c>
      <c r="F170" s="338">
        <v>61199</v>
      </c>
      <c r="G170" s="244">
        <v>189.69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B171" s="244"/>
      <c r="C171" s="245"/>
      <c r="D171" s="245"/>
      <c r="E171" s="245"/>
      <c r="F171" s="338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B172" s="244"/>
      <c r="C172" s="245"/>
      <c r="D172" s="245"/>
      <c r="E172" s="245"/>
      <c r="F172" s="338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B173" s="244"/>
      <c r="C173" s="245"/>
      <c r="D173" s="245"/>
      <c r="E173" s="245"/>
      <c r="F173" s="338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B174" s="244"/>
      <c r="C174" s="245"/>
      <c r="D174" s="245"/>
      <c r="E174" s="245"/>
      <c r="F174" s="338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B175" s="244"/>
      <c r="C175" s="245"/>
      <c r="D175" s="245"/>
      <c r="E175" s="245"/>
      <c r="F175" s="338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B176" s="244"/>
      <c r="C176" s="245"/>
      <c r="D176" s="245"/>
      <c r="E176" s="245"/>
      <c r="F176" s="338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5"/>
  <sheetViews>
    <sheetView topLeftCell="A76" zoomScale="83" zoomScaleNormal="85" workbookViewId="0">
      <selection activeCell="K73" sqref="K73:K7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3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2" customFormat="1" ht="14.25">
      <c r="A10" s="340">
        <v>1</v>
      </c>
      <c r="B10" s="353">
        <v>44291</v>
      </c>
      <c r="C10" s="354"/>
      <c r="D10" s="389" t="s">
        <v>109</v>
      </c>
      <c r="E10" s="358" t="s">
        <v>557</v>
      </c>
      <c r="F10" s="363" t="s">
        <v>838</v>
      </c>
      <c r="G10" s="363">
        <v>1370</v>
      </c>
      <c r="H10" s="358"/>
      <c r="I10" s="355" t="s">
        <v>839</v>
      </c>
      <c r="J10" s="360" t="s">
        <v>558</v>
      </c>
      <c r="K10" s="360"/>
      <c r="L10" s="367"/>
      <c r="M10" s="333"/>
      <c r="N10" s="342"/>
      <c r="O10" s="339"/>
      <c r="P10" s="427"/>
      <c r="Q10" s="4"/>
      <c r="R10" s="428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2" customFormat="1" ht="14.25">
      <c r="A11" s="476">
        <v>2</v>
      </c>
      <c r="B11" s="477">
        <v>44319</v>
      </c>
      <c r="C11" s="478"/>
      <c r="D11" s="420" t="s">
        <v>249</v>
      </c>
      <c r="E11" s="479" t="s">
        <v>557</v>
      </c>
      <c r="F11" s="418">
        <v>663</v>
      </c>
      <c r="G11" s="480">
        <v>619</v>
      </c>
      <c r="H11" s="480">
        <v>703.5</v>
      </c>
      <c r="I11" s="481" t="s">
        <v>843</v>
      </c>
      <c r="J11" s="419" t="s">
        <v>1025</v>
      </c>
      <c r="K11" s="419">
        <f t="shared" ref="K11" si="0">H11-F11</f>
        <v>40.5</v>
      </c>
      <c r="L11" s="482">
        <f>(F11*-0.8)/100</f>
        <v>-5.3039999999999994</v>
      </c>
      <c r="M11" s="483">
        <f t="shared" ref="M11" si="1">(K11+L11)/F11</f>
        <v>5.3085972850678731E-2</v>
      </c>
      <c r="N11" s="419" t="s">
        <v>556</v>
      </c>
      <c r="O11" s="456">
        <v>44364</v>
      </c>
      <c r="P11" s="427"/>
      <c r="Q11" s="4"/>
      <c r="R11" s="428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2" customFormat="1" ht="14.25">
      <c r="A12" s="340">
        <v>3</v>
      </c>
      <c r="B12" s="353">
        <v>44342</v>
      </c>
      <c r="C12" s="354"/>
      <c r="D12" s="389" t="s">
        <v>402</v>
      </c>
      <c r="E12" s="358" t="s">
        <v>557</v>
      </c>
      <c r="F12" s="366" t="s">
        <v>853</v>
      </c>
      <c r="G12" s="363">
        <v>2650</v>
      </c>
      <c r="H12" s="358"/>
      <c r="I12" s="355" t="s">
        <v>854</v>
      </c>
      <c r="J12" s="360" t="s">
        <v>558</v>
      </c>
      <c r="K12" s="360"/>
      <c r="L12" s="367"/>
      <c r="M12" s="333"/>
      <c r="N12" s="342"/>
      <c r="O12" s="339"/>
      <c r="P12" s="427"/>
      <c r="Q12" s="4"/>
      <c r="R12" s="428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2" customFormat="1" ht="14.25">
      <c r="A13" s="488">
        <v>4</v>
      </c>
      <c r="B13" s="489">
        <v>44343</v>
      </c>
      <c r="C13" s="490"/>
      <c r="D13" s="491" t="s">
        <v>68</v>
      </c>
      <c r="E13" s="492" t="s">
        <v>557</v>
      </c>
      <c r="F13" s="493">
        <v>522.5</v>
      </c>
      <c r="G13" s="494">
        <v>488</v>
      </c>
      <c r="H13" s="494">
        <v>544</v>
      </c>
      <c r="I13" s="495" t="s">
        <v>857</v>
      </c>
      <c r="J13" s="496" t="s">
        <v>1026</v>
      </c>
      <c r="K13" s="496">
        <f t="shared" ref="K13" si="2">H13-F13</f>
        <v>21.5</v>
      </c>
      <c r="L13" s="497">
        <f>(F13*-0.8)/100</f>
        <v>-4.18</v>
      </c>
      <c r="M13" s="498">
        <f t="shared" ref="M13" si="3">(K13+L13)/F13</f>
        <v>3.3148325358851677E-2</v>
      </c>
      <c r="N13" s="496" t="s">
        <v>556</v>
      </c>
      <c r="O13" s="499">
        <v>44355</v>
      </c>
      <c r="P13" s="427"/>
      <c r="Q13" s="4"/>
      <c r="R13" s="428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2" customFormat="1" ht="14.25">
      <c r="A14" s="476">
        <v>5</v>
      </c>
      <c r="B14" s="477">
        <v>44347</v>
      </c>
      <c r="C14" s="478"/>
      <c r="D14" s="420" t="s">
        <v>167</v>
      </c>
      <c r="E14" s="479" t="s">
        <v>557</v>
      </c>
      <c r="F14" s="418">
        <v>2085</v>
      </c>
      <c r="G14" s="480">
        <v>1970</v>
      </c>
      <c r="H14" s="479">
        <v>2245</v>
      </c>
      <c r="I14" s="481" t="s">
        <v>860</v>
      </c>
      <c r="J14" s="419" t="s">
        <v>884</v>
      </c>
      <c r="K14" s="419">
        <f t="shared" ref="K14" si="4">H14-F14</f>
        <v>160</v>
      </c>
      <c r="L14" s="482">
        <f>(F14*-0.8)/100</f>
        <v>-16.68</v>
      </c>
      <c r="M14" s="483">
        <f t="shared" ref="M14" si="5">(K14+L14)/F14</f>
        <v>6.8738609112709834E-2</v>
      </c>
      <c r="N14" s="419" t="s">
        <v>556</v>
      </c>
      <c r="O14" s="456">
        <v>44350</v>
      </c>
      <c r="P14" s="427"/>
      <c r="Q14" s="4"/>
      <c r="R14" s="428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3">
        <v>44348</v>
      </c>
      <c r="C15" s="354"/>
      <c r="D15" s="389" t="s">
        <v>110</v>
      </c>
      <c r="E15" s="358" t="s">
        <v>557</v>
      </c>
      <c r="F15" s="366" t="s">
        <v>865</v>
      </c>
      <c r="G15" s="363">
        <v>2790</v>
      </c>
      <c r="H15" s="358"/>
      <c r="I15" s="355" t="s">
        <v>866</v>
      </c>
      <c r="J15" s="334" t="s">
        <v>558</v>
      </c>
      <c r="K15" s="334"/>
      <c r="L15" s="381"/>
      <c r="M15" s="379"/>
      <c r="N15" s="334"/>
      <c r="O15" s="372"/>
      <c r="P15" s="427"/>
      <c r="Q15" s="4"/>
      <c r="R15" s="428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6">
        <v>7</v>
      </c>
      <c r="B16" s="477">
        <v>44349</v>
      </c>
      <c r="C16" s="478"/>
      <c r="D16" s="420" t="s">
        <v>481</v>
      </c>
      <c r="E16" s="479" t="s">
        <v>557</v>
      </c>
      <c r="F16" s="418">
        <v>2035</v>
      </c>
      <c r="G16" s="480">
        <v>1895</v>
      </c>
      <c r="H16" s="479">
        <v>2195</v>
      </c>
      <c r="I16" s="481" t="s">
        <v>860</v>
      </c>
      <c r="J16" s="419" t="s">
        <v>884</v>
      </c>
      <c r="K16" s="419">
        <f t="shared" ref="K16" si="6">H16-F16</f>
        <v>160</v>
      </c>
      <c r="L16" s="482">
        <f>(F16*-0.8)/100</f>
        <v>-16.28</v>
      </c>
      <c r="M16" s="483">
        <f t="shared" ref="M16" si="7">(K16+L16)/F16</f>
        <v>7.0624078624078629E-2</v>
      </c>
      <c r="N16" s="419" t="s">
        <v>556</v>
      </c>
      <c r="O16" s="456">
        <v>44351</v>
      </c>
      <c r="P16" s="427"/>
      <c r="Q16" s="4"/>
      <c r="R16" s="428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88">
        <v>8</v>
      </c>
      <c r="B17" s="489">
        <v>44350</v>
      </c>
      <c r="C17" s="490"/>
      <c r="D17" s="491" t="s">
        <v>830</v>
      </c>
      <c r="E17" s="492" t="s">
        <v>910</v>
      </c>
      <c r="F17" s="493">
        <v>292</v>
      </c>
      <c r="G17" s="494">
        <v>275</v>
      </c>
      <c r="H17" s="494">
        <v>306.5</v>
      </c>
      <c r="I17" s="495" t="s">
        <v>909</v>
      </c>
      <c r="J17" s="496" t="s">
        <v>1027</v>
      </c>
      <c r="K17" s="496">
        <f t="shared" ref="K17" si="8">H17-F17</f>
        <v>14.5</v>
      </c>
      <c r="L17" s="497">
        <f>(F17*-0.8)/100</f>
        <v>-2.3360000000000003</v>
      </c>
      <c r="M17" s="498">
        <f t="shared" ref="M17" si="9">(K17+L17)/F17</f>
        <v>4.165753424657534E-2</v>
      </c>
      <c r="N17" s="496" t="s">
        <v>556</v>
      </c>
      <c r="O17" s="499">
        <v>44351</v>
      </c>
      <c r="P17" s="427"/>
      <c r="Q17" s="4"/>
      <c r="R17" s="428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3">
        <v>44357</v>
      </c>
      <c r="C18" s="354"/>
      <c r="D18" s="389" t="s">
        <v>74</v>
      </c>
      <c r="E18" s="358" t="s">
        <v>557</v>
      </c>
      <c r="F18" s="366" t="s">
        <v>915</v>
      </c>
      <c r="G18" s="363">
        <v>3345</v>
      </c>
      <c r="H18" s="358"/>
      <c r="I18" s="355" t="s">
        <v>916</v>
      </c>
      <c r="J18" s="334" t="s">
        <v>558</v>
      </c>
      <c r="K18" s="334"/>
      <c r="L18" s="381"/>
      <c r="M18" s="379"/>
      <c r="N18" s="334"/>
      <c r="O18" s="372"/>
      <c r="P18" s="427"/>
      <c r="Q18" s="4"/>
      <c r="R18" s="428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3">
        <v>44361</v>
      </c>
      <c r="C19" s="354"/>
      <c r="D19" s="389" t="s">
        <v>772</v>
      </c>
      <c r="E19" s="358" t="s">
        <v>557</v>
      </c>
      <c r="F19" s="366" t="s">
        <v>947</v>
      </c>
      <c r="G19" s="363">
        <v>1930</v>
      </c>
      <c r="H19" s="358"/>
      <c r="I19" s="355" t="s">
        <v>860</v>
      </c>
      <c r="J19" s="334" t="s">
        <v>558</v>
      </c>
      <c r="K19" s="334"/>
      <c r="L19" s="381"/>
      <c r="M19" s="379"/>
      <c r="N19" s="334"/>
      <c r="O19" s="372"/>
      <c r="P19" s="427"/>
      <c r="Q19" s="4"/>
      <c r="R19" s="428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>
        <v>11</v>
      </c>
      <c r="B20" s="353">
        <v>44362</v>
      </c>
      <c r="C20" s="354"/>
      <c r="D20" s="389" t="s">
        <v>463</v>
      </c>
      <c r="E20" s="358" t="s">
        <v>557</v>
      </c>
      <c r="F20" s="366" t="s">
        <v>961</v>
      </c>
      <c r="G20" s="363">
        <v>123</v>
      </c>
      <c r="H20" s="358"/>
      <c r="I20" s="355">
        <v>150</v>
      </c>
      <c r="J20" s="334" t="s">
        <v>558</v>
      </c>
      <c r="K20" s="334"/>
      <c r="L20" s="381"/>
      <c r="M20" s="379"/>
      <c r="N20" s="334"/>
      <c r="O20" s="372"/>
      <c r="P20" s="427"/>
      <c r="Q20" s="4"/>
      <c r="R20" s="428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40">
        <v>12</v>
      </c>
      <c r="B21" s="353">
        <v>44363</v>
      </c>
      <c r="C21" s="354"/>
      <c r="D21" s="389" t="s">
        <v>96</v>
      </c>
      <c r="E21" s="358" t="s">
        <v>557</v>
      </c>
      <c r="F21" s="366" t="s">
        <v>973</v>
      </c>
      <c r="G21" s="363">
        <v>1119</v>
      </c>
      <c r="H21" s="358"/>
      <c r="I21" s="355" t="s">
        <v>974</v>
      </c>
      <c r="J21" s="334" t="s">
        <v>558</v>
      </c>
      <c r="K21" s="334"/>
      <c r="L21" s="381"/>
      <c r="M21" s="379"/>
      <c r="N21" s="334"/>
      <c r="O21" s="372"/>
      <c r="P21" s="427"/>
      <c r="Q21" s="4"/>
      <c r="R21" s="428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340">
        <v>13</v>
      </c>
      <c r="B22" s="353">
        <v>44363</v>
      </c>
      <c r="C22" s="354"/>
      <c r="D22" s="389" t="s">
        <v>975</v>
      </c>
      <c r="E22" s="358" t="s">
        <v>557</v>
      </c>
      <c r="F22" s="366" t="s">
        <v>976</v>
      </c>
      <c r="G22" s="363">
        <v>710</v>
      </c>
      <c r="H22" s="358"/>
      <c r="I22" s="355" t="s">
        <v>977</v>
      </c>
      <c r="J22" s="334" t="s">
        <v>558</v>
      </c>
      <c r="K22" s="334"/>
      <c r="L22" s="381"/>
      <c r="M22" s="379"/>
      <c r="N22" s="334"/>
      <c r="O22" s="372"/>
      <c r="P22" s="427"/>
      <c r="Q22" s="4"/>
      <c r="R22" s="428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40"/>
      <c r="B23" s="353"/>
      <c r="C23" s="354"/>
      <c r="D23" s="389"/>
      <c r="E23" s="358"/>
      <c r="F23" s="366"/>
      <c r="G23" s="363"/>
      <c r="H23" s="358"/>
      <c r="I23" s="355"/>
      <c r="J23" s="334"/>
      <c r="K23" s="334"/>
      <c r="L23" s="381"/>
      <c r="M23" s="379"/>
      <c r="N23" s="334"/>
      <c r="O23" s="372"/>
      <c r="P23" s="427"/>
      <c r="Q23" s="4"/>
      <c r="R23" s="428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40"/>
      <c r="B24" s="353"/>
      <c r="C24" s="354"/>
      <c r="D24" s="365"/>
      <c r="E24" s="358"/>
      <c r="F24" s="358"/>
      <c r="G24" s="363"/>
      <c r="H24" s="358"/>
      <c r="I24" s="355"/>
      <c r="J24" s="360"/>
      <c r="K24" s="360"/>
      <c r="L24" s="367"/>
      <c r="M24" s="333"/>
      <c r="N24" s="342"/>
      <c r="O24" s="339"/>
      <c r="P24" s="427"/>
      <c r="Q24" s="4"/>
      <c r="R24" s="428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9"/>
      <c r="B25" s="410"/>
      <c r="C25" s="411"/>
      <c r="D25" s="412"/>
      <c r="E25" s="413"/>
      <c r="F25" s="413"/>
      <c r="G25" s="377"/>
      <c r="H25" s="413"/>
      <c r="I25" s="414"/>
      <c r="J25" s="378"/>
      <c r="K25" s="378"/>
      <c r="L25" s="415"/>
      <c r="M25" s="76"/>
      <c r="N25" s="416"/>
      <c r="O25" s="417"/>
      <c r="P25" s="361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9"/>
      <c r="B26" s="410"/>
      <c r="C26" s="411"/>
      <c r="D26" s="412"/>
      <c r="E26" s="413"/>
      <c r="F26" s="413"/>
      <c r="G26" s="377"/>
      <c r="H26" s="413"/>
      <c r="I26" s="414"/>
      <c r="J26" s="378"/>
      <c r="K26" s="378"/>
      <c r="L26" s="415"/>
      <c r="M26" s="76"/>
      <c r="N26" s="416"/>
      <c r="O26" s="417"/>
      <c r="P26" s="361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8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9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9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9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70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1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9" customFormat="1" ht="15" customHeight="1">
      <c r="A33" s="484">
        <v>1</v>
      </c>
      <c r="B33" s="437">
        <v>44337</v>
      </c>
      <c r="C33" s="485"/>
      <c r="D33" s="486" t="s">
        <v>304</v>
      </c>
      <c r="E33" s="418" t="s">
        <v>557</v>
      </c>
      <c r="F33" s="418">
        <v>1314</v>
      </c>
      <c r="G33" s="487">
        <v>1275</v>
      </c>
      <c r="H33" s="487">
        <v>1352</v>
      </c>
      <c r="I33" s="418" t="s">
        <v>850</v>
      </c>
      <c r="J33" s="419" t="s">
        <v>885</v>
      </c>
      <c r="K33" s="419">
        <f t="shared" ref="K33" si="10">H33-F33</f>
        <v>38</v>
      </c>
      <c r="L33" s="482">
        <f>(F33*-0.7)/100</f>
        <v>-9.1980000000000004</v>
      </c>
      <c r="M33" s="483">
        <f t="shared" ref="M33" si="11">(K33+L33)/F33</f>
        <v>2.1919330289193302E-2</v>
      </c>
      <c r="N33" s="419" t="s">
        <v>556</v>
      </c>
      <c r="O33" s="475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9" customFormat="1" ht="15" customHeight="1">
      <c r="A34" s="484">
        <v>2</v>
      </c>
      <c r="B34" s="437">
        <v>44341</v>
      </c>
      <c r="C34" s="485"/>
      <c r="D34" s="486" t="s">
        <v>97</v>
      </c>
      <c r="E34" s="418" t="s">
        <v>557</v>
      </c>
      <c r="F34" s="418">
        <v>190.5</v>
      </c>
      <c r="G34" s="487">
        <v>185</v>
      </c>
      <c r="H34" s="487">
        <v>195.5</v>
      </c>
      <c r="I34" s="418" t="s">
        <v>852</v>
      </c>
      <c r="J34" s="419" t="s">
        <v>892</v>
      </c>
      <c r="K34" s="419">
        <f t="shared" ref="K34" si="12">H34-F34</f>
        <v>5</v>
      </c>
      <c r="L34" s="482">
        <f>(F34*-0.7)/100</f>
        <v>-1.3334999999999999</v>
      </c>
      <c r="M34" s="483">
        <f t="shared" ref="M34" si="13">(K34+L34)/F34</f>
        <v>1.9246719160104987E-2</v>
      </c>
      <c r="N34" s="419" t="s">
        <v>556</v>
      </c>
      <c r="O34" s="456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9" customFormat="1" ht="15" customHeight="1">
      <c r="A35" s="457">
        <v>3</v>
      </c>
      <c r="B35" s="458">
        <v>44344</v>
      </c>
      <c r="C35" s="459"/>
      <c r="D35" s="460" t="s">
        <v>858</v>
      </c>
      <c r="E35" s="461" t="s">
        <v>557</v>
      </c>
      <c r="F35" s="461">
        <v>636.5</v>
      </c>
      <c r="G35" s="462">
        <v>615</v>
      </c>
      <c r="H35" s="462">
        <v>614</v>
      </c>
      <c r="I35" s="461" t="s">
        <v>859</v>
      </c>
      <c r="J35" s="463" t="s">
        <v>862</v>
      </c>
      <c r="K35" s="463">
        <f t="shared" ref="K35" si="14">H35-F35</f>
        <v>-22.5</v>
      </c>
      <c r="L35" s="464">
        <f>(F35*-0.7)/100</f>
        <v>-4.4554999999999998</v>
      </c>
      <c r="M35" s="465">
        <f t="shared" ref="M35" si="15">(K35+L35)/F35</f>
        <v>-4.234956794972506E-2</v>
      </c>
      <c r="N35" s="463" t="s">
        <v>620</v>
      </c>
      <c r="O35" s="466">
        <v>44348</v>
      </c>
      <c r="P35" s="61"/>
      <c r="Q35" s="61"/>
      <c r="R35" s="470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9" customFormat="1" ht="15" customHeight="1">
      <c r="A36" s="373">
        <v>4</v>
      </c>
      <c r="B36" s="394">
        <v>44348</v>
      </c>
      <c r="C36" s="397"/>
      <c r="D36" s="471" t="s">
        <v>169</v>
      </c>
      <c r="E36" s="366" t="s">
        <v>557</v>
      </c>
      <c r="F36" s="366" t="s">
        <v>863</v>
      </c>
      <c r="G36" s="398">
        <v>418</v>
      </c>
      <c r="H36" s="398"/>
      <c r="I36" s="366" t="s">
        <v>864</v>
      </c>
      <c r="J36" s="334" t="s">
        <v>558</v>
      </c>
      <c r="K36" s="334"/>
      <c r="L36" s="381"/>
      <c r="M36" s="379"/>
      <c r="N36" s="334"/>
      <c r="O36" s="386"/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9" customFormat="1" ht="15" customHeight="1">
      <c r="A37" s="484">
        <v>5</v>
      </c>
      <c r="B37" s="437">
        <v>44350</v>
      </c>
      <c r="C37" s="485"/>
      <c r="D37" s="486" t="s">
        <v>877</v>
      </c>
      <c r="E37" s="418" t="s">
        <v>557</v>
      </c>
      <c r="F37" s="418">
        <v>745</v>
      </c>
      <c r="G37" s="487">
        <v>725</v>
      </c>
      <c r="H37" s="487">
        <v>764</v>
      </c>
      <c r="I37" s="418" t="s">
        <v>878</v>
      </c>
      <c r="J37" s="419" t="s">
        <v>893</v>
      </c>
      <c r="K37" s="419">
        <f t="shared" ref="K37" si="16">H37-F37</f>
        <v>19</v>
      </c>
      <c r="L37" s="482">
        <f>(F37*-0.7)/100</f>
        <v>-5.2149999999999999</v>
      </c>
      <c r="M37" s="483">
        <f t="shared" ref="M37" si="17">(K37+L37)/F37</f>
        <v>1.8503355704697987E-2</v>
      </c>
      <c r="N37" s="419" t="s">
        <v>556</v>
      </c>
      <c r="O37" s="456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9" customFormat="1" ht="15" customHeight="1">
      <c r="A38" s="484">
        <v>6</v>
      </c>
      <c r="B38" s="477">
        <v>44350</v>
      </c>
      <c r="C38" s="485"/>
      <c r="D38" s="486" t="s">
        <v>96</v>
      </c>
      <c r="E38" s="418" t="s">
        <v>557</v>
      </c>
      <c r="F38" s="418">
        <v>1195</v>
      </c>
      <c r="G38" s="487">
        <v>1160</v>
      </c>
      <c r="H38" s="487">
        <v>1217.5</v>
      </c>
      <c r="I38" s="418" t="s">
        <v>879</v>
      </c>
      <c r="J38" s="419" t="s">
        <v>880</v>
      </c>
      <c r="K38" s="419">
        <f t="shared" ref="K38:K39" si="18">H38-F38</f>
        <v>22.5</v>
      </c>
      <c r="L38" s="482">
        <f>(F38*-0.07)/100</f>
        <v>-0.83650000000000002</v>
      </c>
      <c r="M38" s="483">
        <f t="shared" ref="M38:M39" si="19">(K38+L38)/F38</f>
        <v>1.8128451882845186E-2</v>
      </c>
      <c r="N38" s="419" t="s">
        <v>556</v>
      </c>
      <c r="O38" s="475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9" customFormat="1" ht="15" customHeight="1">
      <c r="A39" s="484">
        <v>7</v>
      </c>
      <c r="B39" s="477">
        <v>44354</v>
      </c>
      <c r="C39" s="485"/>
      <c r="D39" s="486" t="s">
        <v>115</v>
      </c>
      <c r="E39" s="418" t="s">
        <v>557</v>
      </c>
      <c r="F39" s="418">
        <v>253</v>
      </c>
      <c r="G39" s="487">
        <v>245</v>
      </c>
      <c r="H39" s="487">
        <v>261</v>
      </c>
      <c r="I39" s="418" t="s">
        <v>889</v>
      </c>
      <c r="J39" s="419" t="s">
        <v>900</v>
      </c>
      <c r="K39" s="419">
        <f t="shared" si="18"/>
        <v>8</v>
      </c>
      <c r="L39" s="482">
        <f>(F39*-0.7)/100</f>
        <v>-1.7709999999999999</v>
      </c>
      <c r="M39" s="483">
        <f t="shared" si="19"/>
        <v>2.4620553359683797E-2</v>
      </c>
      <c r="N39" s="419" t="s">
        <v>556</v>
      </c>
      <c r="O39" s="456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9" customFormat="1" ht="15" customHeight="1">
      <c r="A40" s="484">
        <v>8</v>
      </c>
      <c r="B40" s="437">
        <v>44355</v>
      </c>
      <c r="C40" s="485"/>
      <c r="D40" s="486" t="s">
        <v>895</v>
      </c>
      <c r="E40" s="418" t="s">
        <v>557</v>
      </c>
      <c r="F40" s="418">
        <v>361</v>
      </c>
      <c r="G40" s="487">
        <v>349</v>
      </c>
      <c r="H40" s="487">
        <v>368</v>
      </c>
      <c r="I40" s="418" t="s">
        <v>896</v>
      </c>
      <c r="J40" s="419" t="s">
        <v>882</v>
      </c>
      <c r="K40" s="419">
        <f t="shared" ref="K40:K42" si="20">H40-F40</f>
        <v>7</v>
      </c>
      <c r="L40" s="482">
        <f>(F40*-0.07)/100</f>
        <v>-0.25270000000000004</v>
      </c>
      <c r="M40" s="483">
        <f t="shared" ref="M40:M42" si="21">(K40+L40)/F40</f>
        <v>1.8690581717451523E-2</v>
      </c>
      <c r="N40" s="419" t="s">
        <v>556</v>
      </c>
      <c r="O40" s="475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9" customFormat="1" ht="15" customHeight="1">
      <c r="A41" s="457">
        <v>9</v>
      </c>
      <c r="B41" s="458">
        <v>44356</v>
      </c>
      <c r="C41" s="459"/>
      <c r="D41" s="460" t="s">
        <v>901</v>
      </c>
      <c r="E41" s="461" t="s">
        <v>557</v>
      </c>
      <c r="F41" s="461">
        <v>2119</v>
      </c>
      <c r="G41" s="462">
        <v>2045</v>
      </c>
      <c r="H41" s="462">
        <v>2045</v>
      </c>
      <c r="I41" s="461" t="s">
        <v>902</v>
      </c>
      <c r="J41" s="463" t="s">
        <v>942</v>
      </c>
      <c r="K41" s="463">
        <f t="shared" si="20"/>
        <v>-74</v>
      </c>
      <c r="L41" s="464">
        <f>(F41*-0.7)/100</f>
        <v>-14.833</v>
      </c>
      <c r="M41" s="465">
        <f t="shared" si="21"/>
        <v>-4.1922133081642284E-2</v>
      </c>
      <c r="N41" s="463" t="s">
        <v>620</v>
      </c>
      <c r="O41" s="466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9" customFormat="1" ht="15" customHeight="1">
      <c r="A42" s="457">
        <v>10</v>
      </c>
      <c r="B42" s="458">
        <v>44357</v>
      </c>
      <c r="C42" s="459"/>
      <c r="D42" s="460" t="s">
        <v>296</v>
      </c>
      <c r="E42" s="461" t="s">
        <v>557</v>
      </c>
      <c r="F42" s="461">
        <v>2840</v>
      </c>
      <c r="G42" s="462">
        <v>2760</v>
      </c>
      <c r="H42" s="462">
        <v>2760</v>
      </c>
      <c r="I42" s="461" t="s">
        <v>914</v>
      </c>
      <c r="J42" s="463" t="s">
        <v>941</v>
      </c>
      <c r="K42" s="463">
        <f t="shared" si="20"/>
        <v>-80</v>
      </c>
      <c r="L42" s="464">
        <f>(F42*-0.7)/100</f>
        <v>-19.88</v>
      </c>
      <c r="M42" s="465">
        <f t="shared" si="21"/>
        <v>-3.5169014084507039E-2</v>
      </c>
      <c r="N42" s="463" t="s">
        <v>620</v>
      </c>
      <c r="O42" s="466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9" customFormat="1" ht="15" customHeight="1">
      <c r="A43" s="457">
        <v>11</v>
      </c>
      <c r="B43" s="458">
        <v>44361</v>
      </c>
      <c r="C43" s="459"/>
      <c r="D43" s="460" t="s">
        <v>166</v>
      </c>
      <c r="E43" s="461" t="s">
        <v>557</v>
      </c>
      <c r="F43" s="461">
        <v>158.25</v>
      </c>
      <c r="G43" s="462">
        <v>153.5</v>
      </c>
      <c r="H43" s="462">
        <v>153</v>
      </c>
      <c r="I43" s="461" t="s">
        <v>946</v>
      </c>
      <c r="J43" s="463" t="s">
        <v>1024</v>
      </c>
      <c r="K43" s="463">
        <f t="shared" ref="K43" si="22">H43-F43</f>
        <v>-5.25</v>
      </c>
      <c r="L43" s="464">
        <f>(F43*-0.7)/100</f>
        <v>-1.10775</v>
      </c>
      <c r="M43" s="465">
        <f t="shared" ref="M43" si="23">(K43+L43)/F43</f>
        <v>-4.0175355450236969E-2</v>
      </c>
      <c r="N43" s="463" t="s">
        <v>620</v>
      </c>
      <c r="O43" s="466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9" customFormat="1" ht="15" customHeight="1">
      <c r="A44" s="373">
        <v>12</v>
      </c>
      <c r="B44" s="394">
        <v>44362</v>
      </c>
      <c r="C44" s="397"/>
      <c r="D44" s="471" t="s">
        <v>326</v>
      </c>
      <c r="E44" s="366" t="s">
        <v>557</v>
      </c>
      <c r="F44" s="366" t="s">
        <v>959</v>
      </c>
      <c r="G44" s="398">
        <v>562</v>
      </c>
      <c r="H44" s="398"/>
      <c r="I44" s="366" t="s">
        <v>960</v>
      </c>
      <c r="J44" s="334" t="s">
        <v>558</v>
      </c>
      <c r="K44" s="334"/>
      <c r="L44" s="381"/>
      <c r="M44" s="379"/>
      <c r="N44" s="334"/>
      <c r="O44" s="386"/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9" customFormat="1" ht="15" customHeight="1">
      <c r="A45" s="373">
        <v>13</v>
      </c>
      <c r="B45" s="394">
        <v>44363</v>
      </c>
      <c r="C45" s="397"/>
      <c r="D45" s="471" t="s">
        <v>754</v>
      </c>
      <c r="E45" s="366" t="s">
        <v>557</v>
      </c>
      <c r="F45" s="366" t="s">
        <v>978</v>
      </c>
      <c r="G45" s="398">
        <v>205</v>
      </c>
      <c r="H45" s="398"/>
      <c r="I45" s="366" t="s">
        <v>979</v>
      </c>
      <c r="J45" s="334" t="s">
        <v>558</v>
      </c>
      <c r="K45" s="334"/>
      <c r="L45" s="381"/>
      <c r="M45" s="379"/>
      <c r="N45" s="334"/>
      <c r="O45" s="386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9" customFormat="1" ht="15" customHeight="1">
      <c r="A46" s="373"/>
      <c r="B46" s="394"/>
      <c r="C46" s="397"/>
      <c r="D46" s="471"/>
      <c r="E46" s="366"/>
      <c r="F46" s="366"/>
      <c r="G46" s="398"/>
      <c r="H46" s="398"/>
      <c r="I46" s="366"/>
      <c r="J46" s="334"/>
      <c r="K46" s="334"/>
      <c r="L46" s="381"/>
      <c r="M46" s="379"/>
      <c r="N46" s="334"/>
      <c r="O46" s="372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9" customFormat="1" ht="15" customHeight="1">
      <c r="A47" s="373"/>
      <c r="B47" s="394"/>
      <c r="C47" s="397"/>
      <c r="D47" s="471"/>
      <c r="E47" s="366"/>
      <c r="F47" s="366"/>
      <c r="G47" s="398"/>
      <c r="H47" s="398"/>
      <c r="I47" s="366"/>
      <c r="J47" s="334"/>
      <c r="K47" s="334"/>
      <c r="L47" s="381"/>
      <c r="M47" s="379"/>
      <c r="N47" s="334"/>
      <c r="O47" s="386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9" customFormat="1" ht="15" customHeight="1">
      <c r="A48" s="373"/>
      <c r="B48" s="394"/>
      <c r="C48" s="397"/>
      <c r="D48" s="471"/>
      <c r="E48" s="366"/>
      <c r="F48" s="366"/>
      <c r="G48" s="398"/>
      <c r="H48" s="398"/>
      <c r="I48" s="366"/>
      <c r="J48" s="334"/>
      <c r="K48" s="334"/>
      <c r="L48" s="381"/>
      <c r="M48" s="379"/>
      <c r="N48" s="334"/>
      <c r="O48" s="386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9" customFormat="1" ht="15" customHeight="1">
      <c r="A49" s="373"/>
      <c r="B49" s="394"/>
      <c r="C49" s="397"/>
      <c r="D49" s="471"/>
      <c r="E49" s="366"/>
      <c r="F49" s="366"/>
      <c r="G49" s="398"/>
      <c r="H49" s="398"/>
      <c r="I49" s="366"/>
      <c r="J49" s="334"/>
      <c r="K49" s="334"/>
      <c r="L49" s="381"/>
      <c r="M49" s="379"/>
      <c r="N49" s="334"/>
      <c r="O49" s="386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9" customFormat="1" ht="15" customHeight="1">
      <c r="A50" s="373"/>
      <c r="B50" s="394"/>
      <c r="C50" s="397"/>
      <c r="D50" s="471"/>
      <c r="E50" s="366"/>
      <c r="F50" s="366"/>
      <c r="G50" s="398"/>
      <c r="H50" s="398"/>
      <c r="I50" s="366"/>
      <c r="J50" s="334"/>
      <c r="K50" s="334"/>
      <c r="L50" s="381"/>
      <c r="M50" s="379"/>
      <c r="N50" s="334"/>
      <c r="O50" s="386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9" customFormat="1" ht="15" customHeight="1">
      <c r="A51" s="373"/>
      <c r="B51" s="394"/>
      <c r="C51" s="397"/>
      <c r="D51" s="471"/>
      <c r="E51" s="366"/>
      <c r="F51" s="366"/>
      <c r="G51" s="398"/>
      <c r="H51" s="398"/>
      <c r="I51" s="366"/>
      <c r="J51" s="334"/>
      <c r="K51" s="334"/>
      <c r="L51" s="381"/>
      <c r="M51" s="379"/>
      <c r="N51" s="334"/>
      <c r="O51" s="386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9" customFormat="1" ht="15" customHeight="1">
      <c r="A52" s="373"/>
      <c r="B52" s="394"/>
      <c r="C52" s="397"/>
      <c r="D52" s="471"/>
      <c r="E52" s="366"/>
      <c r="F52" s="366"/>
      <c r="G52" s="398"/>
      <c r="H52" s="398"/>
      <c r="I52" s="366"/>
      <c r="J52" s="334"/>
      <c r="K52" s="334"/>
      <c r="L52" s="381"/>
      <c r="M52" s="379"/>
      <c r="N52" s="334"/>
      <c r="O52" s="386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9" customFormat="1" ht="15" customHeight="1">
      <c r="A53" s="373"/>
      <c r="B53" s="394"/>
      <c r="C53" s="397"/>
      <c r="D53" s="471"/>
      <c r="E53" s="366"/>
      <c r="F53" s="366"/>
      <c r="G53" s="398"/>
      <c r="H53" s="398"/>
      <c r="I53" s="366"/>
      <c r="J53" s="334"/>
      <c r="K53" s="334"/>
      <c r="L53" s="381"/>
      <c r="M53" s="379"/>
      <c r="N53" s="334"/>
      <c r="O53" s="386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9" customFormat="1" ht="15" customHeight="1">
      <c r="A54" s="373"/>
      <c r="B54" s="394"/>
      <c r="C54" s="397"/>
      <c r="D54" s="471"/>
      <c r="E54" s="366"/>
      <c r="F54" s="366"/>
      <c r="G54" s="398"/>
      <c r="H54" s="398"/>
      <c r="I54" s="366"/>
      <c r="J54" s="334"/>
      <c r="K54" s="334"/>
      <c r="L54" s="381"/>
      <c r="M54" s="379"/>
      <c r="N54" s="360"/>
      <c r="O54" s="372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9" customFormat="1" ht="15" customHeight="1">
      <c r="A55" s="373"/>
      <c r="B55" s="394"/>
      <c r="C55" s="397"/>
      <c r="D55" s="471"/>
      <c r="E55" s="366"/>
      <c r="F55" s="366"/>
      <c r="G55" s="398"/>
      <c r="H55" s="398"/>
      <c r="I55" s="366"/>
      <c r="J55" s="334"/>
      <c r="K55" s="334"/>
      <c r="L55" s="381"/>
      <c r="M55" s="379"/>
      <c r="N55" s="360"/>
      <c r="O55" s="372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9" customFormat="1" ht="15" customHeight="1">
      <c r="A56" s="450"/>
      <c r="B56" s="400"/>
      <c r="C56" s="451"/>
      <c r="D56" s="452"/>
      <c r="E56" s="376"/>
      <c r="F56" s="376"/>
      <c r="G56" s="453"/>
      <c r="H56" s="453"/>
      <c r="I56" s="376"/>
      <c r="J56" s="374"/>
      <c r="K56" s="374"/>
      <c r="L56" s="454"/>
      <c r="M56" s="388"/>
      <c r="N56" s="378"/>
      <c r="O56" s="455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7"/>
      <c r="R57" s="399"/>
      <c r="S57" s="387"/>
      <c r="T57" s="387"/>
      <c r="U57" s="387"/>
      <c r="V57" s="387"/>
      <c r="W57" s="387"/>
      <c r="X57" s="387"/>
      <c r="Y57" s="387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9" customFormat="1" ht="13.9" customHeight="1">
      <c r="A63" s="449">
        <v>1</v>
      </c>
      <c r="B63" s="437">
        <v>44343</v>
      </c>
      <c r="C63" s="445"/>
      <c r="D63" s="420" t="s">
        <v>855</v>
      </c>
      <c r="E63" s="446" t="s">
        <v>557</v>
      </c>
      <c r="F63" s="418">
        <v>2330</v>
      </c>
      <c r="G63" s="418">
        <v>2285</v>
      </c>
      <c r="H63" s="418">
        <v>2361</v>
      </c>
      <c r="I63" s="474" t="s">
        <v>856</v>
      </c>
      <c r="J63" s="419" t="s">
        <v>869</v>
      </c>
      <c r="K63" s="472">
        <f t="shared" ref="K63:K64" si="24">H63-F63</f>
        <v>31</v>
      </c>
      <c r="L63" s="473">
        <f t="shared" ref="L63:L64" si="25">(H63*N63)*0.07%</f>
        <v>495.81000000000006</v>
      </c>
      <c r="M63" s="447">
        <f t="shared" ref="M63:M64" si="26">(K63*N63)-L63</f>
        <v>8804.19</v>
      </c>
      <c r="N63" s="419">
        <v>300</v>
      </c>
      <c r="O63" s="448" t="s">
        <v>556</v>
      </c>
      <c r="P63" s="456">
        <v>44349</v>
      </c>
      <c r="Q63" s="344"/>
      <c r="R63" s="314" t="s">
        <v>559</v>
      </c>
      <c r="S63" s="37"/>
      <c r="Y63" s="37"/>
      <c r="Z63" s="37"/>
    </row>
    <row r="64" spans="1:34" s="349" customFormat="1" ht="13.9" customHeight="1">
      <c r="A64" s="449">
        <v>2</v>
      </c>
      <c r="B64" s="437">
        <v>44349</v>
      </c>
      <c r="C64" s="445"/>
      <c r="D64" s="420" t="s">
        <v>867</v>
      </c>
      <c r="E64" s="446" t="s">
        <v>557</v>
      </c>
      <c r="F64" s="418">
        <v>678.5</v>
      </c>
      <c r="G64" s="418">
        <v>668</v>
      </c>
      <c r="H64" s="418">
        <v>685.5</v>
      </c>
      <c r="I64" s="474" t="s">
        <v>868</v>
      </c>
      <c r="J64" s="419" t="s">
        <v>882</v>
      </c>
      <c r="K64" s="472">
        <f t="shared" si="24"/>
        <v>7</v>
      </c>
      <c r="L64" s="473">
        <f t="shared" si="25"/>
        <v>527.83500000000004</v>
      </c>
      <c r="M64" s="447">
        <f t="shared" si="26"/>
        <v>7172.165</v>
      </c>
      <c r="N64" s="419">
        <v>1100</v>
      </c>
      <c r="O64" s="448" t="s">
        <v>556</v>
      </c>
      <c r="P64" s="456">
        <v>44350</v>
      </c>
      <c r="Q64" s="344"/>
      <c r="R64" s="314" t="s">
        <v>559</v>
      </c>
      <c r="S64" s="37"/>
      <c r="Y64" s="37"/>
      <c r="Z64" s="37"/>
    </row>
    <row r="65" spans="1:26" s="349" customFormat="1" ht="13.9" customHeight="1">
      <c r="A65" s="449">
        <v>3</v>
      </c>
      <c r="B65" s="437">
        <v>44349</v>
      </c>
      <c r="C65" s="445"/>
      <c r="D65" s="420" t="s">
        <v>870</v>
      </c>
      <c r="E65" s="446" t="s">
        <v>557</v>
      </c>
      <c r="F65" s="418">
        <v>1840</v>
      </c>
      <c r="G65" s="418">
        <v>1794</v>
      </c>
      <c r="H65" s="418">
        <v>1868.5</v>
      </c>
      <c r="I65" s="474" t="s">
        <v>875</v>
      </c>
      <c r="J65" s="419" t="s">
        <v>881</v>
      </c>
      <c r="K65" s="472">
        <f t="shared" ref="K65" si="27">H65-F65</f>
        <v>28.5</v>
      </c>
      <c r="L65" s="473">
        <f t="shared" ref="L65" si="28">(H65*N65)*0.07%</f>
        <v>359.68625000000003</v>
      </c>
      <c r="M65" s="447">
        <f t="shared" ref="M65" si="29">(K65*N65)-L65</f>
        <v>7477.8137500000003</v>
      </c>
      <c r="N65" s="419">
        <v>275</v>
      </c>
      <c r="O65" s="448" t="s">
        <v>556</v>
      </c>
      <c r="P65" s="456">
        <v>44350</v>
      </c>
      <c r="Q65" s="344"/>
      <c r="R65" s="314" t="s">
        <v>559</v>
      </c>
      <c r="S65" s="37"/>
      <c r="Y65" s="37"/>
      <c r="Z65" s="37"/>
    </row>
    <row r="66" spans="1:26" s="349" customFormat="1" ht="13.9" customHeight="1">
      <c r="A66" s="449">
        <v>4</v>
      </c>
      <c r="B66" s="437">
        <v>44349</v>
      </c>
      <c r="C66" s="445"/>
      <c r="D66" s="420" t="s">
        <v>871</v>
      </c>
      <c r="E66" s="446" t="s">
        <v>557</v>
      </c>
      <c r="F66" s="418">
        <v>4530</v>
      </c>
      <c r="G66" s="418">
        <v>4440</v>
      </c>
      <c r="H66" s="418">
        <v>4630</v>
      </c>
      <c r="I66" s="474" t="s">
        <v>876</v>
      </c>
      <c r="J66" s="419" t="s">
        <v>883</v>
      </c>
      <c r="K66" s="472">
        <f t="shared" ref="K66:K68" si="30">H66-F66</f>
        <v>100</v>
      </c>
      <c r="L66" s="473">
        <f t="shared" ref="L66:L68" si="31">(H66*N66)*0.07%</f>
        <v>405.12500000000006</v>
      </c>
      <c r="M66" s="447">
        <f t="shared" ref="M66:M68" si="32">(K66*N66)-L66</f>
        <v>12094.875</v>
      </c>
      <c r="N66" s="419">
        <v>125</v>
      </c>
      <c r="O66" s="448" t="s">
        <v>556</v>
      </c>
      <c r="P66" s="456">
        <v>44350</v>
      </c>
      <c r="Q66" s="344"/>
      <c r="R66" s="314" t="s">
        <v>559</v>
      </c>
      <c r="S66" s="37"/>
      <c r="Y66" s="37"/>
      <c r="Z66" s="37"/>
    </row>
    <row r="67" spans="1:26" s="349" customFormat="1" ht="13.9" customHeight="1">
      <c r="A67" s="449">
        <v>5</v>
      </c>
      <c r="B67" s="437">
        <v>44351</v>
      </c>
      <c r="C67" s="445"/>
      <c r="D67" s="420" t="s">
        <v>855</v>
      </c>
      <c r="E67" s="446" t="s">
        <v>557</v>
      </c>
      <c r="F67" s="418">
        <v>2334</v>
      </c>
      <c r="G67" s="418">
        <v>2289</v>
      </c>
      <c r="H67" s="418">
        <v>2362</v>
      </c>
      <c r="I67" s="474" t="s">
        <v>886</v>
      </c>
      <c r="J67" s="419" t="s">
        <v>903</v>
      </c>
      <c r="K67" s="472">
        <f t="shared" si="30"/>
        <v>28</v>
      </c>
      <c r="L67" s="473">
        <f t="shared" si="31"/>
        <v>496.0200000000001</v>
      </c>
      <c r="M67" s="447">
        <f t="shared" si="32"/>
        <v>7903.98</v>
      </c>
      <c r="N67" s="419">
        <v>300</v>
      </c>
      <c r="O67" s="448" t="s">
        <v>556</v>
      </c>
      <c r="P67" s="456">
        <v>44356</v>
      </c>
      <c r="Q67" s="344"/>
      <c r="R67" s="314" t="s">
        <v>559</v>
      </c>
      <c r="S67" s="37"/>
      <c r="Y67" s="37"/>
      <c r="Z67" s="37"/>
    </row>
    <row r="68" spans="1:26" s="349" customFormat="1" ht="13.9" customHeight="1">
      <c r="A68" s="500">
        <v>6</v>
      </c>
      <c r="B68" s="501">
        <v>44354</v>
      </c>
      <c r="C68" s="502"/>
      <c r="D68" s="503" t="s">
        <v>887</v>
      </c>
      <c r="E68" s="504" t="s">
        <v>557</v>
      </c>
      <c r="F68" s="463">
        <v>1221</v>
      </c>
      <c r="G68" s="463">
        <v>1197</v>
      </c>
      <c r="H68" s="463">
        <v>1200</v>
      </c>
      <c r="I68" s="463" t="s">
        <v>888</v>
      </c>
      <c r="J68" s="463" t="s">
        <v>904</v>
      </c>
      <c r="K68" s="505">
        <f t="shared" si="30"/>
        <v>-21</v>
      </c>
      <c r="L68" s="506">
        <f t="shared" si="31"/>
        <v>462.00000000000006</v>
      </c>
      <c r="M68" s="507">
        <f t="shared" si="32"/>
        <v>-12012</v>
      </c>
      <c r="N68" s="463">
        <v>550</v>
      </c>
      <c r="O68" s="508" t="s">
        <v>620</v>
      </c>
      <c r="P68" s="466">
        <v>44356</v>
      </c>
      <c r="Q68" s="344"/>
      <c r="R68" s="314" t="s">
        <v>559</v>
      </c>
      <c r="S68" s="37"/>
      <c r="Y68" s="37"/>
      <c r="Z68" s="37"/>
    </row>
    <row r="69" spans="1:26" s="349" customFormat="1" ht="13.9" customHeight="1">
      <c r="A69" s="500">
        <v>7</v>
      </c>
      <c r="B69" s="501">
        <v>44355</v>
      </c>
      <c r="C69" s="502"/>
      <c r="D69" s="503" t="s">
        <v>871</v>
      </c>
      <c r="E69" s="504" t="s">
        <v>557</v>
      </c>
      <c r="F69" s="463">
        <v>4650</v>
      </c>
      <c r="G69" s="463">
        <v>4540</v>
      </c>
      <c r="H69" s="463">
        <v>4580</v>
      </c>
      <c r="I69" s="463" t="s">
        <v>897</v>
      </c>
      <c r="J69" s="463" t="s">
        <v>905</v>
      </c>
      <c r="K69" s="505">
        <f t="shared" ref="K69" si="33">H69-F69</f>
        <v>-70</v>
      </c>
      <c r="L69" s="506">
        <f t="shared" ref="L69" si="34">(H69*N69)*0.07%</f>
        <v>400.75000000000006</v>
      </c>
      <c r="M69" s="507">
        <f t="shared" ref="M69" si="35">(K69*N69)-L69</f>
        <v>-9150.75</v>
      </c>
      <c r="N69" s="463">
        <v>125</v>
      </c>
      <c r="O69" s="508" t="s">
        <v>620</v>
      </c>
      <c r="P69" s="466">
        <v>44356</v>
      </c>
      <c r="Q69" s="344"/>
      <c r="R69" s="314" t="s">
        <v>559</v>
      </c>
      <c r="S69" s="37"/>
      <c r="Y69" s="37"/>
      <c r="Z69" s="37"/>
    </row>
    <row r="70" spans="1:26" s="349" customFormat="1" ht="13.9" customHeight="1">
      <c r="A70" s="449">
        <v>8</v>
      </c>
      <c r="B70" s="437">
        <v>44355</v>
      </c>
      <c r="C70" s="445"/>
      <c r="D70" s="420" t="s">
        <v>898</v>
      </c>
      <c r="E70" s="446" t="s">
        <v>557</v>
      </c>
      <c r="F70" s="418">
        <v>968</v>
      </c>
      <c r="G70" s="418">
        <v>949</v>
      </c>
      <c r="H70" s="418">
        <v>980</v>
      </c>
      <c r="I70" s="474" t="s">
        <v>899</v>
      </c>
      <c r="J70" s="419" t="s">
        <v>842</v>
      </c>
      <c r="K70" s="472">
        <f t="shared" ref="K70" si="36">H70-F70</f>
        <v>12</v>
      </c>
      <c r="L70" s="473">
        <f t="shared" ref="L70" si="37">(H70*N70)*0.07%</f>
        <v>480.20000000000005</v>
      </c>
      <c r="M70" s="447">
        <f t="shared" ref="M70" si="38">(K70*N70)-L70</f>
        <v>7919.8</v>
      </c>
      <c r="N70" s="419">
        <v>700</v>
      </c>
      <c r="O70" s="448" t="s">
        <v>556</v>
      </c>
      <c r="P70" s="456">
        <v>44356</v>
      </c>
      <c r="Q70" s="344"/>
      <c r="R70" s="314" t="s">
        <v>559</v>
      </c>
      <c r="S70" s="37"/>
      <c r="Y70" s="37"/>
      <c r="Z70" s="37"/>
    </row>
    <row r="71" spans="1:26" s="349" customFormat="1" ht="13.9" customHeight="1">
      <c r="A71" s="551">
        <v>9</v>
      </c>
      <c r="B71" s="553">
        <v>44358</v>
      </c>
      <c r="C71" s="389" t="s">
        <v>929</v>
      </c>
      <c r="D71" s="518" t="s">
        <v>931</v>
      </c>
      <c r="E71" s="390" t="s">
        <v>557</v>
      </c>
      <c r="F71" s="390" t="s">
        <v>932</v>
      </c>
      <c r="G71" s="390">
        <v>2145</v>
      </c>
      <c r="H71" s="390"/>
      <c r="I71" s="519">
        <v>2300</v>
      </c>
      <c r="J71" s="565" t="s">
        <v>558</v>
      </c>
      <c r="K71" s="520"/>
      <c r="L71" s="520"/>
      <c r="M71" s="521"/>
      <c r="N71" s="521"/>
      <c r="O71" s="522"/>
      <c r="P71" s="523"/>
      <c r="Q71" s="344"/>
      <c r="R71" s="314" t="s">
        <v>559</v>
      </c>
      <c r="S71" s="37"/>
      <c r="Y71" s="37"/>
      <c r="Z71" s="37"/>
    </row>
    <row r="72" spans="1:26" s="349" customFormat="1" ht="13.9" customHeight="1">
      <c r="A72" s="552"/>
      <c r="B72" s="554"/>
      <c r="C72" s="389" t="s">
        <v>930</v>
      </c>
      <c r="D72" s="518" t="s">
        <v>933</v>
      </c>
      <c r="E72" s="390" t="s">
        <v>847</v>
      </c>
      <c r="F72" s="390" t="s">
        <v>934</v>
      </c>
      <c r="G72" s="390"/>
      <c r="H72" s="390"/>
      <c r="I72" s="519"/>
      <c r="J72" s="566"/>
      <c r="K72" s="524"/>
      <c r="L72" s="520"/>
      <c r="M72" s="525"/>
      <c r="N72" s="525"/>
      <c r="O72" s="526"/>
      <c r="P72" s="527"/>
      <c r="Q72" s="344"/>
      <c r="R72" s="314" t="s">
        <v>559</v>
      </c>
      <c r="S72" s="37"/>
      <c r="Y72" s="37"/>
      <c r="Z72" s="37"/>
    </row>
    <row r="73" spans="1:26" s="349" customFormat="1" ht="13.9" customHeight="1">
      <c r="A73" s="555">
        <v>10</v>
      </c>
      <c r="B73" s="557">
        <v>44361</v>
      </c>
      <c r="C73" s="513" t="s">
        <v>929</v>
      </c>
      <c r="D73" s="531" t="s">
        <v>948</v>
      </c>
      <c r="E73" s="514" t="s">
        <v>557</v>
      </c>
      <c r="F73" s="514">
        <v>5440</v>
      </c>
      <c r="G73" s="514">
        <v>5295</v>
      </c>
      <c r="H73" s="514">
        <v>5295</v>
      </c>
      <c r="I73" s="504">
        <v>5700</v>
      </c>
      <c r="J73" s="559" t="s">
        <v>1038</v>
      </c>
      <c r="K73" s="532">
        <f>H73-F73</f>
        <v>-145</v>
      </c>
      <c r="L73" s="506">
        <f t="shared" ref="L73" si="39">(H73*N73)*0.07%</f>
        <v>463.31250000000006</v>
      </c>
      <c r="M73" s="559">
        <f>(-89*N73)-563.31</f>
        <v>-11688.31</v>
      </c>
      <c r="N73" s="559">
        <v>125</v>
      </c>
      <c r="O73" s="561" t="s">
        <v>620</v>
      </c>
      <c r="P73" s="563">
        <v>44364</v>
      </c>
      <c r="Q73" s="344"/>
      <c r="R73" s="314" t="s">
        <v>559</v>
      </c>
      <c r="S73" s="37"/>
      <c r="Y73" s="37"/>
      <c r="Z73" s="37"/>
    </row>
    <row r="74" spans="1:26" s="349" customFormat="1" ht="13.9" customHeight="1">
      <c r="A74" s="556"/>
      <c r="B74" s="558"/>
      <c r="C74" s="513" t="s">
        <v>930</v>
      </c>
      <c r="D74" s="531" t="s">
        <v>949</v>
      </c>
      <c r="E74" s="514" t="s">
        <v>847</v>
      </c>
      <c r="F74" s="514">
        <v>74</v>
      </c>
      <c r="G74" s="514">
        <v>18</v>
      </c>
      <c r="H74" s="514"/>
      <c r="I74" s="504"/>
      <c r="J74" s="560"/>
      <c r="K74" s="533">
        <f>F74-G74</f>
        <v>56</v>
      </c>
      <c r="L74" s="532">
        <v>100</v>
      </c>
      <c r="M74" s="560"/>
      <c r="N74" s="560"/>
      <c r="O74" s="562"/>
      <c r="P74" s="564"/>
      <c r="Q74" s="344"/>
      <c r="R74" s="314" t="s">
        <v>559</v>
      </c>
      <c r="S74" s="37"/>
      <c r="Y74" s="37"/>
      <c r="Z74" s="37"/>
    </row>
    <row r="75" spans="1:26" s="349" customFormat="1" ht="13.9" customHeight="1">
      <c r="A75" s="534">
        <v>11</v>
      </c>
      <c r="B75" s="437">
        <v>44362</v>
      </c>
      <c r="C75" s="420"/>
      <c r="D75" s="535" t="s">
        <v>962</v>
      </c>
      <c r="E75" s="446" t="s">
        <v>557</v>
      </c>
      <c r="F75" s="446">
        <v>1071</v>
      </c>
      <c r="G75" s="446">
        <v>1050</v>
      </c>
      <c r="H75" s="446">
        <v>1084</v>
      </c>
      <c r="I75" s="536" t="s">
        <v>963</v>
      </c>
      <c r="J75" s="419" t="s">
        <v>1037</v>
      </c>
      <c r="K75" s="472">
        <f t="shared" ref="K75" si="40">H75-F75</f>
        <v>13</v>
      </c>
      <c r="L75" s="473">
        <f t="shared" ref="L75" si="41">(H75*N75)*0.07%</f>
        <v>455.28000000000009</v>
      </c>
      <c r="M75" s="447">
        <f t="shared" ref="M75" si="42">(K75*N75)-L75</f>
        <v>7344.72</v>
      </c>
      <c r="N75" s="419">
        <v>600</v>
      </c>
      <c r="O75" s="448" t="s">
        <v>556</v>
      </c>
      <c r="P75" s="456">
        <v>44364</v>
      </c>
      <c r="Q75" s="344"/>
      <c r="R75" s="314" t="s">
        <v>559</v>
      </c>
      <c r="S75" s="37"/>
      <c r="Y75" s="37"/>
      <c r="Z75" s="37"/>
    </row>
    <row r="76" spans="1:26" s="349" customFormat="1" ht="13.9" customHeight="1">
      <c r="A76" s="516"/>
      <c r="B76" s="517"/>
      <c r="C76" s="389"/>
      <c r="D76" s="518"/>
      <c r="E76" s="390"/>
      <c r="F76" s="390"/>
      <c r="G76" s="390"/>
      <c r="H76" s="390"/>
      <c r="I76" s="519"/>
      <c r="J76" s="525"/>
      <c r="K76" s="524"/>
      <c r="L76" s="520"/>
      <c r="M76" s="525"/>
      <c r="N76" s="525"/>
      <c r="O76" s="526"/>
      <c r="P76" s="527"/>
      <c r="Q76" s="344"/>
      <c r="R76" s="314"/>
      <c r="S76" s="37"/>
      <c r="Y76" s="37"/>
      <c r="Z76" s="37"/>
    </row>
    <row r="77" spans="1:26" s="349" customFormat="1" ht="13.9" customHeight="1">
      <c r="A77" s="516"/>
      <c r="B77" s="517"/>
      <c r="C77" s="389"/>
      <c r="D77" s="518"/>
      <c r="E77" s="390"/>
      <c r="F77" s="390"/>
      <c r="G77" s="390"/>
      <c r="H77" s="390"/>
      <c r="I77" s="519"/>
      <c r="J77" s="525"/>
      <c r="K77" s="524"/>
      <c r="L77" s="520"/>
      <c r="M77" s="525"/>
      <c r="N77" s="525"/>
      <c r="O77" s="526"/>
      <c r="P77" s="527"/>
      <c r="Q77" s="344"/>
      <c r="R77" s="314"/>
      <c r="S77" s="37"/>
      <c r="Y77" s="37"/>
      <c r="Z77" s="37"/>
    </row>
    <row r="78" spans="1:26" s="349" customFormat="1" ht="13.9" customHeight="1">
      <c r="A78" s="509"/>
      <c r="B78" s="510"/>
      <c r="C78" s="389"/>
      <c r="D78" s="518"/>
      <c r="E78" s="390"/>
      <c r="F78" s="390"/>
      <c r="G78" s="390"/>
      <c r="H78" s="390"/>
      <c r="I78" s="519"/>
      <c r="J78" s="525"/>
      <c r="K78" s="524"/>
      <c r="L78" s="520"/>
      <c r="M78" s="525"/>
      <c r="N78" s="525"/>
      <c r="O78" s="526"/>
      <c r="P78" s="527"/>
      <c r="Q78" s="344"/>
      <c r="R78" s="314"/>
      <c r="S78" s="37"/>
      <c r="Y78" s="37"/>
      <c r="Z78" s="37"/>
    </row>
    <row r="79" spans="1:26" s="349" customFormat="1" ht="13.9" customHeight="1">
      <c r="A79" s="469"/>
      <c r="B79" s="394"/>
      <c r="C79" s="395"/>
      <c r="D79" s="389"/>
      <c r="E79" s="390"/>
      <c r="F79" s="390"/>
      <c r="G79" s="519"/>
      <c r="H79" s="390"/>
      <c r="I79" s="519"/>
      <c r="J79" s="519"/>
      <c r="K79" s="519"/>
      <c r="L79" s="524"/>
      <c r="M79" s="528"/>
      <c r="N79" s="519"/>
      <c r="O79" s="529"/>
      <c r="P79" s="530"/>
      <c r="Q79" s="344"/>
      <c r="R79" s="314"/>
      <c r="S79" s="37"/>
      <c r="Y79" s="37"/>
      <c r="Z79" s="37"/>
    </row>
    <row r="80" spans="1:26" s="349" customFormat="1" ht="13.9" customHeight="1">
      <c r="A80" s="406"/>
      <c r="B80" s="400"/>
      <c r="C80" s="407"/>
      <c r="D80" s="408"/>
      <c r="E80" s="335"/>
      <c r="F80" s="376"/>
      <c r="G80" s="376"/>
      <c r="H80" s="376"/>
      <c r="I80" s="374"/>
      <c r="J80" s="374"/>
      <c r="K80" s="374"/>
      <c r="L80" s="374"/>
      <c r="M80" s="374"/>
      <c r="N80" s="374"/>
      <c r="O80" s="374"/>
      <c r="P80" s="374"/>
      <c r="Q80" s="344"/>
      <c r="R80" s="314"/>
      <c r="S80" s="37"/>
      <c r="Y80" s="37"/>
      <c r="Z80" s="37"/>
    </row>
    <row r="81" spans="1:34" s="3" customFormat="1">
      <c r="A81" s="41"/>
      <c r="B81" s="42"/>
      <c r="C81" s="43"/>
      <c r="D81" s="44"/>
      <c r="E81" s="45"/>
      <c r="F81" s="46"/>
      <c r="G81" s="46"/>
      <c r="H81" s="46"/>
      <c r="I81" s="46"/>
      <c r="J81" s="14"/>
      <c r="K81" s="88"/>
      <c r="L81" s="88"/>
      <c r="M81" s="14"/>
      <c r="N81" s="13"/>
      <c r="O81" s="89"/>
      <c r="P81" s="2"/>
      <c r="Q81" s="1"/>
      <c r="R81" s="14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3" customFormat="1" ht="15">
      <c r="A82" s="47" t="s">
        <v>573</v>
      </c>
      <c r="B82" s="47"/>
      <c r="C82" s="47"/>
      <c r="D82" s="47"/>
      <c r="E82" s="48"/>
      <c r="F82" s="46"/>
      <c r="G82" s="46"/>
      <c r="H82" s="46"/>
      <c r="I82" s="46"/>
      <c r="J82" s="50"/>
      <c r="K82" s="9"/>
      <c r="L82" s="9"/>
      <c r="M82" s="9"/>
      <c r="N82" s="8"/>
      <c r="O82" s="50"/>
      <c r="P82" s="2"/>
      <c r="Q82" s="1"/>
      <c r="R82" s="14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3" customFormat="1" ht="38.25">
      <c r="A83" s="18" t="s">
        <v>16</v>
      </c>
      <c r="B83" s="18" t="s">
        <v>534</v>
      </c>
      <c r="C83" s="18"/>
      <c r="D83" s="19" t="s">
        <v>545</v>
      </c>
      <c r="E83" s="18" t="s">
        <v>546</v>
      </c>
      <c r="F83" s="18" t="s">
        <v>547</v>
      </c>
      <c r="G83" s="49" t="s">
        <v>566</v>
      </c>
      <c r="H83" s="18" t="s">
        <v>549</v>
      </c>
      <c r="I83" s="18" t="s">
        <v>550</v>
      </c>
      <c r="J83" s="17" t="s">
        <v>551</v>
      </c>
      <c r="K83" s="17" t="s">
        <v>574</v>
      </c>
      <c r="L83" s="60" t="s">
        <v>818</v>
      </c>
      <c r="M83" s="74" t="s">
        <v>568</v>
      </c>
      <c r="N83" s="18" t="s">
        <v>569</v>
      </c>
      <c r="O83" s="18" t="s">
        <v>554</v>
      </c>
      <c r="P83" s="19" t="s">
        <v>555</v>
      </c>
      <c r="Q83" s="1"/>
      <c r="R83" s="14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37" customFormat="1" ht="14.25">
      <c r="A84" s="449">
        <v>1</v>
      </c>
      <c r="B84" s="437">
        <v>44344</v>
      </c>
      <c r="C84" s="445"/>
      <c r="D84" s="420" t="s">
        <v>964</v>
      </c>
      <c r="E84" s="446" t="s">
        <v>847</v>
      </c>
      <c r="F84" s="418">
        <v>2.5499999999999998</v>
      </c>
      <c r="G84" s="418">
        <v>3.8</v>
      </c>
      <c r="H84" s="418">
        <v>1.4</v>
      </c>
      <c r="I84" s="419">
        <v>0.1</v>
      </c>
      <c r="J84" s="419" t="s">
        <v>945</v>
      </c>
      <c r="K84" s="419">
        <f>F84-H84</f>
        <v>1.1499999999999999</v>
      </c>
      <c r="L84" s="419">
        <v>100</v>
      </c>
      <c r="M84" s="447">
        <f t="shared" ref="M84:M89" si="43">(K84*N84)-L84</f>
        <v>4500</v>
      </c>
      <c r="N84" s="419">
        <v>4000</v>
      </c>
      <c r="O84" s="448" t="s">
        <v>556</v>
      </c>
      <c r="P84" s="456">
        <v>44361</v>
      </c>
      <c r="Q84" s="344"/>
      <c r="R84" s="314" t="s">
        <v>792</v>
      </c>
      <c r="Z84" s="349"/>
      <c r="AA84" s="349"/>
      <c r="AB84" s="349"/>
      <c r="AC84" s="349"/>
      <c r="AD84" s="349"/>
      <c r="AE84" s="349"/>
      <c r="AF84" s="349"/>
      <c r="AG84" s="349"/>
      <c r="AH84" s="349"/>
    </row>
    <row r="85" spans="1:34" s="37" customFormat="1" ht="14.25">
      <c r="A85" s="449">
        <v>2</v>
      </c>
      <c r="B85" s="437">
        <v>44347</v>
      </c>
      <c r="C85" s="445"/>
      <c r="D85" s="420" t="s">
        <v>861</v>
      </c>
      <c r="E85" s="446" t="s">
        <v>557</v>
      </c>
      <c r="F85" s="418">
        <v>64</v>
      </c>
      <c r="G85" s="418">
        <v>17</v>
      </c>
      <c r="H85" s="418">
        <v>76</v>
      </c>
      <c r="I85" s="419" t="s">
        <v>851</v>
      </c>
      <c r="J85" s="419" t="s">
        <v>842</v>
      </c>
      <c r="K85" s="419">
        <f t="shared" ref="K85:K90" si="44">H85-F85</f>
        <v>12</v>
      </c>
      <c r="L85" s="419">
        <v>100</v>
      </c>
      <c r="M85" s="447">
        <f t="shared" si="43"/>
        <v>800</v>
      </c>
      <c r="N85" s="419">
        <v>75</v>
      </c>
      <c r="O85" s="448" t="s">
        <v>556</v>
      </c>
      <c r="P85" s="456">
        <v>44348</v>
      </c>
      <c r="Q85" s="344"/>
      <c r="R85" s="314" t="s">
        <v>559</v>
      </c>
      <c r="Z85" s="349"/>
      <c r="AA85" s="349"/>
      <c r="AB85" s="349"/>
      <c r="AC85" s="349"/>
      <c r="AD85" s="349"/>
      <c r="AE85" s="349"/>
      <c r="AF85" s="349"/>
      <c r="AG85" s="349"/>
      <c r="AH85" s="349"/>
    </row>
    <row r="86" spans="1:34" s="37" customFormat="1" ht="14.25">
      <c r="A86" s="449">
        <v>3</v>
      </c>
      <c r="B86" s="437">
        <v>44349</v>
      </c>
      <c r="C86" s="445"/>
      <c r="D86" s="420" t="s">
        <v>872</v>
      </c>
      <c r="E86" s="446" t="s">
        <v>557</v>
      </c>
      <c r="F86" s="418">
        <v>57.5</v>
      </c>
      <c r="G86" s="418">
        <v>17</v>
      </c>
      <c r="H86" s="418">
        <v>71.5</v>
      </c>
      <c r="I86" s="419" t="s">
        <v>873</v>
      </c>
      <c r="J86" s="419" t="s">
        <v>874</v>
      </c>
      <c r="K86" s="419">
        <f t="shared" si="44"/>
        <v>14</v>
      </c>
      <c r="L86" s="419">
        <v>100</v>
      </c>
      <c r="M86" s="447">
        <f t="shared" si="43"/>
        <v>950</v>
      </c>
      <c r="N86" s="419">
        <v>75</v>
      </c>
      <c r="O86" s="448" t="s">
        <v>556</v>
      </c>
      <c r="P86" s="475">
        <v>44349</v>
      </c>
      <c r="Q86" s="344"/>
      <c r="R86" s="314" t="s">
        <v>559</v>
      </c>
      <c r="Z86" s="349"/>
      <c r="AA86" s="349"/>
      <c r="AB86" s="349"/>
      <c r="AC86" s="349"/>
      <c r="AD86" s="349"/>
      <c r="AE86" s="349"/>
      <c r="AF86" s="349"/>
      <c r="AG86" s="349"/>
      <c r="AH86" s="349"/>
    </row>
    <row r="87" spans="1:34" s="37" customFormat="1" ht="14.25">
      <c r="A87" s="449">
        <v>4</v>
      </c>
      <c r="B87" s="437">
        <v>44354</v>
      </c>
      <c r="C87" s="445"/>
      <c r="D87" s="420" t="s">
        <v>890</v>
      </c>
      <c r="E87" s="446" t="s">
        <v>557</v>
      </c>
      <c r="F87" s="418">
        <v>40.5</v>
      </c>
      <c r="G87" s="418">
        <v>27</v>
      </c>
      <c r="H87" s="418">
        <v>52.5</v>
      </c>
      <c r="I87" s="419" t="s">
        <v>891</v>
      </c>
      <c r="J87" s="419" t="s">
        <v>842</v>
      </c>
      <c r="K87" s="419">
        <f t="shared" si="44"/>
        <v>12</v>
      </c>
      <c r="L87" s="419">
        <v>100</v>
      </c>
      <c r="M87" s="447">
        <f t="shared" si="43"/>
        <v>3800</v>
      </c>
      <c r="N87" s="419">
        <v>325</v>
      </c>
      <c r="O87" s="448" t="s">
        <v>556</v>
      </c>
      <c r="P87" s="475">
        <v>44354</v>
      </c>
      <c r="Q87" s="344"/>
      <c r="R87" s="314" t="s">
        <v>559</v>
      </c>
      <c r="Z87" s="349"/>
      <c r="AA87" s="349"/>
      <c r="AB87" s="349"/>
      <c r="AC87" s="349"/>
      <c r="AD87" s="349"/>
      <c r="AE87" s="349"/>
      <c r="AF87" s="349"/>
      <c r="AG87" s="349"/>
      <c r="AH87" s="349"/>
    </row>
    <row r="88" spans="1:34" s="37" customFormat="1" ht="14.25">
      <c r="A88" s="449">
        <v>5</v>
      </c>
      <c r="B88" s="437">
        <v>44356</v>
      </c>
      <c r="C88" s="445"/>
      <c r="D88" s="420" t="s">
        <v>906</v>
      </c>
      <c r="E88" s="446" t="s">
        <v>557</v>
      </c>
      <c r="F88" s="418">
        <v>18</v>
      </c>
      <c r="G88" s="418">
        <v>9</v>
      </c>
      <c r="H88" s="418">
        <v>22</v>
      </c>
      <c r="I88" s="419" t="s">
        <v>907</v>
      </c>
      <c r="J88" s="419" t="s">
        <v>913</v>
      </c>
      <c r="K88" s="419">
        <f t="shared" si="44"/>
        <v>4</v>
      </c>
      <c r="L88" s="419">
        <v>100</v>
      </c>
      <c r="M88" s="447">
        <f t="shared" si="43"/>
        <v>2300</v>
      </c>
      <c r="N88" s="419">
        <v>600</v>
      </c>
      <c r="O88" s="448" t="s">
        <v>556</v>
      </c>
      <c r="P88" s="456">
        <v>44357</v>
      </c>
      <c r="Q88" s="344"/>
      <c r="R88" s="314" t="s">
        <v>559</v>
      </c>
      <c r="Z88" s="349"/>
      <c r="AA88" s="349"/>
      <c r="AB88" s="349"/>
      <c r="AC88" s="349"/>
      <c r="AD88" s="349"/>
      <c r="AE88" s="349"/>
      <c r="AF88" s="349"/>
      <c r="AG88" s="349"/>
      <c r="AH88" s="349"/>
    </row>
    <row r="89" spans="1:34" s="37" customFormat="1" ht="14.25">
      <c r="A89" s="511">
        <v>6</v>
      </c>
      <c r="B89" s="458">
        <v>44357</v>
      </c>
      <c r="C89" s="512"/>
      <c r="D89" s="513" t="s">
        <v>911</v>
      </c>
      <c r="E89" s="514" t="s">
        <v>557</v>
      </c>
      <c r="F89" s="461">
        <v>63.5</v>
      </c>
      <c r="G89" s="461">
        <v>17</v>
      </c>
      <c r="H89" s="461">
        <v>17</v>
      </c>
      <c r="I89" s="463" t="s">
        <v>912</v>
      </c>
      <c r="J89" s="463" t="s">
        <v>944</v>
      </c>
      <c r="K89" s="463">
        <f t="shared" si="44"/>
        <v>-46.5</v>
      </c>
      <c r="L89" s="463">
        <v>100</v>
      </c>
      <c r="M89" s="507">
        <f t="shared" si="43"/>
        <v>-3587.5</v>
      </c>
      <c r="N89" s="463">
        <v>75</v>
      </c>
      <c r="O89" s="508" t="s">
        <v>620</v>
      </c>
      <c r="P89" s="466">
        <v>44361</v>
      </c>
      <c r="Q89" s="344"/>
      <c r="R89" s="314" t="s">
        <v>559</v>
      </c>
      <c r="Z89" s="349"/>
      <c r="AA89" s="349"/>
      <c r="AB89" s="349"/>
      <c r="AC89" s="349"/>
      <c r="AD89" s="349"/>
      <c r="AE89" s="349"/>
      <c r="AF89" s="349"/>
      <c r="AG89" s="349"/>
      <c r="AH89" s="349"/>
    </row>
    <row r="90" spans="1:34" s="37" customFormat="1" ht="14.25">
      <c r="A90" s="511">
        <v>7</v>
      </c>
      <c r="B90" s="458">
        <v>44358</v>
      </c>
      <c r="C90" s="512"/>
      <c r="D90" s="513" t="s">
        <v>927</v>
      </c>
      <c r="E90" s="514" t="s">
        <v>557</v>
      </c>
      <c r="F90" s="461">
        <v>8.25</v>
      </c>
      <c r="G90" s="461">
        <v>4.5</v>
      </c>
      <c r="H90" s="461">
        <v>4.5</v>
      </c>
      <c r="I90" s="463" t="s">
        <v>928</v>
      </c>
      <c r="J90" s="463" t="s">
        <v>981</v>
      </c>
      <c r="K90" s="463">
        <f t="shared" si="44"/>
        <v>-3.75</v>
      </c>
      <c r="L90" s="463">
        <v>100</v>
      </c>
      <c r="M90" s="507">
        <f t="shared" ref="M90" si="45">(K90*N90)-L90</f>
        <v>-5912.5</v>
      </c>
      <c r="N90" s="463">
        <v>1550</v>
      </c>
      <c r="O90" s="508" t="s">
        <v>620</v>
      </c>
      <c r="P90" s="466">
        <v>44363</v>
      </c>
      <c r="Q90" s="344"/>
      <c r="R90" s="314" t="s">
        <v>559</v>
      </c>
      <c r="Z90" s="349"/>
      <c r="AA90" s="349"/>
      <c r="AB90" s="349"/>
      <c r="AC90" s="349"/>
      <c r="AD90" s="349"/>
      <c r="AE90" s="349"/>
      <c r="AF90" s="349"/>
      <c r="AG90" s="349"/>
      <c r="AH90" s="349"/>
    </row>
    <row r="91" spans="1:34" s="37" customFormat="1" ht="14.25">
      <c r="A91" s="449">
        <v>8</v>
      </c>
      <c r="B91" s="437">
        <v>44362</v>
      </c>
      <c r="C91" s="445"/>
      <c r="D91" s="420" t="s">
        <v>965</v>
      </c>
      <c r="E91" s="446" t="s">
        <v>847</v>
      </c>
      <c r="F91" s="418">
        <v>2.1</v>
      </c>
      <c r="G91" s="418">
        <v>3.6</v>
      </c>
      <c r="H91" s="418">
        <v>0.95</v>
      </c>
      <c r="I91" s="419">
        <v>0.1</v>
      </c>
      <c r="J91" s="419" t="s">
        <v>945</v>
      </c>
      <c r="K91" s="419">
        <f>F91-H91</f>
        <v>1.1500000000000001</v>
      </c>
      <c r="L91" s="419">
        <v>100</v>
      </c>
      <c r="M91" s="447">
        <f t="shared" ref="M91" si="46">(K91*N91)-L91</f>
        <v>4500.0000000000009</v>
      </c>
      <c r="N91" s="419">
        <v>4000</v>
      </c>
      <c r="O91" s="448" t="s">
        <v>556</v>
      </c>
      <c r="P91" s="456">
        <v>44363</v>
      </c>
      <c r="Q91" s="344"/>
      <c r="R91" s="314" t="s">
        <v>792</v>
      </c>
      <c r="Z91" s="349"/>
      <c r="AA91" s="349"/>
      <c r="AB91" s="349"/>
      <c r="AC91" s="349"/>
      <c r="AD91" s="349"/>
      <c r="AE91" s="349"/>
      <c r="AF91" s="349"/>
      <c r="AG91" s="349"/>
      <c r="AH91" s="349"/>
    </row>
    <row r="92" spans="1:34" s="37" customFormat="1" ht="14.25">
      <c r="A92" s="449">
        <v>9</v>
      </c>
      <c r="B92" s="437">
        <v>44362</v>
      </c>
      <c r="C92" s="445"/>
      <c r="D92" s="420" t="s">
        <v>957</v>
      </c>
      <c r="E92" s="446" t="s">
        <v>557</v>
      </c>
      <c r="F92" s="418">
        <v>145</v>
      </c>
      <c r="G92" s="418">
        <v>40</v>
      </c>
      <c r="H92" s="418">
        <v>210</v>
      </c>
      <c r="I92" s="419" t="s">
        <v>958</v>
      </c>
      <c r="J92" s="419" t="s">
        <v>982</v>
      </c>
      <c r="K92" s="419">
        <f>H92-F92</f>
        <v>65</v>
      </c>
      <c r="L92" s="419">
        <v>100</v>
      </c>
      <c r="M92" s="447">
        <f t="shared" ref="M92:M94" si="47">(K92*N92)-L92</f>
        <v>1525</v>
      </c>
      <c r="N92" s="419">
        <v>25</v>
      </c>
      <c r="O92" s="448" t="s">
        <v>556</v>
      </c>
      <c r="P92" s="456">
        <v>44363</v>
      </c>
      <c r="Q92" s="344"/>
      <c r="R92" s="314" t="s">
        <v>792</v>
      </c>
      <c r="Z92" s="349"/>
      <c r="AA92" s="349"/>
      <c r="AB92" s="349"/>
      <c r="AC92" s="349"/>
      <c r="AD92" s="349"/>
      <c r="AE92" s="349"/>
      <c r="AF92" s="349"/>
      <c r="AG92" s="349"/>
      <c r="AH92" s="349"/>
    </row>
    <row r="93" spans="1:34" s="37" customFormat="1" ht="14.25">
      <c r="A93" s="449">
        <v>10</v>
      </c>
      <c r="B93" s="437">
        <v>44362</v>
      </c>
      <c r="C93" s="445"/>
      <c r="D93" s="420" t="s">
        <v>966</v>
      </c>
      <c r="E93" s="446" t="s">
        <v>847</v>
      </c>
      <c r="F93" s="418">
        <v>2.4500000000000002</v>
      </c>
      <c r="G93" s="418">
        <v>4</v>
      </c>
      <c r="H93" s="418">
        <v>1.45</v>
      </c>
      <c r="I93" s="419">
        <v>0.1</v>
      </c>
      <c r="J93" s="419" t="s">
        <v>980</v>
      </c>
      <c r="K93" s="419">
        <f>F93-H93</f>
        <v>1.0000000000000002</v>
      </c>
      <c r="L93" s="419">
        <v>100</v>
      </c>
      <c r="M93" s="447">
        <f t="shared" si="47"/>
        <v>2900.0000000000005</v>
      </c>
      <c r="N93" s="419">
        <v>3000</v>
      </c>
      <c r="O93" s="448" t="s">
        <v>556</v>
      </c>
      <c r="P93" s="456">
        <v>44363</v>
      </c>
      <c r="Q93" s="344"/>
      <c r="R93" s="314" t="s">
        <v>559</v>
      </c>
      <c r="Z93" s="349"/>
      <c r="AA93" s="349"/>
      <c r="AB93" s="349"/>
      <c r="AC93" s="349"/>
      <c r="AD93" s="349"/>
      <c r="AE93" s="349"/>
      <c r="AF93" s="349"/>
      <c r="AG93" s="349"/>
      <c r="AH93" s="349"/>
    </row>
    <row r="94" spans="1:34" s="37" customFormat="1" ht="14.25">
      <c r="A94" s="511">
        <v>11</v>
      </c>
      <c r="B94" s="458">
        <v>44363</v>
      </c>
      <c r="C94" s="512"/>
      <c r="D94" s="513" t="s">
        <v>985</v>
      </c>
      <c r="E94" s="514" t="s">
        <v>557</v>
      </c>
      <c r="F94" s="461">
        <v>21.5</v>
      </c>
      <c r="G94" s="461">
        <v>11</v>
      </c>
      <c r="H94" s="461">
        <v>12</v>
      </c>
      <c r="I94" s="463">
        <v>40</v>
      </c>
      <c r="J94" s="463" t="s">
        <v>1031</v>
      </c>
      <c r="K94" s="463">
        <f>H94-F94</f>
        <v>-9.5</v>
      </c>
      <c r="L94" s="463">
        <v>100</v>
      </c>
      <c r="M94" s="507">
        <f t="shared" si="47"/>
        <v>-5325</v>
      </c>
      <c r="N94" s="463">
        <v>550</v>
      </c>
      <c r="O94" s="508" t="s">
        <v>620</v>
      </c>
      <c r="P94" s="466">
        <v>44364</v>
      </c>
      <c r="Q94" s="344"/>
      <c r="R94" s="314"/>
      <c r="Z94" s="349"/>
      <c r="AA94" s="349"/>
      <c r="AB94" s="349"/>
      <c r="AC94" s="349"/>
      <c r="AD94" s="349"/>
      <c r="AE94" s="349"/>
      <c r="AF94" s="349"/>
      <c r="AG94" s="349"/>
      <c r="AH94" s="349"/>
    </row>
    <row r="95" spans="1:34" s="37" customFormat="1" ht="14.25">
      <c r="A95" s="396">
        <v>12</v>
      </c>
      <c r="B95" s="394">
        <v>44364</v>
      </c>
      <c r="C95" s="395"/>
      <c r="D95" s="389" t="s">
        <v>1028</v>
      </c>
      <c r="E95" s="390" t="s">
        <v>557</v>
      </c>
      <c r="F95" s="366" t="s">
        <v>1029</v>
      </c>
      <c r="G95" s="366">
        <v>190</v>
      </c>
      <c r="H95" s="366"/>
      <c r="I95" s="334" t="s">
        <v>1030</v>
      </c>
      <c r="J95" s="334" t="s">
        <v>558</v>
      </c>
      <c r="K95" s="468"/>
      <c r="L95" s="334"/>
      <c r="M95" s="440"/>
      <c r="N95" s="334"/>
      <c r="O95" s="360"/>
      <c r="P95" s="372"/>
      <c r="Q95" s="344"/>
      <c r="R95" s="314"/>
      <c r="Z95" s="349"/>
      <c r="AA95" s="349"/>
      <c r="AB95" s="349"/>
      <c r="AC95" s="349"/>
      <c r="AD95" s="349"/>
      <c r="AE95" s="349"/>
      <c r="AF95" s="349"/>
      <c r="AG95" s="349"/>
      <c r="AH95" s="349"/>
    </row>
    <row r="96" spans="1:34" s="37" customFormat="1" ht="14.25">
      <c r="A96" s="449">
        <v>13</v>
      </c>
      <c r="B96" s="437">
        <v>44364</v>
      </c>
      <c r="C96" s="445"/>
      <c r="D96" s="420" t="s">
        <v>1032</v>
      </c>
      <c r="E96" s="446" t="s">
        <v>557</v>
      </c>
      <c r="F96" s="418">
        <v>39</v>
      </c>
      <c r="G96" s="418">
        <v>18</v>
      </c>
      <c r="H96" s="418">
        <v>45.5</v>
      </c>
      <c r="I96" s="419" t="s">
        <v>1033</v>
      </c>
      <c r="J96" s="419" t="s">
        <v>1034</v>
      </c>
      <c r="K96" s="419">
        <f t="shared" ref="K96" si="48">H96-F96</f>
        <v>6.5</v>
      </c>
      <c r="L96" s="419">
        <v>100</v>
      </c>
      <c r="M96" s="447">
        <f t="shared" ref="M96" si="49">(K96*N96)-L96</f>
        <v>1525</v>
      </c>
      <c r="N96" s="419">
        <v>250</v>
      </c>
      <c r="O96" s="448" t="s">
        <v>556</v>
      </c>
      <c r="P96" s="475">
        <v>44364</v>
      </c>
      <c r="Q96" s="344"/>
      <c r="R96" s="314"/>
      <c r="Z96" s="349"/>
      <c r="AA96" s="349"/>
      <c r="AB96" s="349"/>
      <c r="AC96" s="349"/>
      <c r="AD96" s="349"/>
      <c r="AE96" s="349"/>
      <c r="AF96" s="349"/>
      <c r="AG96" s="349"/>
      <c r="AH96" s="349"/>
    </row>
    <row r="97" spans="1:38" s="37" customFormat="1" ht="14.25">
      <c r="A97" s="449">
        <v>14</v>
      </c>
      <c r="B97" s="437">
        <v>44364</v>
      </c>
      <c r="C97" s="445"/>
      <c r="D97" s="420" t="s">
        <v>1035</v>
      </c>
      <c r="E97" s="446" t="s">
        <v>557</v>
      </c>
      <c r="F97" s="418">
        <v>13.5</v>
      </c>
      <c r="G97" s="418"/>
      <c r="H97" s="418">
        <v>26</v>
      </c>
      <c r="I97" s="419">
        <v>40</v>
      </c>
      <c r="J97" s="419" t="s">
        <v>1036</v>
      </c>
      <c r="K97" s="419">
        <f t="shared" ref="K97" si="50">H97-F97</f>
        <v>12.5</v>
      </c>
      <c r="L97" s="419">
        <v>100</v>
      </c>
      <c r="M97" s="447">
        <f t="shared" ref="M97" si="51">(K97*N97)-L97</f>
        <v>837.5</v>
      </c>
      <c r="N97" s="419">
        <v>75</v>
      </c>
      <c r="O97" s="448" t="s">
        <v>556</v>
      </c>
      <c r="P97" s="475">
        <v>44364</v>
      </c>
      <c r="Q97" s="344"/>
      <c r="R97" s="314"/>
      <c r="Z97" s="349"/>
      <c r="AA97" s="349"/>
      <c r="AB97" s="349"/>
      <c r="AC97" s="349"/>
      <c r="AD97" s="349"/>
      <c r="AE97" s="349"/>
      <c r="AF97" s="349"/>
      <c r="AG97" s="349"/>
      <c r="AH97" s="349"/>
    </row>
    <row r="98" spans="1:38" s="37" customFormat="1" ht="14.25">
      <c r="A98" s="396"/>
      <c r="B98" s="394"/>
      <c r="C98" s="395"/>
      <c r="D98" s="389"/>
      <c r="E98" s="390"/>
      <c r="F98" s="366"/>
      <c r="G98" s="366"/>
      <c r="H98" s="366"/>
      <c r="I98" s="334"/>
      <c r="J98" s="334"/>
      <c r="K98" s="468"/>
      <c r="L98" s="334"/>
      <c r="M98" s="440"/>
      <c r="N98" s="334"/>
      <c r="O98" s="360"/>
      <c r="P98" s="372"/>
      <c r="Q98" s="344"/>
      <c r="R98" s="314"/>
      <c r="Z98" s="349"/>
      <c r="AA98" s="349"/>
      <c r="AB98" s="349"/>
      <c r="AC98" s="349"/>
      <c r="AD98" s="349"/>
      <c r="AE98" s="349"/>
      <c r="AF98" s="349"/>
      <c r="AG98" s="349"/>
      <c r="AH98" s="349"/>
    </row>
    <row r="99" spans="1:38" s="37" customFormat="1" ht="14.25">
      <c r="A99" s="396"/>
      <c r="B99" s="394"/>
      <c r="C99" s="395"/>
      <c r="D99" s="389"/>
      <c r="E99" s="390"/>
      <c r="F99" s="366"/>
      <c r="G99" s="366"/>
      <c r="H99" s="366"/>
      <c r="I99" s="334"/>
      <c r="J99" s="334"/>
      <c r="K99" s="468"/>
      <c r="L99" s="334"/>
      <c r="M99" s="440"/>
      <c r="N99" s="334"/>
      <c r="O99" s="360"/>
      <c r="P99" s="372"/>
      <c r="Q99" s="344"/>
      <c r="R99" s="314"/>
      <c r="Z99" s="349"/>
      <c r="AA99" s="349"/>
      <c r="AB99" s="349"/>
      <c r="AC99" s="349"/>
      <c r="AD99" s="349"/>
      <c r="AE99" s="349"/>
      <c r="AF99" s="349"/>
      <c r="AG99" s="349"/>
      <c r="AH99" s="349"/>
    </row>
    <row r="100" spans="1:38" s="37" customFormat="1" ht="14.25">
      <c r="A100" s="396"/>
      <c r="B100" s="394"/>
      <c r="C100" s="395"/>
      <c r="D100" s="389"/>
      <c r="E100" s="390"/>
      <c r="F100" s="366"/>
      <c r="G100" s="366"/>
      <c r="H100" s="366"/>
      <c r="I100" s="334"/>
      <c r="J100" s="334"/>
      <c r="K100" s="468"/>
      <c r="L100" s="334"/>
      <c r="M100" s="440"/>
      <c r="N100" s="334"/>
      <c r="O100" s="360"/>
      <c r="P100" s="372"/>
      <c r="Q100" s="344"/>
      <c r="R100" s="314"/>
      <c r="Z100" s="349"/>
      <c r="AA100" s="349"/>
      <c r="AB100" s="349"/>
      <c r="AC100" s="349"/>
      <c r="AD100" s="349"/>
      <c r="AE100" s="349"/>
      <c r="AF100" s="349"/>
      <c r="AG100" s="349"/>
      <c r="AH100" s="349"/>
    </row>
    <row r="101" spans="1:38" s="37" customFormat="1" ht="14.25">
      <c r="A101" s="396"/>
      <c r="B101" s="394"/>
      <c r="C101" s="395"/>
      <c r="D101" s="389"/>
      <c r="E101" s="390"/>
      <c r="F101" s="366"/>
      <c r="G101" s="366"/>
      <c r="H101" s="366"/>
      <c r="I101" s="334"/>
      <c r="J101" s="334"/>
      <c r="K101" s="468"/>
      <c r="L101" s="334"/>
      <c r="M101" s="440"/>
      <c r="N101" s="334"/>
      <c r="O101" s="360"/>
      <c r="P101" s="372"/>
      <c r="Q101" s="344"/>
      <c r="R101" s="314"/>
      <c r="Z101" s="349"/>
      <c r="AA101" s="349"/>
      <c r="AB101" s="349"/>
      <c r="AC101" s="349"/>
      <c r="AD101" s="349"/>
      <c r="AE101" s="349"/>
      <c r="AF101" s="349"/>
      <c r="AG101" s="349"/>
      <c r="AH101" s="349"/>
    </row>
    <row r="102" spans="1:38" s="37" customFormat="1" ht="14.25">
      <c r="A102" s="396"/>
      <c r="B102" s="394"/>
      <c r="C102" s="395"/>
      <c r="D102" s="389"/>
      <c r="E102" s="390"/>
      <c r="F102" s="366"/>
      <c r="G102" s="366"/>
      <c r="H102" s="366"/>
      <c r="I102" s="334"/>
      <c r="J102" s="334"/>
      <c r="K102" s="468"/>
      <c r="L102" s="334"/>
      <c r="M102" s="440"/>
      <c r="N102" s="334"/>
      <c r="O102" s="360"/>
      <c r="P102" s="386"/>
      <c r="Q102" s="344"/>
      <c r="R102" s="314"/>
      <c r="Z102" s="349"/>
      <c r="AA102" s="349"/>
      <c r="AB102" s="349"/>
      <c r="AC102" s="349"/>
      <c r="AD102" s="349"/>
      <c r="AE102" s="349"/>
      <c r="AF102" s="349"/>
      <c r="AG102" s="349"/>
      <c r="AH102" s="349"/>
    </row>
    <row r="103" spans="1:38" s="37" customFormat="1">
      <c r="AA103" s="349"/>
      <c r="AB103" s="349"/>
      <c r="AC103" s="349"/>
      <c r="AD103" s="349"/>
      <c r="AE103" s="349"/>
      <c r="AF103" s="349"/>
      <c r="AG103" s="349"/>
      <c r="AH103" s="349"/>
    </row>
    <row r="104" spans="1:38" s="37" customFormat="1">
      <c r="AA104" s="349"/>
      <c r="AB104" s="349"/>
      <c r="AC104" s="349"/>
      <c r="AD104" s="349"/>
      <c r="AE104" s="349"/>
      <c r="AF104" s="349"/>
      <c r="AG104" s="349"/>
      <c r="AH104" s="349"/>
    </row>
    <row r="105" spans="1:38" s="37" customFormat="1" ht="14.25">
      <c r="A105" s="335"/>
      <c r="B105" s="336"/>
      <c r="C105" s="336"/>
      <c r="D105" s="337"/>
      <c r="E105" s="335"/>
      <c r="F105" s="350"/>
      <c r="G105" s="335"/>
      <c r="H105" s="335"/>
      <c r="I105" s="335"/>
      <c r="J105" s="336"/>
      <c r="K105" s="351"/>
      <c r="L105" s="335"/>
      <c r="M105" s="335"/>
      <c r="N105" s="335"/>
      <c r="O105" s="352"/>
      <c r="P105" s="344"/>
      <c r="Q105" s="344"/>
      <c r="R105" s="314"/>
      <c r="Z105" s="349"/>
      <c r="AA105" s="349"/>
      <c r="AB105" s="349"/>
      <c r="AC105" s="349"/>
      <c r="AD105" s="349"/>
      <c r="AE105" s="349"/>
      <c r="AF105" s="349"/>
      <c r="AG105" s="349"/>
      <c r="AH105" s="349"/>
    </row>
    <row r="106" spans="1:38" ht="15">
      <c r="A106" s="96" t="s">
        <v>575</v>
      </c>
      <c r="B106" s="97"/>
      <c r="C106" s="97"/>
      <c r="D106" s="98"/>
      <c r="E106" s="31"/>
      <c r="F106" s="29"/>
      <c r="G106" s="29"/>
      <c r="H106" s="70"/>
      <c r="I106" s="116"/>
      <c r="J106" s="117"/>
      <c r="K106" s="14"/>
      <c r="L106" s="14"/>
      <c r="M106" s="14"/>
      <c r="N106" s="8"/>
      <c r="O106" s="50"/>
      <c r="Q106" s="92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38" ht="38.25">
      <c r="A107" s="17" t="s">
        <v>16</v>
      </c>
      <c r="B107" s="18" t="s">
        <v>534</v>
      </c>
      <c r="C107" s="18"/>
      <c r="D107" s="19" t="s">
        <v>545</v>
      </c>
      <c r="E107" s="18" t="s">
        <v>546</v>
      </c>
      <c r="F107" s="18" t="s">
        <v>547</v>
      </c>
      <c r="G107" s="18" t="s">
        <v>548</v>
      </c>
      <c r="H107" s="18" t="s">
        <v>549</v>
      </c>
      <c r="I107" s="18" t="s">
        <v>550</v>
      </c>
      <c r="J107" s="17" t="s">
        <v>551</v>
      </c>
      <c r="K107" s="59" t="s">
        <v>567</v>
      </c>
      <c r="L107" s="371" t="s">
        <v>818</v>
      </c>
      <c r="M107" s="60" t="s">
        <v>817</v>
      </c>
      <c r="N107" s="18" t="s">
        <v>554</v>
      </c>
      <c r="O107" s="75" t="s">
        <v>555</v>
      </c>
      <c r="P107" s="94"/>
      <c r="Q107" s="8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38" s="442" customFormat="1" ht="14.25">
      <c r="A108" s="476">
        <v>1</v>
      </c>
      <c r="B108" s="477">
        <v>44327</v>
      </c>
      <c r="C108" s="478"/>
      <c r="D108" s="420" t="s">
        <v>465</v>
      </c>
      <c r="E108" s="479" t="s">
        <v>557</v>
      </c>
      <c r="F108" s="418">
        <v>239</v>
      </c>
      <c r="G108" s="480">
        <v>218</v>
      </c>
      <c r="H108" s="479">
        <v>264</v>
      </c>
      <c r="I108" s="481" t="s">
        <v>846</v>
      </c>
      <c r="J108" s="419" t="s">
        <v>700</v>
      </c>
      <c r="K108" s="419">
        <f t="shared" ref="K108" si="52">H108-F108</f>
        <v>25</v>
      </c>
      <c r="L108" s="482">
        <f>(F108*-0.8)/100</f>
        <v>-1.9120000000000001</v>
      </c>
      <c r="M108" s="483">
        <f t="shared" ref="M108" si="53">(K108+L108)/F108</f>
        <v>9.6602510460251048E-2</v>
      </c>
      <c r="N108" s="419" t="s">
        <v>556</v>
      </c>
      <c r="O108" s="456">
        <v>44354</v>
      </c>
      <c r="P108" s="427"/>
      <c r="Q108" s="4"/>
      <c r="R108" s="428" t="s">
        <v>559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</row>
    <row r="109" spans="1:38" s="37" customFormat="1" ht="14.25">
      <c r="A109" s="340">
        <v>2</v>
      </c>
      <c r="B109" s="353">
        <v>44363</v>
      </c>
      <c r="C109" s="411"/>
      <c r="D109" s="389" t="s">
        <v>528</v>
      </c>
      <c r="E109" s="358" t="s">
        <v>557</v>
      </c>
      <c r="F109" s="366" t="s">
        <v>983</v>
      </c>
      <c r="G109" s="363">
        <v>2070</v>
      </c>
      <c r="H109" s="358"/>
      <c r="I109" s="355" t="s">
        <v>984</v>
      </c>
      <c r="J109" s="334" t="s">
        <v>558</v>
      </c>
      <c r="K109" s="334"/>
      <c r="L109" s="381"/>
      <c r="M109" s="379"/>
      <c r="N109" s="334"/>
      <c r="O109" s="386"/>
      <c r="P109" s="427"/>
      <c r="Q109" s="4"/>
      <c r="R109" s="428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38" s="37" customFormat="1" ht="14.25">
      <c r="A110" s="340"/>
      <c r="B110" s="353"/>
      <c r="C110" s="411"/>
      <c r="D110" s="389"/>
      <c r="E110" s="358"/>
      <c r="F110" s="366"/>
      <c r="G110" s="363"/>
      <c r="H110" s="358"/>
      <c r="I110" s="355"/>
      <c r="J110" s="334"/>
      <c r="K110" s="334"/>
      <c r="L110" s="381"/>
      <c r="M110" s="379"/>
      <c r="N110" s="334"/>
      <c r="O110" s="386"/>
      <c r="P110" s="427"/>
      <c r="Q110" s="4"/>
      <c r="R110" s="428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38" s="5" customFormat="1">
      <c r="A111" s="515"/>
      <c r="B111" s="345"/>
      <c r="C111" s="346"/>
      <c r="D111" s="347"/>
      <c r="E111" s="375"/>
      <c r="F111" s="375"/>
      <c r="G111" s="425"/>
      <c r="H111" s="425"/>
      <c r="I111" s="375"/>
      <c r="J111" s="426"/>
      <c r="K111" s="421"/>
      <c r="L111" s="422"/>
      <c r="M111" s="423"/>
      <c r="N111" s="424"/>
      <c r="O111" s="348"/>
      <c r="P111" s="120"/>
      <c r="Q111"/>
      <c r="R111" s="91"/>
      <c r="T111" s="54"/>
      <c r="U111" s="54"/>
      <c r="V111" s="54"/>
      <c r="W111" s="54"/>
      <c r="X111" s="54"/>
      <c r="Y111" s="54"/>
      <c r="Z111" s="54"/>
    </row>
    <row r="112" spans="1:38">
      <c r="A112" s="20" t="s">
        <v>560</v>
      </c>
      <c r="B112" s="20"/>
      <c r="C112" s="20"/>
      <c r="D112" s="20"/>
      <c r="E112" s="2"/>
      <c r="F112" s="27" t="s">
        <v>562</v>
      </c>
      <c r="G112" s="79"/>
      <c r="H112" s="79"/>
      <c r="I112" s="35"/>
      <c r="J112" s="82"/>
      <c r="K112" s="80"/>
      <c r="L112" s="81"/>
      <c r="M112" s="82"/>
      <c r="N112" s="83"/>
      <c r="O112" s="121"/>
      <c r="P112" s="8"/>
      <c r="Q112" s="13"/>
      <c r="R112" s="93"/>
      <c r="S112" s="13"/>
      <c r="T112" s="13"/>
      <c r="U112" s="13"/>
      <c r="V112" s="13"/>
      <c r="W112" s="13"/>
      <c r="X112" s="13"/>
      <c r="Y112" s="13"/>
    </row>
    <row r="113" spans="1:29">
      <c r="A113" s="26" t="s">
        <v>561</v>
      </c>
      <c r="B113" s="20"/>
      <c r="C113" s="20"/>
      <c r="D113" s="20"/>
      <c r="E113" s="29"/>
      <c r="F113" s="27" t="s">
        <v>564</v>
      </c>
      <c r="G113" s="9"/>
      <c r="H113" s="9"/>
      <c r="I113" s="9"/>
      <c r="J113" s="50"/>
      <c r="K113" s="9"/>
      <c r="L113" s="9"/>
      <c r="M113" s="9"/>
      <c r="N113" s="8"/>
      <c r="O113" s="50"/>
      <c r="Q113" s="4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9">
      <c r="A114" s="26"/>
      <c r="B114" s="20"/>
      <c r="C114" s="20"/>
      <c r="D114" s="20"/>
      <c r="E114" s="29"/>
      <c r="F114" s="27"/>
      <c r="G114" s="9"/>
      <c r="H114" s="9"/>
      <c r="I114" s="9"/>
      <c r="J114" s="50"/>
      <c r="K114" s="9"/>
      <c r="L114" s="9"/>
      <c r="M114" s="9"/>
      <c r="N114" s="8"/>
      <c r="O114" s="50"/>
      <c r="Q114" s="4"/>
      <c r="R114" s="79"/>
      <c r="S114" s="13"/>
      <c r="T114" s="13"/>
      <c r="U114" s="13"/>
      <c r="V114" s="13"/>
      <c r="W114" s="13"/>
      <c r="X114" s="13"/>
      <c r="Y114" s="13"/>
      <c r="Z114" s="13"/>
    </row>
    <row r="115" spans="1:29" ht="15">
      <c r="A115" s="8"/>
      <c r="B115" s="30" t="s">
        <v>821</v>
      </c>
      <c r="C115" s="30"/>
      <c r="D115" s="30"/>
      <c r="E115" s="30"/>
      <c r="F115" s="31"/>
      <c r="G115" s="29"/>
      <c r="H115" s="29"/>
      <c r="I115" s="70"/>
      <c r="J115" s="71"/>
      <c r="K115" s="72"/>
      <c r="L115" s="370"/>
      <c r="M115" s="9"/>
      <c r="N115" s="8"/>
      <c r="O115" s="50"/>
      <c r="Q115" s="4"/>
      <c r="R115" s="79"/>
      <c r="S115" s="13"/>
      <c r="T115" s="13"/>
      <c r="U115" s="13"/>
      <c r="V115" s="13"/>
      <c r="W115" s="13"/>
      <c r="X115" s="13"/>
      <c r="Y115" s="13"/>
      <c r="Z115" s="13"/>
    </row>
    <row r="116" spans="1:29" ht="38.25">
      <c r="A116" s="17" t="s">
        <v>16</v>
      </c>
      <c r="B116" s="18" t="s">
        <v>534</v>
      </c>
      <c r="C116" s="18"/>
      <c r="D116" s="19" t="s">
        <v>545</v>
      </c>
      <c r="E116" s="18" t="s">
        <v>546</v>
      </c>
      <c r="F116" s="18" t="s">
        <v>547</v>
      </c>
      <c r="G116" s="18" t="s">
        <v>566</v>
      </c>
      <c r="H116" s="18" t="s">
        <v>549</v>
      </c>
      <c r="I116" s="18" t="s">
        <v>550</v>
      </c>
      <c r="J116" s="73" t="s">
        <v>551</v>
      </c>
      <c r="K116" s="59" t="s">
        <v>567</v>
      </c>
      <c r="L116" s="74" t="s">
        <v>568</v>
      </c>
      <c r="M116" s="18" t="s">
        <v>569</v>
      </c>
      <c r="N116" s="371" t="s">
        <v>818</v>
      </c>
      <c r="O116" s="60" t="s">
        <v>817</v>
      </c>
      <c r="P116" s="18" t="s">
        <v>554</v>
      </c>
      <c r="Q116" s="75" t="s">
        <v>555</v>
      </c>
      <c r="R116" s="79"/>
      <c r="S116" s="13"/>
      <c r="T116" s="13"/>
      <c r="U116" s="13"/>
      <c r="V116" s="13"/>
      <c r="W116" s="13"/>
      <c r="X116" s="13"/>
      <c r="Y116" s="13"/>
      <c r="Z116" s="13"/>
    </row>
    <row r="117" spans="1:29" ht="14.25">
      <c r="A117" s="340"/>
      <c r="B117" s="353"/>
      <c r="C117" s="357"/>
      <c r="D117" s="365"/>
      <c r="E117" s="358"/>
      <c r="F117" s="380"/>
      <c r="G117" s="363"/>
      <c r="H117" s="358"/>
      <c r="I117" s="355"/>
      <c r="J117" s="391"/>
      <c r="K117" s="391"/>
      <c r="L117" s="392"/>
      <c r="M117" s="390"/>
      <c r="N117" s="392"/>
      <c r="O117" s="379"/>
      <c r="P117" s="359"/>
      <c r="Q117" s="372"/>
      <c r="R117" s="388"/>
      <c r="S117" s="378"/>
      <c r="T117" s="13"/>
      <c r="U117" s="387"/>
      <c r="V117" s="387"/>
      <c r="W117" s="387"/>
      <c r="X117" s="387"/>
      <c r="Y117" s="387"/>
      <c r="Z117" s="387"/>
      <c r="AA117" s="349"/>
      <c r="AB117" s="349"/>
      <c r="AC117" s="349"/>
    </row>
    <row r="118" spans="1:29" ht="14.25">
      <c r="A118" s="340"/>
      <c r="B118" s="353"/>
      <c r="C118" s="357"/>
      <c r="D118" s="365"/>
      <c r="E118" s="358"/>
      <c r="F118" s="380"/>
      <c r="G118" s="363"/>
      <c r="H118" s="358"/>
      <c r="I118" s="355"/>
      <c r="J118" s="391"/>
      <c r="K118" s="391"/>
      <c r="L118" s="392"/>
      <c r="M118" s="390"/>
      <c r="N118" s="392"/>
      <c r="O118" s="379"/>
      <c r="P118" s="359"/>
      <c r="Q118" s="372"/>
      <c r="R118" s="388"/>
      <c r="S118" s="378"/>
      <c r="T118" s="13"/>
      <c r="U118" s="387"/>
      <c r="V118" s="387"/>
      <c r="W118" s="387"/>
      <c r="X118" s="387"/>
      <c r="Y118" s="387"/>
      <c r="Z118" s="387"/>
      <c r="AA118" s="349"/>
      <c r="AB118" s="349"/>
      <c r="AC118" s="349"/>
    </row>
    <row r="119" spans="1:29" s="349" customFormat="1" ht="14.25">
      <c r="A119" s="340"/>
      <c r="B119" s="353"/>
      <c r="C119" s="357"/>
      <c r="D119" s="365"/>
      <c r="E119" s="358"/>
      <c r="F119" s="380"/>
      <c r="G119" s="363"/>
      <c r="H119" s="358"/>
      <c r="I119" s="355"/>
      <c r="J119" s="391"/>
      <c r="K119" s="391"/>
      <c r="L119" s="392"/>
      <c r="M119" s="390"/>
      <c r="N119" s="392"/>
      <c r="O119" s="379"/>
      <c r="P119" s="359"/>
      <c r="Q119" s="372"/>
      <c r="R119" s="385"/>
      <c r="S119" s="387"/>
      <c r="T119" s="387"/>
      <c r="U119" s="387"/>
      <c r="V119" s="387"/>
      <c r="W119" s="387"/>
      <c r="X119" s="387"/>
      <c r="Y119" s="387"/>
      <c r="Z119" s="387"/>
    </row>
    <row r="120" spans="1:29" s="349" customFormat="1" ht="14.25">
      <c r="A120" s="340"/>
      <c r="B120" s="353"/>
      <c r="C120" s="357"/>
      <c r="D120" s="365"/>
      <c r="E120" s="358"/>
      <c r="F120" s="391"/>
      <c r="G120" s="366"/>
      <c r="H120" s="358"/>
      <c r="I120" s="355"/>
      <c r="J120" s="391"/>
      <c r="K120" s="391"/>
      <c r="L120" s="392"/>
      <c r="M120" s="390"/>
      <c r="N120" s="392"/>
      <c r="O120" s="379"/>
      <c r="P120" s="359"/>
      <c r="Q120" s="372"/>
      <c r="R120" s="385"/>
      <c r="S120" s="387"/>
      <c r="T120" s="387"/>
      <c r="U120" s="387"/>
      <c r="V120" s="387"/>
      <c r="W120" s="387"/>
      <c r="X120" s="387"/>
      <c r="Y120" s="387"/>
      <c r="Z120" s="387"/>
    </row>
    <row r="121" spans="1:29" s="349" customFormat="1" ht="14.25">
      <c r="A121" s="340"/>
      <c r="B121" s="353"/>
      <c r="C121" s="357"/>
      <c r="D121" s="365"/>
      <c r="E121" s="358"/>
      <c r="F121" s="391"/>
      <c r="G121" s="366"/>
      <c r="H121" s="358"/>
      <c r="I121" s="355"/>
      <c r="J121" s="391"/>
      <c r="K121" s="391"/>
      <c r="L121" s="392"/>
      <c r="M121" s="390"/>
      <c r="N121" s="392"/>
      <c r="O121" s="379"/>
      <c r="P121" s="359"/>
      <c r="Q121" s="372"/>
      <c r="R121" s="385"/>
      <c r="S121" s="387"/>
      <c r="T121" s="387"/>
      <c r="U121" s="387"/>
      <c r="V121" s="387"/>
      <c r="W121" s="387"/>
      <c r="X121" s="387"/>
      <c r="Y121" s="387"/>
      <c r="Z121" s="387"/>
    </row>
    <row r="122" spans="1:29" s="349" customFormat="1" ht="14.25">
      <c r="A122" s="340"/>
      <c r="B122" s="353"/>
      <c r="C122" s="357"/>
      <c r="D122" s="365"/>
      <c r="E122" s="358"/>
      <c r="F122" s="380"/>
      <c r="G122" s="363"/>
      <c r="H122" s="358"/>
      <c r="I122" s="355"/>
      <c r="J122" s="391"/>
      <c r="K122" s="382"/>
      <c r="L122" s="392"/>
      <c r="M122" s="390"/>
      <c r="N122" s="392"/>
      <c r="O122" s="379"/>
      <c r="P122" s="384"/>
      <c r="Q122" s="372"/>
      <c r="R122" s="385"/>
      <c r="S122" s="387"/>
      <c r="T122" s="387"/>
      <c r="U122" s="387"/>
      <c r="V122" s="387"/>
      <c r="W122" s="387"/>
      <c r="X122" s="387"/>
      <c r="Y122" s="387"/>
      <c r="Z122" s="387"/>
    </row>
    <row r="123" spans="1:29" s="349" customFormat="1" ht="14.25">
      <c r="A123" s="340"/>
      <c r="B123" s="353"/>
      <c r="C123" s="357"/>
      <c r="D123" s="365"/>
      <c r="E123" s="358"/>
      <c r="F123" s="380"/>
      <c r="G123" s="363"/>
      <c r="H123" s="358"/>
      <c r="I123" s="355"/>
      <c r="J123" s="382"/>
      <c r="K123" s="382"/>
      <c r="L123" s="382"/>
      <c r="M123" s="382"/>
      <c r="N123" s="383"/>
      <c r="O123" s="393"/>
      <c r="P123" s="384"/>
      <c r="Q123" s="372"/>
      <c r="R123" s="385"/>
      <c r="S123" s="387"/>
      <c r="T123" s="387"/>
      <c r="U123" s="387"/>
      <c r="V123" s="387"/>
      <c r="W123" s="387"/>
      <c r="X123" s="387"/>
      <c r="Y123" s="387"/>
      <c r="Z123" s="387"/>
    </row>
    <row r="124" spans="1:29" s="349" customFormat="1" ht="14.25">
      <c r="A124" s="340"/>
      <c r="B124" s="353"/>
      <c r="C124" s="357"/>
      <c r="D124" s="365"/>
      <c r="E124" s="358"/>
      <c r="F124" s="391"/>
      <c r="G124" s="366"/>
      <c r="H124" s="358"/>
      <c r="I124" s="355"/>
      <c r="J124" s="391"/>
      <c r="K124" s="391"/>
      <c r="L124" s="392"/>
      <c r="M124" s="390"/>
      <c r="N124" s="392"/>
      <c r="O124" s="379"/>
      <c r="P124" s="359"/>
      <c r="Q124" s="372"/>
      <c r="R124" s="388"/>
      <c r="S124" s="378"/>
      <c r="T124" s="387"/>
      <c r="U124" s="387"/>
      <c r="V124" s="387"/>
      <c r="W124" s="387"/>
      <c r="X124" s="387"/>
      <c r="Y124" s="387"/>
      <c r="Z124" s="387"/>
    </row>
    <row r="125" spans="1:29" s="349" customFormat="1" ht="14.25">
      <c r="A125" s="340"/>
      <c r="B125" s="353"/>
      <c r="C125" s="357"/>
      <c r="D125" s="365"/>
      <c r="E125" s="358"/>
      <c r="F125" s="380"/>
      <c r="G125" s="363"/>
      <c r="H125" s="358"/>
      <c r="I125" s="355"/>
      <c r="J125" s="334"/>
      <c r="K125" s="334"/>
      <c r="L125" s="334"/>
      <c r="M125" s="334"/>
      <c r="N125" s="381"/>
      <c r="O125" s="379"/>
      <c r="P125" s="360"/>
      <c r="Q125" s="372"/>
      <c r="R125" s="388"/>
      <c r="S125" s="378"/>
      <c r="T125" s="387"/>
      <c r="U125" s="387"/>
      <c r="V125" s="387"/>
      <c r="W125" s="387"/>
      <c r="X125" s="387"/>
      <c r="Y125" s="387"/>
      <c r="Z125" s="387"/>
    </row>
    <row r="126" spans="1:29">
      <c r="A126" s="26"/>
      <c r="B126" s="20"/>
      <c r="C126" s="20"/>
      <c r="D126" s="20"/>
      <c r="E126" s="29"/>
      <c r="F126" s="27"/>
      <c r="G126" s="9"/>
      <c r="H126" s="9"/>
      <c r="I126" s="9"/>
      <c r="J126" s="50"/>
      <c r="K126" s="9"/>
      <c r="L126" s="9"/>
      <c r="M126" s="9"/>
      <c r="N126" s="8"/>
      <c r="O126" s="50"/>
      <c r="P126" s="4"/>
      <c r="Q126" s="8"/>
      <c r="R126" s="138"/>
      <c r="S126" s="13"/>
      <c r="T126" s="13"/>
      <c r="U126" s="13"/>
      <c r="V126" s="13"/>
      <c r="W126" s="13"/>
      <c r="X126" s="13"/>
      <c r="Y126" s="13"/>
      <c r="Z126" s="13"/>
    </row>
    <row r="127" spans="1:29">
      <c r="A127" s="26"/>
      <c r="B127" s="20"/>
      <c r="C127" s="20"/>
      <c r="D127" s="20"/>
      <c r="E127" s="29"/>
      <c r="F127" s="27"/>
      <c r="G127" s="38"/>
      <c r="H127" s="39"/>
      <c r="I127" s="79"/>
      <c r="J127" s="14"/>
      <c r="K127" s="80"/>
      <c r="L127" s="81"/>
      <c r="M127" s="82"/>
      <c r="N127" s="83"/>
      <c r="O127" s="84"/>
      <c r="P127" s="8"/>
      <c r="Q127" s="13"/>
      <c r="R127" s="138"/>
      <c r="S127" s="13"/>
      <c r="T127" s="13"/>
      <c r="U127" s="13"/>
      <c r="V127" s="13"/>
      <c r="W127" s="13"/>
      <c r="X127" s="13"/>
      <c r="Y127" s="13"/>
      <c r="Z127" s="13"/>
    </row>
    <row r="128" spans="1:29">
      <c r="A128" s="34"/>
      <c r="B128" s="42"/>
      <c r="C128" s="99"/>
      <c r="D128" s="3"/>
      <c r="E128" s="35"/>
      <c r="F128" s="79"/>
      <c r="G128" s="38"/>
      <c r="H128" s="39"/>
      <c r="I128" s="79"/>
      <c r="J128" s="14"/>
      <c r="K128" s="80"/>
      <c r="L128" s="81"/>
      <c r="M128" s="82"/>
      <c r="N128" s="83"/>
      <c r="O128" s="84"/>
      <c r="P128" s="8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 ht="15">
      <c r="A129" s="2"/>
      <c r="B129" s="100" t="s">
        <v>576</v>
      </c>
      <c r="C129" s="100"/>
      <c r="D129" s="100"/>
      <c r="E129" s="100"/>
      <c r="F129" s="14"/>
      <c r="G129" s="14"/>
      <c r="H129" s="101"/>
      <c r="I129" s="14"/>
      <c r="J129" s="71"/>
      <c r="K129" s="72"/>
      <c r="L129" s="14"/>
      <c r="M129" s="14"/>
      <c r="N129" s="13"/>
      <c r="O129" s="95"/>
      <c r="P129" s="8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 ht="38.25">
      <c r="A130" s="17" t="s">
        <v>16</v>
      </c>
      <c r="B130" s="18" t="s">
        <v>534</v>
      </c>
      <c r="C130" s="18"/>
      <c r="D130" s="19" t="s">
        <v>545</v>
      </c>
      <c r="E130" s="18" t="s">
        <v>546</v>
      </c>
      <c r="F130" s="18" t="s">
        <v>547</v>
      </c>
      <c r="G130" s="18" t="s">
        <v>577</v>
      </c>
      <c r="H130" s="18" t="s">
        <v>578</v>
      </c>
      <c r="I130" s="18" t="s">
        <v>550</v>
      </c>
      <c r="J130" s="58" t="s">
        <v>551</v>
      </c>
      <c r="K130" s="18" t="s">
        <v>552</v>
      </c>
      <c r="L130" s="18" t="s">
        <v>553</v>
      </c>
      <c r="M130" s="18" t="s">
        <v>554</v>
      </c>
      <c r="N130" s="19" t="s">
        <v>555</v>
      </c>
      <c r="O130" s="95"/>
      <c r="P130" s="8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</v>
      </c>
      <c r="B131" s="102">
        <v>41579</v>
      </c>
      <c r="C131" s="102"/>
      <c r="D131" s="103" t="s">
        <v>579</v>
      </c>
      <c r="E131" s="104" t="s">
        <v>580</v>
      </c>
      <c r="F131" s="105">
        <v>82</v>
      </c>
      <c r="G131" s="104" t="s">
        <v>581</v>
      </c>
      <c r="H131" s="104">
        <v>100</v>
      </c>
      <c r="I131" s="122">
        <v>100</v>
      </c>
      <c r="J131" s="123" t="s">
        <v>582</v>
      </c>
      <c r="K131" s="124">
        <f t="shared" ref="K131:K162" si="54">H131-F131</f>
        <v>18</v>
      </c>
      <c r="L131" s="125">
        <f t="shared" ref="L131:L162" si="55">K131/F131</f>
        <v>0.21951219512195122</v>
      </c>
      <c r="M131" s="126" t="s">
        <v>556</v>
      </c>
      <c r="N131" s="127">
        <v>42657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2</v>
      </c>
      <c r="B132" s="102">
        <v>41794</v>
      </c>
      <c r="C132" s="102"/>
      <c r="D132" s="103" t="s">
        <v>583</v>
      </c>
      <c r="E132" s="104" t="s">
        <v>557</v>
      </c>
      <c r="F132" s="105">
        <v>257</v>
      </c>
      <c r="G132" s="104" t="s">
        <v>581</v>
      </c>
      <c r="H132" s="104">
        <v>300</v>
      </c>
      <c r="I132" s="122">
        <v>300</v>
      </c>
      <c r="J132" s="123" t="s">
        <v>582</v>
      </c>
      <c r="K132" s="124">
        <f t="shared" si="54"/>
        <v>43</v>
      </c>
      <c r="L132" s="125">
        <f t="shared" si="55"/>
        <v>0.16731517509727625</v>
      </c>
      <c r="M132" s="126" t="s">
        <v>556</v>
      </c>
      <c r="N132" s="127">
        <v>41822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3</v>
      </c>
      <c r="B133" s="102">
        <v>41828</v>
      </c>
      <c r="C133" s="102"/>
      <c r="D133" s="103" t="s">
        <v>584</v>
      </c>
      <c r="E133" s="104" t="s">
        <v>557</v>
      </c>
      <c r="F133" s="105">
        <v>393</v>
      </c>
      <c r="G133" s="104" t="s">
        <v>581</v>
      </c>
      <c r="H133" s="104">
        <v>468</v>
      </c>
      <c r="I133" s="122">
        <v>468</v>
      </c>
      <c r="J133" s="123" t="s">
        <v>582</v>
      </c>
      <c r="K133" s="124">
        <f t="shared" si="54"/>
        <v>75</v>
      </c>
      <c r="L133" s="125">
        <f t="shared" si="55"/>
        <v>0.19083969465648856</v>
      </c>
      <c r="M133" s="126" t="s">
        <v>556</v>
      </c>
      <c r="N133" s="127">
        <v>41863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4</v>
      </c>
      <c r="B134" s="102">
        <v>41857</v>
      </c>
      <c r="C134" s="102"/>
      <c r="D134" s="103" t="s">
        <v>585</v>
      </c>
      <c r="E134" s="104" t="s">
        <v>557</v>
      </c>
      <c r="F134" s="105">
        <v>205</v>
      </c>
      <c r="G134" s="104" t="s">
        <v>581</v>
      </c>
      <c r="H134" s="104">
        <v>275</v>
      </c>
      <c r="I134" s="122">
        <v>250</v>
      </c>
      <c r="J134" s="123" t="s">
        <v>582</v>
      </c>
      <c r="K134" s="124">
        <f t="shared" si="54"/>
        <v>70</v>
      </c>
      <c r="L134" s="125">
        <f t="shared" si="55"/>
        <v>0.34146341463414637</v>
      </c>
      <c r="M134" s="126" t="s">
        <v>556</v>
      </c>
      <c r="N134" s="127">
        <v>41962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5</v>
      </c>
      <c r="B135" s="102">
        <v>41886</v>
      </c>
      <c r="C135" s="102"/>
      <c r="D135" s="103" t="s">
        <v>586</v>
      </c>
      <c r="E135" s="104" t="s">
        <v>557</v>
      </c>
      <c r="F135" s="105">
        <v>162</v>
      </c>
      <c r="G135" s="104" t="s">
        <v>581</v>
      </c>
      <c r="H135" s="104">
        <v>190</v>
      </c>
      <c r="I135" s="122">
        <v>190</v>
      </c>
      <c r="J135" s="123" t="s">
        <v>582</v>
      </c>
      <c r="K135" s="124">
        <f t="shared" si="54"/>
        <v>28</v>
      </c>
      <c r="L135" s="125">
        <f t="shared" si="55"/>
        <v>0.1728395061728395</v>
      </c>
      <c r="M135" s="126" t="s">
        <v>556</v>
      </c>
      <c r="N135" s="127">
        <v>42006</v>
      </c>
      <c r="O135" s="50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6</v>
      </c>
      <c r="B136" s="102">
        <v>41886</v>
      </c>
      <c r="C136" s="102"/>
      <c r="D136" s="103" t="s">
        <v>587</v>
      </c>
      <c r="E136" s="104" t="s">
        <v>557</v>
      </c>
      <c r="F136" s="105">
        <v>75</v>
      </c>
      <c r="G136" s="104" t="s">
        <v>581</v>
      </c>
      <c r="H136" s="104">
        <v>91.5</v>
      </c>
      <c r="I136" s="122" t="s">
        <v>588</v>
      </c>
      <c r="J136" s="123" t="s">
        <v>589</v>
      </c>
      <c r="K136" s="124">
        <f t="shared" si="54"/>
        <v>16.5</v>
      </c>
      <c r="L136" s="125">
        <f t="shared" si="55"/>
        <v>0.22</v>
      </c>
      <c r="M136" s="126" t="s">
        <v>556</v>
      </c>
      <c r="N136" s="127">
        <v>41954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7</v>
      </c>
      <c r="B137" s="102">
        <v>41913</v>
      </c>
      <c r="C137" s="102"/>
      <c r="D137" s="103" t="s">
        <v>590</v>
      </c>
      <c r="E137" s="104" t="s">
        <v>557</v>
      </c>
      <c r="F137" s="105">
        <v>850</v>
      </c>
      <c r="G137" s="104" t="s">
        <v>581</v>
      </c>
      <c r="H137" s="104">
        <v>982.5</v>
      </c>
      <c r="I137" s="122">
        <v>1050</v>
      </c>
      <c r="J137" s="123" t="s">
        <v>591</v>
      </c>
      <c r="K137" s="124">
        <f t="shared" si="54"/>
        <v>132.5</v>
      </c>
      <c r="L137" s="125">
        <f t="shared" si="55"/>
        <v>0.15588235294117647</v>
      </c>
      <c r="M137" s="126" t="s">
        <v>556</v>
      </c>
      <c r="N137" s="127">
        <v>42039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8</v>
      </c>
      <c r="B138" s="102">
        <v>41913</v>
      </c>
      <c r="C138" s="102"/>
      <c r="D138" s="103" t="s">
        <v>592</v>
      </c>
      <c r="E138" s="104" t="s">
        <v>557</v>
      </c>
      <c r="F138" s="105">
        <v>475</v>
      </c>
      <c r="G138" s="104" t="s">
        <v>581</v>
      </c>
      <c r="H138" s="104">
        <v>515</v>
      </c>
      <c r="I138" s="122">
        <v>600</v>
      </c>
      <c r="J138" s="123" t="s">
        <v>593</v>
      </c>
      <c r="K138" s="124">
        <f t="shared" si="54"/>
        <v>40</v>
      </c>
      <c r="L138" s="125">
        <f t="shared" si="55"/>
        <v>8.4210526315789472E-2</v>
      </c>
      <c r="M138" s="126" t="s">
        <v>556</v>
      </c>
      <c r="N138" s="127">
        <v>41939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9</v>
      </c>
      <c r="B139" s="102">
        <v>41913</v>
      </c>
      <c r="C139" s="102"/>
      <c r="D139" s="103" t="s">
        <v>594</v>
      </c>
      <c r="E139" s="104" t="s">
        <v>557</v>
      </c>
      <c r="F139" s="105">
        <v>86</v>
      </c>
      <c r="G139" s="104" t="s">
        <v>581</v>
      </c>
      <c r="H139" s="104">
        <v>99</v>
      </c>
      <c r="I139" s="122">
        <v>140</v>
      </c>
      <c r="J139" s="123" t="s">
        <v>595</v>
      </c>
      <c r="K139" s="124">
        <f t="shared" si="54"/>
        <v>13</v>
      </c>
      <c r="L139" s="125">
        <f t="shared" si="55"/>
        <v>0.15116279069767441</v>
      </c>
      <c r="M139" s="126" t="s">
        <v>556</v>
      </c>
      <c r="N139" s="127">
        <v>41939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10</v>
      </c>
      <c r="B140" s="102">
        <v>41926</v>
      </c>
      <c r="C140" s="102"/>
      <c r="D140" s="103" t="s">
        <v>596</v>
      </c>
      <c r="E140" s="104" t="s">
        <v>557</v>
      </c>
      <c r="F140" s="105">
        <v>496.6</v>
      </c>
      <c r="G140" s="104" t="s">
        <v>581</v>
      </c>
      <c r="H140" s="104">
        <v>621</v>
      </c>
      <c r="I140" s="122">
        <v>580</v>
      </c>
      <c r="J140" s="123" t="s">
        <v>582</v>
      </c>
      <c r="K140" s="124">
        <f t="shared" si="54"/>
        <v>124.39999999999998</v>
      </c>
      <c r="L140" s="125">
        <f t="shared" si="55"/>
        <v>0.25050342327829234</v>
      </c>
      <c r="M140" s="126" t="s">
        <v>556</v>
      </c>
      <c r="N140" s="127">
        <v>42605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11</v>
      </c>
      <c r="B141" s="102">
        <v>41926</v>
      </c>
      <c r="C141" s="102"/>
      <c r="D141" s="103" t="s">
        <v>597</v>
      </c>
      <c r="E141" s="104" t="s">
        <v>557</v>
      </c>
      <c r="F141" s="105">
        <v>2481.9</v>
      </c>
      <c r="G141" s="104" t="s">
        <v>581</v>
      </c>
      <c r="H141" s="104">
        <v>2840</v>
      </c>
      <c r="I141" s="122">
        <v>2870</v>
      </c>
      <c r="J141" s="123" t="s">
        <v>598</v>
      </c>
      <c r="K141" s="124">
        <f t="shared" si="54"/>
        <v>358.09999999999991</v>
      </c>
      <c r="L141" s="125">
        <f t="shared" si="55"/>
        <v>0.14428462065353154</v>
      </c>
      <c r="M141" s="126" t="s">
        <v>556</v>
      </c>
      <c r="N141" s="127">
        <v>42017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12</v>
      </c>
      <c r="B142" s="102">
        <v>41928</v>
      </c>
      <c r="C142" s="102"/>
      <c r="D142" s="103" t="s">
        <v>599</v>
      </c>
      <c r="E142" s="104" t="s">
        <v>557</v>
      </c>
      <c r="F142" s="105">
        <v>84.5</v>
      </c>
      <c r="G142" s="104" t="s">
        <v>581</v>
      </c>
      <c r="H142" s="104">
        <v>93</v>
      </c>
      <c r="I142" s="122">
        <v>110</v>
      </c>
      <c r="J142" s="123" t="s">
        <v>600</v>
      </c>
      <c r="K142" s="124">
        <f t="shared" si="54"/>
        <v>8.5</v>
      </c>
      <c r="L142" s="125">
        <f t="shared" si="55"/>
        <v>0.10059171597633136</v>
      </c>
      <c r="M142" s="126" t="s">
        <v>556</v>
      </c>
      <c r="N142" s="127">
        <v>41939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13</v>
      </c>
      <c r="B143" s="102">
        <v>41928</v>
      </c>
      <c r="C143" s="102"/>
      <c r="D143" s="103" t="s">
        <v>601</v>
      </c>
      <c r="E143" s="104" t="s">
        <v>557</v>
      </c>
      <c r="F143" s="105">
        <v>401</v>
      </c>
      <c r="G143" s="104" t="s">
        <v>581</v>
      </c>
      <c r="H143" s="104">
        <v>428</v>
      </c>
      <c r="I143" s="122">
        <v>450</v>
      </c>
      <c r="J143" s="123" t="s">
        <v>602</v>
      </c>
      <c r="K143" s="124">
        <f t="shared" si="54"/>
        <v>27</v>
      </c>
      <c r="L143" s="125">
        <f t="shared" si="55"/>
        <v>6.7331670822942641E-2</v>
      </c>
      <c r="M143" s="126" t="s">
        <v>556</v>
      </c>
      <c r="N143" s="127">
        <v>42020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14</v>
      </c>
      <c r="B144" s="102">
        <v>41928</v>
      </c>
      <c r="C144" s="102"/>
      <c r="D144" s="103" t="s">
        <v>603</v>
      </c>
      <c r="E144" s="104" t="s">
        <v>557</v>
      </c>
      <c r="F144" s="105">
        <v>101</v>
      </c>
      <c r="G144" s="104" t="s">
        <v>581</v>
      </c>
      <c r="H144" s="104">
        <v>112</v>
      </c>
      <c r="I144" s="122">
        <v>120</v>
      </c>
      <c r="J144" s="123" t="s">
        <v>604</v>
      </c>
      <c r="K144" s="124">
        <f t="shared" si="54"/>
        <v>11</v>
      </c>
      <c r="L144" s="125">
        <f t="shared" si="55"/>
        <v>0.10891089108910891</v>
      </c>
      <c r="M144" s="126" t="s">
        <v>556</v>
      </c>
      <c r="N144" s="127">
        <v>41939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15</v>
      </c>
      <c r="B145" s="102">
        <v>41954</v>
      </c>
      <c r="C145" s="102"/>
      <c r="D145" s="103" t="s">
        <v>605</v>
      </c>
      <c r="E145" s="104" t="s">
        <v>557</v>
      </c>
      <c r="F145" s="105">
        <v>59</v>
      </c>
      <c r="G145" s="104" t="s">
        <v>581</v>
      </c>
      <c r="H145" s="104">
        <v>76</v>
      </c>
      <c r="I145" s="122">
        <v>76</v>
      </c>
      <c r="J145" s="123" t="s">
        <v>582</v>
      </c>
      <c r="K145" s="124">
        <f t="shared" si="54"/>
        <v>17</v>
      </c>
      <c r="L145" s="125">
        <f t="shared" si="55"/>
        <v>0.28813559322033899</v>
      </c>
      <c r="M145" s="126" t="s">
        <v>556</v>
      </c>
      <c r="N145" s="127">
        <v>43032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16</v>
      </c>
      <c r="B146" s="102">
        <v>41954</v>
      </c>
      <c r="C146" s="102"/>
      <c r="D146" s="103" t="s">
        <v>594</v>
      </c>
      <c r="E146" s="104" t="s">
        <v>557</v>
      </c>
      <c r="F146" s="105">
        <v>99</v>
      </c>
      <c r="G146" s="104" t="s">
        <v>581</v>
      </c>
      <c r="H146" s="104">
        <v>120</v>
      </c>
      <c r="I146" s="122">
        <v>120</v>
      </c>
      <c r="J146" s="123" t="s">
        <v>606</v>
      </c>
      <c r="K146" s="124">
        <f t="shared" si="54"/>
        <v>21</v>
      </c>
      <c r="L146" s="125">
        <f t="shared" si="55"/>
        <v>0.21212121212121213</v>
      </c>
      <c r="M146" s="126" t="s">
        <v>556</v>
      </c>
      <c r="N146" s="127">
        <v>41960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17</v>
      </c>
      <c r="B147" s="102">
        <v>41956</v>
      </c>
      <c r="C147" s="102"/>
      <c r="D147" s="103" t="s">
        <v>607</v>
      </c>
      <c r="E147" s="104" t="s">
        <v>557</v>
      </c>
      <c r="F147" s="105">
        <v>22</v>
      </c>
      <c r="G147" s="104" t="s">
        <v>581</v>
      </c>
      <c r="H147" s="104">
        <v>33.549999999999997</v>
      </c>
      <c r="I147" s="122">
        <v>32</v>
      </c>
      <c r="J147" s="123" t="s">
        <v>608</v>
      </c>
      <c r="K147" s="124">
        <f t="shared" si="54"/>
        <v>11.549999999999997</v>
      </c>
      <c r="L147" s="125">
        <f t="shared" si="55"/>
        <v>0.52499999999999991</v>
      </c>
      <c r="M147" s="126" t="s">
        <v>556</v>
      </c>
      <c r="N147" s="127">
        <v>42188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18</v>
      </c>
      <c r="B148" s="102">
        <v>41976</v>
      </c>
      <c r="C148" s="102"/>
      <c r="D148" s="103" t="s">
        <v>609</v>
      </c>
      <c r="E148" s="104" t="s">
        <v>557</v>
      </c>
      <c r="F148" s="105">
        <v>440</v>
      </c>
      <c r="G148" s="104" t="s">
        <v>581</v>
      </c>
      <c r="H148" s="104">
        <v>520</v>
      </c>
      <c r="I148" s="122">
        <v>520</v>
      </c>
      <c r="J148" s="123" t="s">
        <v>610</v>
      </c>
      <c r="K148" s="124">
        <f t="shared" si="54"/>
        <v>80</v>
      </c>
      <c r="L148" s="125">
        <f t="shared" si="55"/>
        <v>0.18181818181818182</v>
      </c>
      <c r="M148" s="126" t="s">
        <v>556</v>
      </c>
      <c r="N148" s="127">
        <v>42208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19</v>
      </c>
      <c r="B149" s="102">
        <v>41976</v>
      </c>
      <c r="C149" s="102"/>
      <c r="D149" s="103" t="s">
        <v>611</v>
      </c>
      <c r="E149" s="104" t="s">
        <v>557</v>
      </c>
      <c r="F149" s="105">
        <v>360</v>
      </c>
      <c r="G149" s="104" t="s">
        <v>581</v>
      </c>
      <c r="H149" s="104">
        <v>427</v>
      </c>
      <c r="I149" s="122">
        <v>425</v>
      </c>
      <c r="J149" s="123" t="s">
        <v>612</v>
      </c>
      <c r="K149" s="124">
        <f t="shared" si="54"/>
        <v>67</v>
      </c>
      <c r="L149" s="125">
        <f t="shared" si="55"/>
        <v>0.18611111111111112</v>
      </c>
      <c r="M149" s="126" t="s">
        <v>556</v>
      </c>
      <c r="N149" s="127">
        <v>42058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20</v>
      </c>
      <c r="B150" s="102">
        <v>42012</v>
      </c>
      <c r="C150" s="102"/>
      <c r="D150" s="103" t="s">
        <v>613</v>
      </c>
      <c r="E150" s="104" t="s">
        <v>557</v>
      </c>
      <c r="F150" s="105">
        <v>360</v>
      </c>
      <c r="G150" s="104" t="s">
        <v>581</v>
      </c>
      <c r="H150" s="104">
        <v>455</v>
      </c>
      <c r="I150" s="122">
        <v>420</v>
      </c>
      <c r="J150" s="123" t="s">
        <v>614</v>
      </c>
      <c r="K150" s="124">
        <f t="shared" si="54"/>
        <v>95</v>
      </c>
      <c r="L150" s="125">
        <f t="shared" si="55"/>
        <v>0.2638888888888889</v>
      </c>
      <c r="M150" s="126" t="s">
        <v>556</v>
      </c>
      <c r="N150" s="127">
        <v>42024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21</v>
      </c>
      <c r="B151" s="102">
        <v>42012</v>
      </c>
      <c r="C151" s="102"/>
      <c r="D151" s="103" t="s">
        <v>615</v>
      </c>
      <c r="E151" s="104" t="s">
        <v>557</v>
      </c>
      <c r="F151" s="105">
        <v>130</v>
      </c>
      <c r="G151" s="104"/>
      <c r="H151" s="104">
        <v>175.5</v>
      </c>
      <c r="I151" s="122">
        <v>165</v>
      </c>
      <c r="J151" s="123" t="s">
        <v>616</v>
      </c>
      <c r="K151" s="124">
        <f t="shared" si="54"/>
        <v>45.5</v>
      </c>
      <c r="L151" s="125">
        <f t="shared" si="55"/>
        <v>0.35</v>
      </c>
      <c r="M151" s="126" t="s">
        <v>556</v>
      </c>
      <c r="N151" s="127">
        <v>43088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22</v>
      </c>
      <c r="B152" s="102">
        <v>42040</v>
      </c>
      <c r="C152" s="102"/>
      <c r="D152" s="103" t="s">
        <v>376</v>
      </c>
      <c r="E152" s="104" t="s">
        <v>580</v>
      </c>
      <c r="F152" s="105">
        <v>98</v>
      </c>
      <c r="G152" s="104"/>
      <c r="H152" s="104">
        <v>120</v>
      </c>
      <c r="I152" s="122">
        <v>120</v>
      </c>
      <c r="J152" s="123" t="s">
        <v>582</v>
      </c>
      <c r="K152" s="124">
        <f t="shared" si="54"/>
        <v>22</v>
      </c>
      <c r="L152" s="125">
        <f t="shared" si="55"/>
        <v>0.22448979591836735</v>
      </c>
      <c r="M152" s="126" t="s">
        <v>556</v>
      </c>
      <c r="N152" s="127">
        <v>42753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23</v>
      </c>
      <c r="B153" s="102">
        <v>42040</v>
      </c>
      <c r="C153" s="102"/>
      <c r="D153" s="103" t="s">
        <v>617</v>
      </c>
      <c r="E153" s="104" t="s">
        <v>580</v>
      </c>
      <c r="F153" s="105">
        <v>196</v>
      </c>
      <c r="G153" s="104"/>
      <c r="H153" s="104">
        <v>262</v>
      </c>
      <c r="I153" s="122">
        <v>255</v>
      </c>
      <c r="J153" s="123" t="s">
        <v>582</v>
      </c>
      <c r="K153" s="124">
        <f t="shared" si="54"/>
        <v>66</v>
      </c>
      <c r="L153" s="125">
        <f t="shared" si="55"/>
        <v>0.33673469387755101</v>
      </c>
      <c r="M153" s="126" t="s">
        <v>556</v>
      </c>
      <c r="N153" s="127">
        <v>42599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7">
        <v>24</v>
      </c>
      <c r="B154" s="106">
        <v>42067</v>
      </c>
      <c r="C154" s="106"/>
      <c r="D154" s="107" t="s">
        <v>375</v>
      </c>
      <c r="E154" s="108" t="s">
        <v>580</v>
      </c>
      <c r="F154" s="109">
        <v>235</v>
      </c>
      <c r="G154" s="109"/>
      <c r="H154" s="110">
        <v>77</v>
      </c>
      <c r="I154" s="128" t="s">
        <v>618</v>
      </c>
      <c r="J154" s="129" t="s">
        <v>619</v>
      </c>
      <c r="K154" s="130">
        <f t="shared" si="54"/>
        <v>-158</v>
      </c>
      <c r="L154" s="131">
        <f t="shared" si="55"/>
        <v>-0.67234042553191486</v>
      </c>
      <c r="M154" s="132" t="s">
        <v>620</v>
      </c>
      <c r="N154" s="133">
        <v>43522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25</v>
      </c>
      <c r="B155" s="102">
        <v>42067</v>
      </c>
      <c r="C155" s="102"/>
      <c r="D155" s="103" t="s">
        <v>453</v>
      </c>
      <c r="E155" s="104" t="s">
        <v>580</v>
      </c>
      <c r="F155" s="105">
        <v>185</v>
      </c>
      <c r="G155" s="104"/>
      <c r="H155" s="104">
        <v>224</v>
      </c>
      <c r="I155" s="122" t="s">
        <v>621</v>
      </c>
      <c r="J155" s="123" t="s">
        <v>582</v>
      </c>
      <c r="K155" s="124">
        <f t="shared" si="54"/>
        <v>39</v>
      </c>
      <c r="L155" s="125">
        <f t="shared" si="55"/>
        <v>0.21081081081081082</v>
      </c>
      <c r="M155" s="126" t="s">
        <v>556</v>
      </c>
      <c r="N155" s="127">
        <v>42647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323">
        <v>26</v>
      </c>
      <c r="B156" s="111">
        <v>42090</v>
      </c>
      <c r="C156" s="111"/>
      <c r="D156" s="112" t="s">
        <v>622</v>
      </c>
      <c r="E156" s="113" t="s">
        <v>580</v>
      </c>
      <c r="F156" s="114">
        <v>49.5</v>
      </c>
      <c r="G156" s="115"/>
      <c r="H156" s="115">
        <v>15.85</v>
      </c>
      <c r="I156" s="115">
        <v>67</v>
      </c>
      <c r="J156" s="134" t="s">
        <v>623</v>
      </c>
      <c r="K156" s="115">
        <f t="shared" si="54"/>
        <v>-33.65</v>
      </c>
      <c r="L156" s="135">
        <f t="shared" si="55"/>
        <v>-0.67979797979797973</v>
      </c>
      <c r="M156" s="132" t="s">
        <v>620</v>
      </c>
      <c r="N156" s="136">
        <v>43627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27</v>
      </c>
      <c r="B157" s="102">
        <v>42093</v>
      </c>
      <c r="C157" s="102"/>
      <c r="D157" s="103" t="s">
        <v>624</v>
      </c>
      <c r="E157" s="104" t="s">
        <v>580</v>
      </c>
      <c r="F157" s="105">
        <v>183.5</v>
      </c>
      <c r="G157" s="104"/>
      <c r="H157" s="104">
        <v>219</v>
      </c>
      <c r="I157" s="122">
        <v>218</v>
      </c>
      <c r="J157" s="123" t="s">
        <v>625</v>
      </c>
      <c r="K157" s="124">
        <f t="shared" si="54"/>
        <v>35.5</v>
      </c>
      <c r="L157" s="125">
        <f t="shared" si="55"/>
        <v>0.19346049046321526</v>
      </c>
      <c r="M157" s="126" t="s">
        <v>556</v>
      </c>
      <c r="N157" s="127">
        <v>42103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28</v>
      </c>
      <c r="B158" s="102">
        <v>42114</v>
      </c>
      <c r="C158" s="102"/>
      <c r="D158" s="103" t="s">
        <v>626</v>
      </c>
      <c r="E158" s="104" t="s">
        <v>580</v>
      </c>
      <c r="F158" s="105">
        <f>(227+237)/2</f>
        <v>232</v>
      </c>
      <c r="G158" s="104"/>
      <c r="H158" s="104">
        <v>298</v>
      </c>
      <c r="I158" s="122">
        <v>298</v>
      </c>
      <c r="J158" s="123" t="s">
        <v>582</v>
      </c>
      <c r="K158" s="124">
        <f t="shared" si="54"/>
        <v>66</v>
      </c>
      <c r="L158" s="125">
        <f t="shared" si="55"/>
        <v>0.28448275862068967</v>
      </c>
      <c r="M158" s="126" t="s">
        <v>556</v>
      </c>
      <c r="N158" s="127">
        <v>42823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29</v>
      </c>
      <c r="B159" s="102">
        <v>42128</v>
      </c>
      <c r="C159" s="102"/>
      <c r="D159" s="103" t="s">
        <v>627</v>
      </c>
      <c r="E159" s="104" t="s">
        <v>557</v>
      </c>
      <c r="F159" s="105">
        <v>385</v>
      </c>
      <c r="G159" s="104"/>
      <c r="H159" s="104">
        <f>212.5+331</f>
        <v>543.5</v>
      </c>
      <c r="I159" s="122">
        <v>510</v>
      </c>
      <c r="J159" s="123" t="s">
        <v>628</v>
      </c>
      <c r="K159" s="124">
        <f t="shared" si="54"/>
        <v>158.5</v>
      </c>
      <c r="L159" s="125">
        <f t="shared" si="55"/>
        <v>0.41168831168831171</v>
      </c>
      <c r="M159" s="126" t="s">
        <v>556</v>
      </c>
      <c r="N159" s="127">
        <v>42235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30</v>
      </c>
      <c r="B160" s="102">
        <v>42128</v>
      </c>
      <c r="C160" s="102"/>
      <c r="D160" s="103" t="s">
        <v>629</v>
      </c>
      <c r="E160" s="104" t="s">
        <v>557</v>
      </c>
      <c r="F160" s="105">
        <v>115.5</v>
      </c>
      <c r="G160" s="104"/>
      <c r="H160" s="104">
        <v>146</v>
      </c>
      <c r="I160" s="122">
        <v>142</v>
      </c>
      <c r="J160" s="123" t="s">
        <v>630</v>
      </c>
      <c r="K160" s="124">
        <f t="shared" si="54"/>
        <v>30.5</v>
      </c>
      <c r="L160" s="125">
        <f t="shared" si="55"/>
        <v>0.26406926406926406</v>
      </c>
      <c r="M160" s="126" t="s">
        <v>556</v>
      </c>
      <c r="N160" s="127">
        <v>42202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31</v>
      </c>
      <c r="B161" s="102">
        <v>42151</v>
      </c>
      <c r="C161" s="102"/>
      <c r="D161" s="103" t="s">
        <v>631</v>
      </c>
      <c r="E161" s="104" t="s">
        <v>557</v>
      </c>
      <c r="F161" s="105">
        <v>237.5</v>
      </c>
      <c r="G161" s="104"/>
      <c r="H161" s="104">
        <v>279.5</v>
      </c>
      <c r="I161" s="122">
        <v>278</v>
      </c>
      <c r="J161" s="123" t="s">
        <v>582</v>
      </c>
      <c r="K161" s="124">
        <f t="shared" si="54"/>
        <v>42</v>
      </c>
      <c r="L161" s="125">
        <f t="shared" si="55"/>
        <v>0.17684210526315788</v>
      </c>
      <c r="M161" s="126" t="s">
        <v>556</v>
      </c>
      <c r="N161" s="127">
        <v>42222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32</v>
      </c>
      <c r="B162" s="102">
        <v>42174</v>
      </c>
      <c r="C162" s="102"/>
      <c r="D162" s="103" t="s">
        <v>601</v>
      </c>
      <c r="E162" s="104" t="s">
        <v>580</v>
      </c>
      <c r="F162" s="105">
        <v>340</v>
      </c>
      <c r="G162" s="104"/>
      <c r="H162" s="104">
        <v>448</v>
      </c>
      <c r="I162" s="122">
        <v>448</v>
      </c>
      <c r="J162" s="123" t="s">
        <v>582</v>
      </c>
      <c r="K162" s="124">
        <f t="shared" si="54"/>
        <v>108</v>
      </c>
      <c r="L162" s="125">
        <f t="shared" si="55"/>
        <v>0.31764705882352939</v>
      </c>
      <c r="M162" s="126" t="s">
        <v>556</v>
      </c>
      <c r="N162" s="127">
        <v>43018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33</v>
      </c>
      <c r="B163" s="102">
        <v>42191</v>
      </c>
      <c r="C163" s="102"/>
      <c r="D163" s="103" t="s">
        <v>632</v>
      </c>
      <c r="E163" s="104" t="s">
        <v>580</v>
      </c>
      <c r="F163" s="105">
        <v>390</v>
      </c>
      <c r="G163" s="104"/>
      <c r="H163" s="104">
        <v>460</v>
      </c>
      <c r="I163" s="122">
        <v>460</v>
      </c>
      <c r="J163" s="123" t="s">
        <v>582</v>
      </c>
      <c r="K163" s="124">
        <f t="shared" ref="K163:K183" si="56">H163-F163</f>
        <v>70</v>
      </c>
      <c r="L163" s="125">
        <f t="shared" ref="L163:L183" si="57">K163/F163</f>
        <v>0.17948717948717949</v>
      </c>
      <c r="M163" s="126" t="s">
        <v>556</v>
      </c>
      <c r="N163" s="127">
        <v>42478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7">
        <v>34</v>
      </c>
      <c r="B164" s="106">
        <v>42195</v>
      </c>
      <c r="C164" s="106"/>
      <c r="D164" s="107" t="s">
        <v>633</v>
      </c>
      <c r="E164" s="108" t="s">
        <v>580</v>
      </c>
      <c r="F164" s="109">
        <v>122.5</v>
      </c>
      <c r="G164" s="109"/>
      <c r="H164" s="110">
        <v>61</v>
      </c>
      <c r="I164" s="128">
        <v>172</v>
      </c>
      <c r="J164" s="129" t="s">
        <v>634</v>
      </c>
      <c r="K164" s="130">
        <f t="shared" si="56"/>
        <v>-61.5</v>
      </c>
      <c r="L164" s="131">
        <f t="shared" si="57"/>
        <v>-0.50204081632653064</v>
      </c>
      <c r="M164" s="132" t="s">
        <v>620</v>
      </c>
      <c r="N164" s="133">
        <v>43333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35</v>
      </c>
      <c r="B165" s="102">
        <v>42219</v>
      </c>
      <c r="C165" s="102"/>
      <c r="D165" s="103" t="s">
        <v>635</v>
      </c>
      <c r="E165" s="104" t="s">
        <v>580</v>
      </c>
      <c r="F165" s="105">
        <v>297.5</v>
      </c>
      <c r="G165" s="104"/>
      <c r="H165" s="104">
        <v>350</v>
      </c>
      <c r="I165" s="122">
        <v>360</v>
      </c>
      <c r="J165" s="123" t="s">
        <v>636</v>
      </c>
      <c r="K165" s="124">
        <f t="shared" si="56"/>
        <v>52.5</v>
      </c>
      <c r="L165" s="125">
        <f t="shared" si="57"/>
        <v>0.17647058823529413</v>
      </c>
      <c r="M165" s="126" t="s">
        <v>556</v>
      </c>
      <c r="N165" s="127">
        <v>42232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36</v>
      </c>
      <c r="B166" s="102">
        <v>42219</v>
      </c>
      <c r="C166" s="102"/>
      <c r="D166" s="103" t="s">
        <v>637</v>
      </c>
      <c r="E166" s="104" t="s">
        <v>580</v>
      </c>
      <c r="F166" s="105">
        <v>115.5</v>
      </c>
      <c r="G166" s="104"/>
      <c r="H166" s="104">
        <v>149</v>
      </c>
      <c r="I166" s="122">
        <v>140</v>
      </c>
      <c r="J166" s="137" t="s">
        <v>638</v>
      </c>
      <c r="K166" s="124">
        <f t="shared" si="56"/>
        <v>33.5</v>
      </c>
      <c r="L166" s="125">
        <f t="shared" si="57"/>
        <v>0.29004329004329005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37</v>
      </c>
      <c r="B167" s="102">
        <v>42251</v>
      </c>
      <c r="C167" s="102"/>
      <c r="D167" s="103" t="s">
        <v>631</v>
      </c>
      <c r="E167" s="104" t="s">
        <v>580</v>
      </c>
      <c r="F167" s="105">
        <v>226</v>
      </c>
      <c r="G167" s="104"/>
      <c r="H167" s="104">
        <v>292</v>
      </c>
      <c r="I167" s="122">
        <v>292</v>
      </c>
      <c r="J167" s="123" t="s">
        <v>639</v>
      </c>
      <c r="K167" s="124">
        <f t="shared" si="56"/>
        <v>66</v>
      </c>
      <c r="L167" s="125">
        <f t="shared" si="57"/>
        <v>0.29203539823008851</v>
      </c>
      <c r="M167" s="126" t="s">
        <v>556</v>
      </c>
      <c r="N167" s="127">
        <v>42286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38</v>
      </c>
      <c r="B168" s="102">
        <v>42254</v>
      </c>
      <c r="C168" s="102"/>
      <c r="D168" s="103" t="s">
        <v>626</v>
      </c>
      <c r="E168" s="104" t="s">
        <v>580</v>
      </c>
      <c r="F168" s="105">
        <v>232.5</v>
      </c>
      <c r="G168" s="104"/>
      <c r="H168" s="104">
        <v>312.5</v>
      </c>
      <c r="I168" s="122">
        <v>310</v>
      </c>
      <c r="J168" s="123" t="s">
        <v>582</v>
      </c>
      <c r="K168" s="124">
        <f t="shared" si="56"/>
        <v>80</v>
      </c>
      <c r="L168" s="125">
        <f t="shared" si="57"/>
        <v>0.34408602150537637</v>
      </c>
      <c r="M168" s="126" t="s">
        <v>556</v>
      </c>
      <c r="N168" s="127">
        <v>42823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39</v>
      </c>
      <c r="B169" s="102">
        <v>42268</v>
      </c>
      <c r="C169" s="102"/>
      <c r="D169" s="103" t="s">
        <v>640</v>
      </c>
      <c r="E169" s="104" t="s">
        <v>580</v>
      </c>
      <c r="F169" s="105">
        <v>196.5</v>
      </c>
      <c r="G169" s="104"/>
      <c r="H169" s="104">
        <v>238</v>
      </c>
      <c r="I169" s="122">
        <v>238</v>
      </c>
      <c r="J169" s="123" t="s">
        <v>639</v>
      </c>
      <c r="K169" s="124">
        <f t="shared" si="56"/>
        <v>41.5</v>
      </c>
      <c r="L169" s="125">
        <f t="shared" si="57"/>
        <v>0.21119592875318066</v>
      </c>
      <c r="M169" s="126" t="s">
        <v>556</v>
      </c>
      <c r="N169" s="127">
        <v>42291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40</v>
      </c>
      <c r="B170" s="102">
        <v>42271</v>
      </c>
      <c r="C170" s="102"/>
      <c r="D170" s="103" t="s">
        <v>579</v>
      </c>
      <c r="E170" s="104" t="s">
        <v>580</v>
      </c>
      <c r="F170" s="105">
        <v>65</v>
      </c>
      <c r="G170" s="104"/>
      <c r="H170" s="104">
        <v>82</v>
      </c>
      <c r="I170" s="122">
        <v>82</v>
      </c>
      <c r="J170" s="123" t="s">
        <v>639</v>
      </c>
      <c r="K170" s="124">
        <f t="shared" si="56"/>
        <v>17</v>
      </c>
      <c r="L170" s="125">
        <f t="shared" si="57"/>
        <v>0.26153846153846155</v>
      </c>
      <c r="M170" s="126" t="s">
        <v>556</v>
      </c>
      <c r="N170" s="127">
        <v>42578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41</v>
      </c>
      <c r="B171" s="102">
        <v>42291</v>
      </c>
      <c r="C171" s="102"/>
      <c r="D171" s="103" t="s">
        <v>641</v>
      </c>
      <c r="E171" s="104" t="s">
        <v>580</v>
      </c>
      <c r="F171" s="105">
        <v>144</v>
      </c>
      <c r="G171" s="104"/>
      <c r="H171" s="104">
        <v>182.5</v>
      </c>
      <c r="I171" s="122">
        <v>181</v>
      </c>
      <c r="J171" s="123" t="s">
        <v>639</v>
      </c>
      <c r="K171" s="124">
        <f t="shared" si="56"/>
        <v>38.5</v>
      </c>
      <c r="L171" s="125">
        <f t="shared" si="57"/>
        <v>0.2673611111111111</v>
      </c>
      <c r="M171" s="126" t="s">
        <v>556</v>
      </c>
      <c r="N171" s="127">
        <v>42817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42</v>
      </c>
      <c r="B172" s="102">
        <v>42291</v>
      </c>
      <c r="C172" s="102"/>
      <c r="D172" s="103" t="s">
        <v>642</v>
      </c>
      <c r="E172" s="104" t="s">
        <v>580</v>
      </c>
      <c r="F172" s="105">
        <v>264</v>
      </c>
      <c r="G172" s="104"/>
      <c r="H172" s="104">
        <v>311</v>
      </c>
      <c r="I172" s="122">
        <v>311</v>
      </c>
      <c r="J172" s="123" t="s">
        <v>639</v>
      </c>
      <c r="K172" s="124">
        <f t="shared" si="56"/>
        <v>47</v>
      </c>
      <c r="L172" s="125">
        <f t="shared" si="57"/>
        <v>0.17803030303030304</v>
      </c>
      <c r="M172" s="126" t="s">
        <v>556</v>
      </c>
      <c r="N172" s="127">
        <v>42604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43</v>
      </c>
      <c r="B173" s="102">
        <v>42318</v>
      </c>
      <c r="C173" s="102"/>
      <c r="D173" s="103" t="s">
        <v>643</v>
      </c>
      <c r="E173" s="104" t="s">
        <v>557</v>
      </c>
      <c r="F173" s="105">
        <v>549.5</v>
      </c>
      <c r="G173" s="104"/>
      <c r="H173" s="104">
        <v>630</v>
      </c>
      <c r="I173" s="122">
        <v>630</v>
      </c>
      <c r="J173" s="123" t="s">
        <v>639</v>
      </c>
      <c r="K173" s="124">
        <f t="shared" si="56"/>
        <v>80.5</v>
      </c>
      <c r="L173" s="125">
        <f t="shared" si="57"/>
        <v>0.1464968152866242</v>
      </c>
      <c r="M173" s="126" t="s">
        <v>556</v>
      </c>
      <c r="N173" s="127">
        <v>42419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44</v>
      </c>
      <c r="B174" s="102">
        <v>42342</v>
      </c>
      <c r="C174" s="102"/>
      <c r="D174" s="103" t="s">
        <v>644</v>
      </c>
      <c r="E174" s="104" t="s">
        <v>580</v>
      </c>
      <c r="F174" s="105">
        <v>1027.5</v>
      </c>
      <c r="G174" s="104"/>
      <c r="H174" s="104">
        <v>1315</v>
      </c>
      <c r="I174" s="122">
        <v>1250</v>
      </c>
      <c r="J174" s="123" t="s">
        <v>639</v>
      </c>
      <c r="K174" s="124">
        <f t="shared" si="56"/>
        <v>287.5</v>
      </c>
      <c r="L174" s="125">
        <f t="shared" si="57"/>
        <v>0.27980535279805352</v>
      </c>
      <c r="M174" s="126" t="s">
        <v>556</v>
      </c>
      <c r="N174" s="127">
        <v>43244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45</v>
      </c>
      <c r="B175" s="102">
        <v>42367</v>
      </c>
      <c r="C175" s="102"/>
      <c r="D175" s="103" t="s">
        <v>645</v>
      </c>
      <c r="E175" s="104" t="s">
        <v>580</v>
      </c>
      <c r="F175" s="105">
        <v>465</v>
      </c>
      <c r="G175" s="104"/>
      <c r="H175" s="104">
        <v>540</v>
      </c>
      <c r="I175" s="122">
        <v>540</v>
      </c>
      <c r="J175" s="123" t="s">
        <v>639</v>
      </c>
      <c r="K175" s="124">
        <f t="shared" si="56"/>
        <v>75</v>
      </c>
      <c r="L175" s="125">
        <f t="shared" si="57"/>
        <v>0.16129032258064516</v>
      </c>
      <c r="M175" s="126" t="s">
        <v>556</v>
      </c>
      <c r="N175" s="127">
        <v>42530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46</v>
      </c>
      <c r="B176" s="102">
        <v>42380</v>
      </c>
      <c r="C176" s="102"/>
      <c r="D176" s="103" t="s">
        <v>376</v>
      </c>
      <c r="E176" s="104" t="s">
        <v>557</v>
      </c>
      <c r="F176" s="105">
        <v>81</v>
      </c>
      <c r="G176" s="104"/>
      <c r="H176" s="104">
        <v>110</v>
      </c>
      <c r="I176" s="122">
        <v>110</v>
      </c>
      <c r="J176" s="123" t="s">
        <v>639</v>
      </c>
      <c r="K176" s="124">
        <f t="shared" si="56"/>
        <v>29</v>
      </c>
      <c r="L176" s="125">
        <f t="shared" si="57"/>
        <v>0.35802469135802467</v>
      </c>
      <c r="M176" s="126" t="s">
        <v>556</v>
      </c>
      <c r="N176" s="127">
        <v>42745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47</v>
      </c>
      <c r="B177" s="102">
        <v>42382</v>
      </c>
      <c r="C177" s="102"/>
      <c r="D177" s="103" t="s">
        <v>646</v>
      </c>
      <c r="E177" s="104" t="s">
        <v>557</v>
      </c>
      <c r="F177" s="105">
        <v>417.5</v>
      </c>
      <c r="G177" s="104"/>
      <c r="H177" s="104">
        <v>547</v>
      </c>
      <c r="I177" s="122">
        <v>535</v>
      </c>
      <c r="J177" s="123" t="s">
        <v>639</v>
      </c>
      <c r="K177" s="124">
        <f t="shared" si="56"/>
        <v>129.5</v>
      </c>
      <c r="L177" s="125">
        <f t="shared" si="57"/>
        <v>0.31017964071856285</v>
      </c>
      <c r="M177" s="126" t="s">
        <v>556</v>
      </c>
      <c r="N177" s="127">
        <v>42578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48</v>
      </c>
      <c r="B178" s="102">
        <v>42408</v>
      </c>
      <c r="C178" s="102"/>
      <c r="D178" s="103" t="s">
        <v>647</v>
      </c>
      <c r="E178" s="104" t="s">
        <v>580</v>
      </c>
      <c r="F178" s="105">
        <v>650</v>
      </c>
      <c r="G178" s="104"/>
      <c r="H178" s="104">
        <v>800</v>
      </c>
      <c r="I178" s="122">
        <v>800</v>
      </c>
      <c r="J178" s="123" t="s">
        <v>639</v>
      </c>
      <c r="K178" s="124">
        <f t="shared" si="56"/>
        <v>150</v>
      </c>
      <c r="L178" s="125">
        <f t="shared" si="57"/>
        <v>0.23076923076923078</v>
      </c>
      <c r="M178" s="126" t="s">
        <v>556</v>
      </c>
      <c r="N178" s="127">
        <v>43154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49</v>
      </c>
      <c r="B179" s="102">
        <v>42433</v>
      </c>
      <c r="C179" s="102"/>
      <c r="D179" s="103" t="s">
        <v>193</v>
      </c>
      <c r="E179" s="104" t="s">
        <v>580</v>
      </c>
      <c r="F179" s="105">
        <v>437.5</v>
      </c>
      <c r="G179" s="104"/>
      <c r="H179" s="104">
        <v>504.5</v>
      </c>
      <c r="I179" s="122">
        <v>522</v>
      </c>
      <c r="J179" s="123" t="s">
        <v>648</v>
      </c>
      <c r="K179" s="124">
        <f t="shared" si="56"/>
        <v>67</v>
      </c>
      <c r="L179" s="125">
        <f t="shared" si="57"/>
        <v>0.15314285714285714</v>
      </c>
      <c r="M179" s="126" t="s">
        <v>556</v>
      </c>
      <c r="N179" s="127">
        <v>42480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50</v>
      </c>
      <c r="B180" s="102">
        <v>42438</v>
      </c>
      <c r="C180" s="102"/>
      <c r="D180" s="103" t="s">
        <v>649</v>
      </c>
      <c r="E180" s="104" t="s">
        <v>580</v>
      </c>
      <c r="F180" s="105">
        <v>189.5</v>
      </c>
      <c r="G180" s="104"/>
      <c r="H180" s="104">
        <v>218</v>
      </c>
      <c r="I180" s="122">
        <v>218</v>
      </c>
      <c r="J180" s="123" t="s">
        <v>639</v>
      </c>
      <c r="K180" s="124">
        <f t="shared" si="56"/>
        <v>28.5</v>
      </c>
      <c r="L180" s="125">
        <f t="shared" si="57"/>
        <v>0.15039577836411611</v>
      </c>
      <c r="M180" s="126" t="s">
        <v>556</v>
      </c>
      <c r="N180" s="127">
        <v>43034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323">
        <v>51</v>
      </c>
      <c r="B181" s="111">
        <v>42471</v>
      </c>
      <c r="C181" s="111"/>
      <c r="D181" s="112" t="s">
        <v>650</v>
      </c>
      <c r="E181" s="113" t="s">
        <v>580</v>
      </c>
      <c r="F181" s="114">
        <v>36.5</v>
      </c>
      <c r="G181" s="115"/>
      <c r="H181" s="115">
        <v>15.85</v>
      </c>
      <c r="I181" s="115">
        <v>60</v>
      </c>
      <c r="J181" s="134" t="s">
        <v>651</v>
      </c>
      <c r="K181" s="130">
        <f t="shared" si="56"/>
        <v>-20.65</v>
      </c>
      <c r="L181" s="159">
        <f t="shared" si="57"/>
        <v>-0.5657534246575342</v>
      </c>
      <c r="M181" s="132" t="s">
        <v>620</v>
      </c>
      <c r="N181" s="160">
        <v>43627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52</v>
      </c>
      <c r="B182" s="102">
        <v>42472</v>
      </c>
      <c r="C182" s="102"/>
      <c r="D182" s="103" t="s">
        <v>652</v>
      </c>
      <c r="E182" s="104" t="s">
        <v>580</v>
      </c>
      <c r="F182" s="105">
        <v>93</v>
      </c>
      <c r="G182" s="104"/>
      <c r="H182" s="104">
        <v>149</v>
      </c>
      <c r="I182" s="122">
        <v>140</v>
      </c>
      <c r="J182" s="137" t="s">
        <v>653</v>
      </c>
      <c r="K182" s="124">
        <f t="shared" si="56"/>
        <v>56</v>
      </c>
      <c r="L182" s="125">
        <f t="shared" si="57"/>
        <v>0.60215053763440862</v>
      </c>
      <c r="M182" s="126" t="s">
        <v>556</v>
      </c>
      <c r="N182" s="127">
        <v>42740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53</v>
      </c>
      <c r="B183" s="102">
        <v>42472</v>
      </c>
      <c r="C183" s="102"/>
      <c r="D183" s="103" t="s">
        <v>654</v>
      </c>
      <c r="E183" s="104" t="s">
        <v>580</v>
      </c>
      <c r="F183" s="105">
        <v>130</v>
      </c>
      <c r="G183" s="104"/>
      <c r="H183" s="104">
        <v>150</v>
      </c>
      <c r="I183" s="122" t="s">
        <v>655</v>
      </c>
      <c r="J183" s="123" t="s">
        <v>639</v>
      </c>
      <c r="K183" s="124">
        <f t="shared" si="56"/>
        <v>20</v>
      </c>
      <c r="L183" s="125">
        <f t="shared" si="57"/>
        <v>0.15384615384615385</v>
      </c>
      <c r="M183" s="126" t="s">
        <v>556</v>
      </c>
      <c r="N183" s="127">
        <v>42564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54</v>
      </c>
      <c r="B184" s="102">
        <v>42473</v>
      </c>
      <c r="C184" s="102"/>
      <c r="D184" s="103" t="s">
        <v>344</v>
      </c>
      <c r="E184" s="104" t="s">
        <v>580</v>
      </c>
      <c r="F184" s="105">
        <v>196</v>
      </c>
      <c r="G184" s="104"/>
      <c r="H184" s="104">
        <v>299</v>
      </c>
      <c r="I184" s="122">
        <v>299</v>
      </c>
      <c r="J184" s="123" t="s">
        <v>639</v>
      </c>
      <c r="K184" s="124">
        <v>103</v>
      </c>
      <c r="L184" s="125">
        <v>0.52551020408163296</v>
      </c>
      <c r="M184" s="126" t="s">
        <v>556</v>
      </c>
      <c r="N184" s="127">
        <v>42620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55</v>
      </c>
      <c r="B185" s="102">
        <v>42473</v>
      </c>
      <c r="C185" s="102"/>
      <c r="D185" s="103" t="s">
        <v>713</v>
      </c>
      <c r="E185" s="104" t="s">
        <v>580</v>
      </c>
      <c r="F185" s="105">
        <v>88</v>
      </c>
      <c r="G185" s="104"/>
      <c r="H185" s="104">
        <v>103</v>
      </c>
      <c r="I185" s="122">
        <v>103</v>
      </c>
      <c r="J185" s="123" t="s">
        <v>639</v>
      </c>
      <c r="K185" s="124">
        <v>15</v>
      </c>
      <c r="L185" s="125">
        <v>0.170454545454545</v>
      </c>
      <c r="M185" s="126" t="s">
        <v>556</v>
      </c>
      <c r="N185" s="127">
        <v>42530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56</v>
      </c>
      <c r="B186" s="102">
        <v>42492</v>
      </c>
      <c r="C186" s="102"/>
      <c r="D186" s="103" t="s">
        <v>656</v>
      </c>
      <c r="E186" s="104" t="s">
        <v>580</v>
      </c>
      <c r="F186" s="105">
        <v>127.5</v>
      </c>
      <c r="G186" s="104"/>
      <c r="H186" s="104">
        <v>148</v>
      </c>
      <c r="I186" s="122" t="s">
        <v>657</v>
      </c>
      <c r="J186" s="123" t="s">
        <v>639</v>
      </c>
      <c r="K186" s="124">
        <f>H186-F186</f>
        <v>20.5</v>
      </c>
      <c r="L186" s="125">
        <f>K186/F186</f>
        <v>0.16078431372549021</v>
      </c>
      <c r="M186" s="126" t="s">
        <v>556</v>
      </c>
      <c r="N186" s="127">
        <v>42564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57</v>
      </c>
      <c r="B187" s="102">
        <v>42493</v>
      </c>
      <c r="C187" s="102"/>
      <c r="D187" s="103" t="s">
        <v>658</v>
      </c>
      <c r="E187" s="104" t="s">
        <v>580</v>
      </c>
      <c r="F187" s="105">
        <v>675</v>
      </c>
      <c r="G187" s="104"/>
      <c r="H187" s="104">
        <v>815</v>
      </c>
      <c r="I187" s="122" t="s">
        <v>659</v>
      </c>
      <c r="J187" s="123" t="s">
        <v>639</v>
      </c>
      <c r="K187" s="124">
        <f>H187-F187</f>
        <v>140</v>
      </c>
      <c r="L187" s="125">
        <f>K187/F187</f>
        <v>0.2074074074074074</v>
      </c>
      <c r="M187" s="126" t="s">
        <v>556</v>
      </c>
      <c r="N187" s="127">
        <v>43154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7">
        <v>58</v>
      </c>
      <c r="B188" s="106">
        <v>42522</v>
      </c>
      <c r="C188" s="106"/>
      <c r="D188" s="107" t="s">
        <v>714</v>
      </c>
      <c r="E188" s="108" t="s">
        <v>580</v>
      </c>
      <c r="F188" s="109">
        <v>500</v>
      </c>
      <c r="G188" s="109"/>
      <c r="H188" s="110">
        <v>232.5</v>
      </c>
      <c r="I188" s="128" t="s">
        <v>715</v>
      </c>
      <c r="J188" s="129" t="s">
        <v>716</v>
      </c>
      <c r="K188" s="130">
        <f>H188-F188</f>
        <v>-267.5</v>
      </c>
      <c r="L188" s="131">
        <f>K188/F188</f>
        <v>-0.53500000000000003</v>
      </c>
      <c r="M188" s="132" t="s">
        <v>620</v>
      </c>
      <c r="N188" s="133">
        <v>43735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59</v>
      </c>
      <c r="B189" s="102">
        <v>42527</v>
      </c>
      <c r="C189" s="102"/>
      <c r="D189" s="103" t="s">
        <v>660</v>
      </c>
      <c r="E189" s="104" t="s">
        <v>580</v>
      </c>
      <c r="F189" s="105">
        <v>110</v>
      </c>
      <c r="G189" s="104"/>
      <c r="H189" s="104">
        <v>126.5</v>
      </c>
      <c r="I189" s="122">
        <v>125</v>
      </c>
      <c r="J189" s="123" t="s">
        <v>589</v>
      </c>
      <c r="K189" s="124">
        <f>H189-F189</f>
        <v>16.5</v>
      </c>
      <c r="L189" s="125">
        <f>K189/F189</f>
        <v>0.15</v>
      </c>
      <c r="M189" s="126" t="s">
        <v>556</v>
      </c>
      <c r="N189" s="127">
        <v>42552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60</v>
      </c>
      <c r="B190" s="102">
        <v>42538</v>
      </c>
      <c r="C190" s="102"/>
      <c r="D190" s="103" t="s">
        <v>661</v>
      </c>
      <c r="E190" s="104" t="s">
        <v>580</v>
      </c>
      <c r="F190" s="105">
        <v>44</v>
      </c>
      <c r="G190" s="104"/>
      <c r="H190" s="104">
        <v>69.5</v>
      </c>
      <c r="I190" s="122">
        <v>69.5</v>
      </c>
      <c r="J190" s="123" t="s">
        <v>662</v>
      </c>
      <c r="K190" s="124">
        <f>H190-F190</f>
        <v>25.5</v>
      </c>
      <c r="L190" s="125">
        <f>K190/F190</f>
        <v>0.57954545454545459</v>
      </c>
      <c r="M190" s="126" t="s">
        <v>556</v>
      </c>
      <c r="N190" s="127">
        <v>42977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61</v>
      </c>
      <c r="B191" s="102">
        <v>42549</v>
      </c>
      <c r="C191" s="102"/>
      <c r="D191" s="144" t="s">
        <v>717</v>
      </c>
      <c r="E191" s="104" t="s">
        <v>580</v>
      </c>
      <c r="F191" s="105">
        <v>262.5</v>
      </c>
      <c r="G191" s="104"/>
      <c r="H191" s="104">
        <v>340</v>
      </c>
      <c r="I191" s="122">
        <v>333</v>
      </c>
      <c r="J191" s="123" t="s">
        <v>718</v>
      </c>
      <c r="K191" s="124">
        <v>77.5</v>
      </c>
      <c r="L191" s="125">
        <v>0.29523809523809502</v>
      </c>
      <c r="M191" s="126" t="s">
        <v>556</v>
      </c>
      <c r="N191" s="127">
        <v>43017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62</v>
      </c>
      <c r="B192" s="102">
        <v>42549</v>
      </c>
      <c r="C192" s="102"/>
      <c r="D192" s="144" t="s">
        <v>719</v>
      </c>
      <c r="E192" s="104" t="s">
        <v>580</v>
      </c>
      <c r="F192" s="105">
        <v>840</v>
      </c>
      <c r="G192" s="104"/>
      <c r="H192" s="104">
        <v>1230</v>
      </c>
      <c r="I192" s="122">
        <v>1230</v>
      </c>
      <c r="J192" s="123" t="s">
        <v>639</v>
      </c>
      <c r="K192" s="124">
        <v>390</v>
      </c>
      <c r="L192" s="125">
        <v>0.46428571428571402</v>
      </c>
      <c r="M192" s="126" t="s">
        <v>556</v>
      </c>
      <c r="N192" s="127">
        <v>42649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324">
        <v>63</v>
      </c>
      <c r="B193" s="139">
        <v>42556</v>
      </c>
      <c r="C193" s="139"/>
      <c r="D193" s="140" t="s">
        <v>663</v>
      </c>
      <c r="E193" s="141" t="s">
        <v>580</v>
      </c>
      <c r="F193" s="142">
        <v>395</v>
      </c>
      <c r="G193" s="143"/>
      <c r="H193" s="143">
        <f>(468.5+342.5)/2</f>
        <v>405.5</v>
      </c>
      <c r="I193" s="143">
        <v>510</v>
      </c>
      <c r="J193" s="161" t="s">
        <v>664</v>
      </c>
      <c r="K193" s="162">
        <f t="shared" ref="K193:K199" si="58">H193-F193</f>
        <v>10.5</v>
      </c>
      <c r="L193" s="163">
        <f t="shared" ref="L193:L199" si="59">K193/F193</f>
        <v>2.6582278481012658E-2</v>
      </c>
      <c r="M193" s="164" t="s">
        <v>665</v>
      </c>
      <c r="N193" s="165">
        <v>43606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7">
        <v>64</v>
      </c>
      <c r="B194" s="106">
        <v>42584</v>
      </c>
      <c r="C194" s="106"/>
      <c r="D194" s="107" t="s">
        <v>666</v>
      </c>
      <c r="E194" s="108" t="s">
        <v>557</v>
      </c>
      <c r="F194" s="109">
        <f>169.5-12.8</f>
        <v>156.69999999999999</v>
      </c>
      <c r="G194" s="109"/>
      <c r="H194" s="110">
        <v>77</v>
      </c>
      <c r="I194" s="128" t="s">
        <v>667</v>
      </c>
      <c r="J194" s="341" t="s">
        <v>795</v>
      </c>
      <c r="K194" s="130">
        <f t="shared" si="58"/>
        <v>-79.699999999999989</v>
      </c>
      <c r="L194" s="131">
        <f t="shared" si="59"/>
        <v>-0.50861518825781749</v>
      </c>
      <c r="M194" s="132" t="s">
        <v>620</v>
      </c>
      <c r="N194" s="133">
        <v>43522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7">
        <v>65</v>
      </c>
      <c r="B195" s="106">
        <v>42586</v>
      </c>
      <c r="C195" s="106"/>
      <c r="D195" s="107" t="s">
        <v>668</v>
      </c>
      <c r="E195" s="108" t="s">
        <v>580</v>
      </c>
      <c r="F195" s="109">
        <v>400</v>
      </c>
      <c r="G195" s="109"/>
      <c r="H195" s="110">
        <v>305</v>
      </c>
      <c r="I195" s="128">
        <v>475</v>
      </c>
      <c r="J195" s="129" t="s">
        <v>669</v>
      </c>
      <c r="K195" s="130">
        <f t="shared" si="58"/>
        <v>-95</v>
      </c>
      <c r="L195" s="131">
        <f t="shared" si="59"/>
        <v>-0.23749999999999999</v>
      </c>
      <c r="M195" s="132" t="s">
        <v>620</v>
      </c>
      <c r="N195" s="133">
        <v>43606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66</v>
      </c>
      <c r="B196" s="102">
        <v>42593</v>
      </c>
      <c r="C196" s="102"/>
      <c r="D196" s="103" t="s">
        <v>670</v>
      </c>
      <c r="E196" s="104" t="s">
        <v>580</v>
      </c>
      <c r="F196" s="105">
        <v>86.5</v>
      </c>
      <c r="G196" s="104"/>
      <c r="H196" s="104">
        <v>130</v>
      </c>
      <c r="I196" s="122">
        <v>130</v>
      </c>
      <c r="J196" s="137" t="s">
        <v>671</v>
      </c>
      <c r="K196" s="124">
        <f t="shared" si="58"/>
        <v>43.5</v>
      </c>
      <c r="L196" s="125">
        <f t="shared" si="59"/>
        <v>0.50289017341040465</v>
      </c>
      <c r="M196" s="126" t="s">
        <v>556</v>
      </c>
      <c r="N196" s="127">
        <v>43091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7">
        <v>67</v>
      </c>
      <c r="B197" s="106">
        <v>42600</v>
      </c>
      <c r="C197" s="106"/>
      <c r="D197" s="107" t="s">
        <v>367</v>
      </c>
      <c r="E197" s="108" t="s">
        <v>580</v>
      </c>
      <c r="F197" s="109">
        <v>133.5</v>
      </c>
      <c r="G197" s="109"/>
      <c r="H197" s="110">
        <v>126.5</v>
      </c>
      <c r="I197" s="128">
        <v>178</v>
      </c>
      <c r="J197" s="129" t="s">
        <v>672</v>
      </c>
      <c r="K197" s="130">
        <f t="shared" si="58"/>
        <v>-7</v>
      </c>
      <c r="L197" s="131">
        <f t="shared" si="59"/>
        <v>-5.2434456928838954E-2</v>
      </c>
      <c r="M197" s="132" t="s">
        <v>620</v>
      </c>
      <c r="N197" s="133">
        <v>42615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68</v>
      </c>
      <c r="B198" s="102">
        <v>42613</v>
      </c>
      <c r="C198" s="102"/>
      <c r="D198" s="103" t="s">
        <v>673</v>
      </c>
      <c r="E198" s="104" t="s">
        <v>580</v>
      </c>
      <c r="F198" s="105">
        <v>560</v>
      </c>
      <c r="G198" s="104"/>
      <c r="H198" s="104">
        <v>725</v>
      </c>
      <c r="I198" s="122">
        <v>725</v>
      </c>
      <c r="J198" s="123" t="s">
        <v>582</v>
      </c>
      <c r="K198" s="124">
        <f t="shared" si="58"/>
        <v>165</v>
      </c>
      <c r="L198" s="125">
        <f t="shared" si="59"/>
        <v>0.29464285714285715</v>
      </c>
      <c r="M198" s="126" t="s">
        <v>556</v>
      </c>
      <c r="N198" s="127">
        <v>42456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69</v>
      </c>
      <c r="B199" s="102">
        <v>42614</v>
      </c>
      <c r="C199" s="102"/>
      <c r="D199" s="103" t="s">
        <v>674</v>
      </c>
      <c r="E199" s="104" t="s">
        <v>580</v>
      </c>
      <c r="F199" s="105">
        <v>160.5</v>
      </c>
      <c r="G199" s="104"/>
      <c r="H199" s="104">
        <v>210</v>
      </c>
      <c r="I199" s="122">
        <v>210</v>
      </c>
      <c r="J199" s="123" t="s">
        <v>582</v>
      </c>
      <c r="K199" s="124">
        <f t="shared" si="58"/>
        <v>49.5</v>
      </c>
      <c r="L199" s="125">
        <f t="shared" si="59"/>
        <v>0.30841121495327101</v>
      </c>
      <c r="M199" s="126" t="s">
        <v>556</v>
      </c>
      <c r="N199" s="127">
        <v>42871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70</v>
      </c>
      <c r="B200" s="102">
        <v>42646</v>
      </c>
      <c r="C200" s="102"/>
      <c r="D200" s="144" t="s">
        <v>390</v>
      </c>
      <c r="E200" s="104" t="s">
        <v>580</v>
      </c>
      <c r="F200" s="105">
        <v>430</v>
      </c>
      <c r="G200" s="104"/>
      <c r="H200" s="104">
        <v>596</v>
      </c>
      <c r="I200" s="122">
        <v>575</v>
      </c>
      <c r="J200" s="123" t="s">
        <v>720</v>
      </c>
      <c r="K200" s="124">
        <v>166</v>
      </c>
      <c r="L200" s="125">
        <v>0.38604651162790699</v>
      </c>
      <c r="M200" s="126" t="s">
        <v>556</v>
      </c>
      <c r="N200" s="127">
        <v>42769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71</v>
      </c>
      <c r="B201" s="102">
        <v>42657</v>
      </c>
      <c r="C201" s="102"/>
      <c r="D201" s="103" t="s">
        <v>675</v>
      </c>
      <c r="E201" s="104" t="s">
        <v>580</v>
      </c>
      <c r="F201" s="105">
        <v>280</v>
      </c>
      <c r="G201" s="104"/>
      <c r="H201" s="104">
        <v>345</v>
      </c>
      <c r="I201" s="122">
        <v>345</v>
      </c>
      <c r="J201" s="123" t="s">
        <v>582</v>
      </c>
      <c r="K201" s="124">
        <f t="shared" ref="K201:K206" si="60">H201-F201</f>
        <v>65</v>
      </c>
      <c r="L201" s="125">
        <f>K201/F201</f>
        <v>0.23214285714285715</v>
      </c>
      <c r="M201" s="126" t="s">
        <v>556</v>
      </c>
      <c r="N201" s="127">
        <v>42814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72</v>
      </c>
      <c r="B202" s="102">
        <v>42657</v>
      </c>
      <c r="C202" s="102"/>
      <c r="D202" s="103" t="s">
        <v>676</v>
      </c>
      <c r="E202" s="104" t="s">
        <v>580</v>
      </c>
      <c r="F202" s="105">
        <v>245</v>
      </c>
      <c r="G202" s="104"/>
      <c r="H202" s="104">
        <v>325.5</v>
      </c>
      <c r="I202" s="122">
        <v>330</v>
      </c>
      <c r="J202" s="123" t="s">
        <v>677</v>
      </c>
      <c r="K202" s="124">
        <f t="shared" si="60"/>
        <v>80.5</v>
      </c>
      <c r="L202" s="125">
        <f>K202/F202</f>
        <v>0.32857142857142857</v>
      </c>
      <c r="M202" s="126" t="s">
        <v>556</v>
      </c>
      <c r="N202" s="127">
        <v>42769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73</v>
      </c>
      <c r="B203" s="102">
        <v>42660</v>
      </c>
      <c r="C203" s="102"/>
      <c r="D203" s="103" t="s">
        <v>340</v>
      </c>
      <c r="E203" s="104" t="s">
        <v>580</v>
      </c>
      <c r="F203" s="105">
        <v>125</v>
      </c>
      <c r="G203" s="104"/>
      <c r="H203" s="104">
        <v>160</v>
      </c>
      <c r="I203" s="122">
        <v>160</v>
      </c>
      <c r="J203" s="123" t="s">
        <v>639</v>
      </c>
      <c r="K203" s="124">
        <f t="shared" si="60"/>
        <v>35</v>
      </c>
      <c r="L203" s="125">
        <v>0.28000000000000003</v>
      </c>
      <c r="M203" s="126" t="s">
        <v>556</v>
      </c>
      <c r="N203" s="127">
        <v>42803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74</v>
      </c>
      <c r="B204" s="102">
        <v>42660</v>
      </c>
      <c r="C204" s="102"/>
      <c r="D204" s="103" t="s">
        <v>455</v>
      </c>
      <c r="E204" s="104" t="s">
        <v>580</v>
      </c>
      <c r="F204" s="105">
        <v>114</v>
      </c>
      <c r="G204" s="104"/>
      <c r="H204" s="104">
        <v>145</v>
      </c>
      <c r="I204" s="122">
        <v>145</v>
      </c>
      <c r="J204" s="123" t="s">
        <v>639</v>
      </c>
      <c r="K204" s="124">
        <f t="shared" si="60"/>
        <v>31</v>
      </c>
      <c r="L204" s="125">
        <f>K204/F204</f>
        <v>0.27192982456140352</v>
      </c>
      <c r="M204" s="126" t="s">
        <v>556</v>
      </c>
      <c r="N204" s="127">
        <v>42859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75</v>
      </c>
      <c r="B205" s="102">
        <v>42660</v>
      </c>
      <c r="C205" s="102"/>
      <c r="D205" s="103" t="s">
        <v>678</v>
      </c>
      <c r="E205" s="104" t="s">
        <v>580</v>
      </c>
      <c r="F205" s="105">
        <v>212</v>
      </c>
      <c r="G205" s="104"/>
      <c r="H205" s="104">
        <v>280</v>
      </c>
      <c r="I205" s="122">
        <v>276</v>
      </c>
      <c r="J205" s="123" t="s">
        <v>679</v>
      </c>
      <c r="K205" s="124">
        <f t="shared" si="60"/>
        <v>68</v>
      </c>
      <c r="L205" s="125">
        <f>K205/F205</f>
        <v>0.32075471698113206</v>
      </c>
      <c r="M205" s="126" t="s">
        <v>556</v>
      </c>
      <c r="N205" s="127">
        <v>42858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76</v>
      </c>
      <c r="B206" s="102">
        <v>42678</v>
      </c>
      <c r="C206" s="102"/>
      <c r="D206" s="103" t="s">
        <v>149</v>
      </c>
      <c r="E206" s="104" t="s">
        <v>580</v>
      </c>
      <c r="F206" s="105">
        <v>155</v>
      </c>
      <c r="G206" s="104"/>
      <c r="H206" s="104">
        <v>210</v>
      </c>
      <c r="I206" s="122">
        <v>210</v>
      </c>
      <c r="J206" s="123" t="s">
        <v>680</v>
      </c>
      <c r="K206" s="124">
        <f t="shared" si="60"/>
        <v>55</v>
      </c>
      <c r="L206" s="125">
        <f>K206/F206</f>
        <v>0.35483870967741937</v>
      </c>
      <c r="M206" s="126" t="s">
        <v>556</v>
      </c>
      <c r="N206" s="127">
        <v>42944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7">
        <v>77</v>
      </c>
      <c r="B207" s="106">
        <v>42710</v>
      </c>
      <c r="C207" s="106"/>
      <c r="D207" s="107" t="s">
        <v>721</v>
      </c>
      <c r="E207" s="108" t="s">
        <v>580</v>
      </c>
      <c r="F207" s="109">
        <v>150.5</v>
      </c>
      <c r="G207" s="109"/>
      <c r="H207" s="110">
        <v>72.5</v>
      </c>
      <c r="I207" s="128">
        <v>174</v>
      </c>
      <c r="J207" s="129" t="s">
        <v>722</v>
      </c>
      <c r="K207" s="130">
        <v>-78</v>
      </c>
      <c r="L207" s="131">
        <v>-0.51827242524916906</v>
      </c>
      <c r="M207" s="132" t="s">
        <v>620</v>
      </c>
      <c r="N207" s="133">
        <v>43333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78</v>
      </c>
      <c r="B208" s="102">
        <v>42712</v>
      </c>
      <c r="C208" s="102"/>
      <c r="D208" s="103" t="s">
        <v>123</v>
      </c>
      <c r="E208" s="104" t="s">
        <v>580</v>
      </c>
      <c r="F208" s="105">
        <v>380</v>
      </c>
      <c r="G208" s="104"/>
      <c r="H208" s="104">
        <v>478</v>
      </c>
      <c r="I208" s="122">
        <v>468</v>
      </c>
      <c r="J208" s="123" t="s">
        <v>639</v>
      </c>
      <c r="K208" s="124">
        <f>H208-F208</f>
        <v>98</v>
      </c>
      <c r="L208" s="125">
        <f>K208/F208</f>
        <v>0.25789473684210529</v>
      </c>
      <c r="M208" s="126" t="s">
        <v>556</v>
      </c>
      <c r="N208" s="127">
        <v>43025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79</v>
      </c>
      <c r="B209" s="102">
        <v>42734</v>
      </c>
      <c r="C209" s="102"/>
      <c r="D209" s="103" t="s">
        <v>244</v>
      </c>
      <c r="E209" s="104" t="s">
        <v>580</v>
      </c>
      <c r="F209" s="105">
        <v>305</v>
      </c>
      <c r="G209" s="104"/>
      <c r="H209" s="104">
        <v>375</v>
      </c>
      <c r="I209" s="122">
        <v>375</v>
      </c>
      <c r="J209" s="123" t="s">
        <v>639</v>
      </c>
      <c r="K209" s="124">
        <f>H209-F209</f>
        <v>70</v>
      </c>
      <c r="L209" s="125">
        <f>K209/F209</f>
        <v>0.22950819672131148</v>
      </c>
      <c r="M209" s="126" t="s">
        <v>556</v>
      </c>
      <c r="N209" s="127">
        <v>42768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80</v>
      </c>
      <c r="B210" s="102">
        <v>42739</v>
      </c>
      <c r="C210" s="102"/>
      <c r="D210" s="103" t="s">
        <v>342</v>
      </c>
      <c r="E210" s="104" t="s">
        <v>580</v>
      </c>
      <c r="F210" s="105">
        <v>99.5</v>
      </c>
      <c r="G210" s="104"/>
      <c r="H210" s="104">
        <v>158</v>
      </c>
      <c r="I210" s="122">
        <v>158</v>
      </c>
      <c r="J210" s="123" t="s">
        <v>639</v>
      </c>
      <c r="K210" s="124">
        <f>H210-F210</f>
        <v>58.5</v>
      </c>
      <c r="L210" s="125">
        <f>K210/F210</f>
        <v>0.5879396984924623</v>
      </c>
      <c r="M210" s="126" t="s">
        <v>556</v>
      </c>
      <c r="N210" s="127">
        <v>42898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81</v>
      </c>
      <c r="B211" s="102">
        <v>42739</v>
      </c>
      <c r="C211" s="102"/>
      <c r="D211" s="103" t="s">
        <v>342</v>
      </c>
      <c r="E211" s="104" t="s">
        <v>580</v>
      </c>
      <c r="F211" s="105">
        <v>99.5</v>
      </c>
      <c r="G211" s="104"/>
      <c r="H211" s="104">
        <v>158</v>
      </c>
      <c r="I211" s="122">
        <v>158</v>
      </c>
      <c r="J211" s="123" t="s">
        <v>639</v>
      </c>
      <c r="K211" s="124">
        <v>58.5</v>
      </c>
      <c r="L211" s="125">
        <v>0.58793969849246197</v>
      </c>
      <c r="M211" s="126" t="s">
        <v>556</v>
      </c>
      <c r="N211" s="127">
        <v>42898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82</v>
      </c>
      <c r="B212" s="102">
        <v>42786</v>
      </c>
      <c r="C212" s="102"/>
      <c r="D212" s="103" t="s">
        <v>166</v>
      </c>
      <c r="E212" s="104" t="s">
        <v>580</v>
      </c>
      <c r="F212" s="105">
        <v>140.5</v>
      </c>
      <c r="G212" s="104"/>
      <c r="H212" s="104">
        <v>220</v>
      </c>
      <c r="I212" s="122">
        <v>220</v>
      </c>
      <c r="J212" s="123" t="s">
        <v>639</v>
      </c>
      <c r="K212" s="124">
        <f>H212-F212</f>
        <v>79.5</v>
      </c>
      <c r="L212" s="125">
        <f>K212/F212</f>
        <v>0.5658362989323843</v>
      </c>
      <c r="M212" s="126" t="s">
        <v>556</v>
      </c>
      <c r="N212" s="127">
        <v>42864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83</v>
      </c>
      <c r="B213" s="102">
        <v>42786</v>
      </c>
      <c r="C213" s="102"/>
      <c r="D213" s="103" t="s">
        <v>723</v>
      </c>
      <c r="E213" s="104" t="s">
        <v>580</v>
      </c>
      <c r="F213" s="105">
        <v>202.5</v>
      </c>
      <c r="G213" s="104"/>
      <c r="H213" s="104">
        <v>234</v>
      </c>
      <c r="I213" s="122">
        <v>234</v>
      </c>
      <c r="J213" s="123" t="s">
        <v>639</v>
      </c>
      <c r="K213" s="124">
        <v>31.5</v>
      </c>
      <c r="L213" s="125">
        <v>0.155555555555556</v>
      </c>
      <c r="M213" s="126" t="s">
        <v>556</v>
      </c>
      <c r="N213" s="127">
        <v>42836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84</v>
      </c>
      <c r="B214" s="102">
        <v>42818</v>
      </c>
      <c r="C214" s="102"/>
      <c r="D214" s="103" t="s">
        <v>517</v>
      </c>
      <c r="E214" s="104" t="s">
        <v>580</v>
      </c>
      <c r="F214" s="105">
        <v>300.5</v>
      </c>
      <c r="G214" s="104"/>
      <c r="H214" s="104">
        <v>417.5</v>
      </c>
      <c r="I214" s="122">
        <v>420</v>
      </c>
      <c r="J214" s="123" t="s">
        <v>681</v>
      </c>
      <c r="K214" s="124">
        <f>H214-F214</f>
        <v>117</v>
      </c>
      <c r="L214" s="125">
        <f>K214/F214</f>
        <v>0.38935108153078202</v>
      </c>
      <c r="M214" s="126" t="s">
        <v>556</v>
      </c>
      <c r="N214" s="127">
        <v>43070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85</v>
      </c>
      <c r="B215" s="102">
        <v>42818</v>
      </c>
      <c r="C215" s="102"/>
      <c r="D215" s="103" t="s">
        <v>719</v>
      </c>
      <c r="E215" s="104" t="s">
        <v>580</v>
      </c>
      <c r="F215" s="105">
        <v>850</v>
      </c>
      <c r="G215" s="104"/>
      <c r="H215" s="104">
        <v>1042.5</v>
      </c>
      <c r="I215" s="122">
        <v>1023</v>
      </c>
      <c r="J215" s="123" t="s">
        <v>724</v>
      </c>
      <c r="K215" s="124">
        <v>192.5</v>
      </c>
      <c r="L215" s="125">
        <v>0.22647058823529401</v>
      </c>
      <c r="M215" s="126" t="s">
        <v>556</v>
      </c>
      <c r="N215" s="127">
        <v>42830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86</v>
      </c>
      <c r="B216" s="102">
        <v>42830</v>
      </c>
      <c r="C216" s="102"/>
      <c r="D216" s="103" t="s">
        <v>471</v>
      </c>
      <c r="E216" s="104" t="s">
        <v>580</v>
      </c>
      <c r="F216" s="105">
        <v>785</v>
      </c>
      <c r="G216" s="104"/>
      <c r="H216" s="104">
        <v>930</v>
      </c>
      <c r="I216" s="122">
        <v>920</v>
      </c>
      <c r="J216" s="123" t="s">
        <v>682</v>
      </c>
      <c r="K216" s="124">
        <f>H216-F216</f>
        <v>145</v>
      </c>
      <c r="L216" s="125">
        <f>K216/F216</f>
        <v>0.18471337579617833</v>
      </c>
      <c r="M216" s="126" t="s">
        <v>556</v>
      </c>
      <c r="N216" s="127">
        <v>42976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7">
        <v>87</v>
      </c>
      <c r="B217" s="106">
        <v>42831</v>
      </c>
      <c r="C217" s="106"/>
      <c r="D217" s="107" t="s">
        <v>725</v>
      </c>
      <c r="E217" s="108" t="s">
        <v>580</v>
      </c>
      <c r="F217" s="109">
        <v>40</v>
      </c>
      <c r="G217" s="109"/>
      <c r="H217" s="110">
        <v>13.1</v>
      </c>
      <c r="I217" s="128">
        <v>60</v>
      </c>
      <c r="J217" s="134" t="s">
        <v>726</v>
      </c>
      <c r="K217" s="130">
        <v>-26.9</v>
      </c>
      <c r="L217" s="131">
        <v>-0.67249999999999999</v>
      </c>
      <c r="M217" s="132" t="s">
        <v>620</v>
      </c>
      <c r="N217" s="133">
        <v>43138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88</v>
      </c>
      <c r="B218" s="102">
        <v>42837</v>
      </c>
      <c r="C218" s="102"/>
      <c r="D218" s="103" t="s">
        <v>87</v>
      </c>
      <c r="E218" s="104" t="s">
        <v>580</v>
      </c>
      <c r="F218" s="105">
        <v>289.5</v>
      </c>
      <c r="G218" s="104"/>
      <c r="H218" s="104">
        <v>354</v>
      </c>
      <c r="I218" s="122">
        <v>360</v>
      </c>
      <c r="J218" s="123" t="s">
        <v>683</v>
      </c>
      <c r="K218" s="124">
        <f t="shared" ref="K218:K226" si="61">H218-F218</f>
        <v>64.5</v>
      </c>
      <c r="L218" s="125">
        <f t="shared" ref="L218:L226" si="62">K218/F218</f>
        <v>0.22279792746113988</v>
      </c>
      <c r="M218" s="126" t="s">
        <v>556</v>
      </c>
      <c r="N218" s="127">
        <v>43040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89</v>
      </c>
      <c r="B219" s="102">
        <v>42845</v>
      </c>
      <c r="C219" s="102"/>
      <c r="D219" s="103" t="s">
        <v>416</v>
      </c>
      <c r="E219" s="104" t="s">
        <v>580</v>
      </c>
      <c r="F219" s="105">
        <v>700</v>
      </c>
      <c r="G219" s="104"/>
      <c r="H219" s="104">
        <v>840</v>
      </c>
      <c r="I219" s="122">
        <v>840</v>
      </c>
      <c r="J219" s="123" t="s">
        <v>684</v>
      </c>
      <c r="K219" s="124">
        <f t="shared" si="61"/>
        <v>140</v>
      </c>
      <c r="L219" s="125">
        <f t="shared" si="62"/>
        <v>0.2</v>
      </c>
      <c r="M219" s="126" t="s">
        <v>556</v>
      </c>
      <c r="N219" s="127">
        <v>42893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90</v>
      </c>
      <c r="B220" s="102">
        <v>42887</v>
      </c>
      <c r="C220" s="102"/>
      <c r="D220" s="144" t="s">
        <v>353</v>
      </c>
      <c r="E220" s="104" t="s">
        <v>580</v>
      </c>
      <c r="F220" s="105">
        <v>130</v>
      </c>
      <c r="G220" s="104"/>
      <c r="H220" s="104">
        <v>144.25</v>
      </c>
      <c r="I220" s="122">
        <v>170</v>
      </c>
      <c r="J220" s="123" t="s">
        <v>685</v>
      </c>
      <c r="K220" s="124">
        <f t="shared" si="61"/>
        <v>14.25</v>
      </c>
      <c r="L220" s="125">
        <f t="shared" si="62"/>
        <v>0.10961538461538461</v>
      </c>
      <c r="M220" s="126" t="s">
        <v>556</v>
      </c>
      <c r="N220" s="127">
        <v>43675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91</v>
      </c>
      <c r="B221" s="102">
        <v>42901</v>
      </c>
      <c r="C221" s="102"/>
      <c r="D221" s="144" t="s">
        <v>686</v>
      </c>
      <c r="E221" s="104" t="s">
        <v>580</v>
      </c>
      <c r="F221" s="105">
        <v>214.5</v>
      </c>
      <c r="G221" s="104"/>
      <c r="H221" s="104">
        <v>262</v>
      </c>
      <c r="I221" s="122">
        <v>262</v>
      </c>
      <c r="J221" s="123" t="s">
        <v>687</v>
      </c>
      <c r="K221" s="124">
        <f t="shared" si="61"/>
        <v>47.5</v>
      </c>
      <c r="L221" s="125">
        <f t="shared" si="62"/>
        <v>0.22144522144522144</v>
      </c>
      <c r="M221" s="126" t="s">
        <v>556</v>
      </c>
      <c r="N221" s="127">
        <v>42977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8">
        <v>92</v>
      </c>
      <c r="B222" s="150">
        <v>42933</v>
      </c>
      <c r="C222" s="150"/>
      <c r="D222" s="151" t="s">
        <v>688</v>
      </c>
      <c r="E222" s="152" t="s">
        <v>580</v>
      </c>
      <c r="F222" s="153">
        <v>370</v>
      </c>
      <c r="G222" s="152"/>
      <c r="H222" s="152">
        <v>447.5</v>
      </c>
      <c r="I222" s="169">
        <v>450</v>
      </c>
      <c r="J222" s="209" t="s">
        <v>639</v>
      </c>
      <c r="K222" s="124">
        <f t="shared" si="61"/>
        <v>77.5</v>
      </c>
      <c r="L222" s="171">
        <f t="shared" si="62"/>
        <v>0.20945945945945946</v>
      </c>
      <c r="M222" s="172" t="s">
        <v>556</v>
      </c>
      <c r="N222" s="173">
        <v>43035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8">
        <v>93</v>
      </c>
      <c r="B223" s="150">
        <v>42943</v>
      </c>
      <c r="C223" s="150"/>
      <c r="D223" s="151" t="s">
        <v>164</v>
      </c>
      <c r="E223" s="152" t="s">
        <v>580</v>
      </c>
      <c r="F223" s="153">
        <v>657.5</v>
      </c>
      <c r="G223" s="152"/>
      <c r="H223" s="152">
        <v>825</v>
      </c>
      <c r="I223" s="169">
        <v>820</v>
      </c>
      <c r="J223" s="209" t="s">
        <v>639</v>
      </c>
      <c r="K223" s="124">
        <f t="shared" si="61"/>
        <v>167.5</v>
      </c>
      <c r="L223" s="171">
        <f t="shared" si="62"/>
        <v>0.25475285171102663</v>
      </c>
      <c r="M223" s="172" t="s">
        <v>556</v>
      </c>
      <c r="N223" s="173">
        <v>43090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94</v>
      </c>
      <c r="B224" s="102">
        <v>42964</v>
      </c>
      <c r="C224" s="102"/>
      <c r="D224" s="103" t="s">
        <v>357</v>
      </c>
      <c r="E224" s="104" t="s">
        <v>580</v>
      </c>
      <c r="F224" s="105">
        <v>605</v>
      </c>
      <c r="G224" s="104"/>
      <c r="H224" s="104">
        <v>750</v>
      </c>
      <c r="I224" s="122">
        <v>750</v>
      </c>
      <c r="J224" s="123" t="s">
        <v>682</v>
      </c>
      <c r="K224" s="124">
        <f t="shared" si="61"/>
        <v>145</v>
      </c>
      <c r="L224" s="125">
        <f t="shared" si="62"/>
        <v>0.23966942148760331</v>
      </c>
      <c r="M224" s="126" t="s">
        <v>556</v>
      </c>
      <c r="N224" s="127">
        <v>43027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5">
        <v>95</v>
      </c>
      <c r="B225" s="145">
        <v>42979</v>
      </c>
      <c r="C225" s="145"/>
      <c r="D225" s="146" t="s">
        <v>475</v>
      </c>
      <c r="E225" s="147" t="s">
        <v>580</v>
      </c>
      <c r="F225" s="148">
        <v>255</v>
      </c>
      <c r="G225" s="149"/>
      <c r="H225" s="149">
        <v>217.25</v>
      </c>
      <c r="I225" s="149">
        <v>320</v>
      </c>
      <c r="J225" s="166" t="s">
        <v>689</v>
      </c>
      <c r="K225" s="130">
        <f t="shared" si="61"/>
        <v>-37.75</v>
      </c>
      <c r="L225" s="167">
        <f t="shared" si="62"/>
        <v>-0.14803921568627451</v>
      </c>
      <c r="M225" s="132" t="s">
        <v>620</v>
      </c>
      <c r="N225" s="168">
        <v>43661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96</v>
      </c>
      <c r="B226" s="102">
        <v>42997</v>
      </c>
      <c r="C226" s="102"/>
      <c r="D226" s="103" t="s">
        <v>690</v>
      </c>
      <c r="E226" s="104" t="s">
        <v>580</v>
      </c>
      <c r="F226" s="105">
        <v>215</v>
      </c>
      <c r="G226" s="104"/>
      <c r="H226" s="104">
        <v>258</v>
      </c>
      <c r="I226" s="122">
        <v>258</v>
      </c>
      <c r="J226" s="123" t="s">
        <v>639</v>
      </c>
      <c r="K226" s="124">
        <f t="shared" si="61"/>
        <v>43</v>
      </c>
      <c r="L226" s="125">
        <f t="shared" si="62"/>
        <v>0.2</v>
      </c>
      <c r="M226" s="126" t="s">
        <v>556</v>
      </c>
      <c r="N226" s="127">
        <v>43040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97</v>
      </c>
      <c r="B227" s="102">
        <v>42997</v>
      </c>
      <c r="C227" s="102"/>
      <c r="D227" s="103" t="s">
        <v>690</v>
      </c>
      <c r="E227" s="104" t="s">
        <v>580</v>
      </c>
      <c r="F227" s="105">
        <v>215</v>
      </c>
      <c r="G227" s="104"/>
      <c r="H227" s="104">
        <v>258</v>
      </c>
      <c r="I227" s="122">
        <v>258</v>
      </c>
      <c r="J227" s="209" t="s">
        <v>639</v>
      </c>
      <c r="K227" s="124">
        <v>43</v>
      </c>
      <c r="L227" s="125">
        <v>0.2</v>
      </c>
      <c r="M227" s="126" t="s">
        <v>556</v>
      </c>
      <c r="N227" s="127">
        <v>43040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98</v>
      </c>
      <c r="B228" s="190">
        <v>42998</v>
      </c>
      <c r="C228" s="190"/>
      <c r="D228" s="332" t="s">
        <v>780</v>
      </c>
      <c r="E228" s="191" t="s">
        <v>580</v>
      </c>
      <c r="F228" s="192">
        <v>75</v>
      </c>
      <c r="G228" s="191"/>
      <c r="H228" s="191">
        <v>90</v>
      </c>
      <c r="I228" s="210">
        <v>90</v>
      </c>
      <c r="J228" s="123" t="s">
        <v>691</v>
      </c>
      <c r="K228" s="124">
        <f t="shared" ref="K228:K233" si="63">H228-F228</f>
        <v>15</v>
      </c>
      <c r="L228" s="125">
        <f t="shared" ref="L228:L233" si="64">K228/F228</f>
        <v>0.2</v>
      </c>
      <c r="M228" s="126" t="s">
        <v>556</v>
      </c>
      <c r="N228" s="127">
        <v>43019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8">
        <v>99</v>
      </c>
      <c r="B229" s="150">
        <v>43011</v>
      </c>
      <c r="C229" s="150"/>
      <c r="D229" s="151" t="s">
        <v>692</v>
      </c>
      <c r="E229" s="152" t="s">
        <v>580</v>
      </c>
      <c r="F229" s="153">
        <v>315</v>
      </c>
      <c r="G229" s="152"/>
      <c r="H229" s="152">
        <v>392</v>
      </c>
      <c r="I229" s="169">
        <v>384</v>
      </c>
      <c r="J229" s="209" t="s">
        <v>693</v>
      </c>
      <c r="K229" s="124">
        <f t="shared" si="63"/>
        <v>77</v>
      </c>
      <c r="L229" s="171">
        <f t="shared" si="64"/>
        <v>0.24444444444444444</v>
      </c>
      <c r="M229" s="172" t="s">
        <v>556</v>
      </c>
      <c r="N229" s="173">
        <v>43017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100</v>
      </c>
      <c r="B230" s="150">
        <v>43013</v>
      </c>
      <c r="C230" s="150"/>
      <c r="D230" s="151" t="s">
        <v>694</v>
      </c>
      <c r="E230" s="152" t="s">
        <v>580</v>
      </c>
      <c r="F230" s="153">
        <v>145</v>
      </c>
      <c r="G230" s="152"/>
      <c r="H230" s="152">
        <v>179</v>
      </c>
      <c r="I230" s="169">
        <v>180</v>
      </c>
      <c r="J230" s="209" t="s">
        <v>570</v>
      </c>
      <c r="K230" s="124">
        <f t="shared" si="63"/>
        <v>34</v>
      </c>
      <c r="L230" s="171">
        <f t="shared" si="64"/>
        <v>0.23448275862068965</v>
      </c>
      <c r="M230" s="172" t="s">
        <v>556</v>
      </c>
      <c r="N230" s="173">
        <v>43025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101</v>
      </c>
      <c r="B231" s="150">
        <v>43014</v>
      </c>
      <c r="C231" s="150"/>
      <c r="D231" s="151" t="s">
        <v>330</v>
      </c>
      <c r="E231" s="152" t="s">
        <v>580</v>
      </c>
      <c r="F231" s="153">
        <v>256</v>
      </c>
      <c r="G231" s="152"/>
      <c r="H231" s="152">
        <v>323</v>
      </c>
      <c r="I231" s="169">
        <v>320</v>
      </c>
      <c r="J231" s="209" t="s">
        <v>639</v>
      </c>
      <c r="K231" s="124">
        <f t="shared" si="63"/>
        <v>67</v>
      </c>
      <c r="L231" s="171">
        <f t="shared" si="64"/>
        <v>0.26171875</v>
      </c>
      <c r="M231" s="172" t="s">
        <v>556</v>
      </c>
      <c r="N231" s="173">
        <v>43067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102</v>
      </c>
      <c r="B232" s="150">
        <v>43017</v>
      </c>
      <c r="C232" s="150"/>
      <c r="D232" s="151" t="s">
        <v>350</v>
      </c>
      <c r="E232" s="152" t="s">
        <v>580</v>
      </c>
      <c r="F232" s="153">
        <v>137.5</v>
      </c>
      <c r="G232" s="152"/>
      <c r="H232" s="152">
        <v>184</v>
      </c>
      <c r="I232" s="169">
        <v>183</v>
      </c>
      <c r="J232" s="170" t="s">
        <v>695</v>
      </c>
      <c r="K232" s="124">
        <f t="shared" si="63"/>
        <v>46.5</v>
      </c>
      <c r="L232" s="171">
        <f t="shared" si="64"/>
        <v>0.33818181818181819</v>
      </c>
      <c r="M232" s="172" t="s">
        <v>556</v>
      </c>
      <c r="N232" s="173">
        <v>43108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103</v>
      </c>
      <c r="B233" s="150">
        <v>43018</v>
      </c>
      <c r="C233" s="150"/>
      <c r="D233" s="151" t="s">
        <v>696</v>
      </c>
      <c r="E233" s="152" t="s">
        <v>580</v>
      </c>
      <c r="F233" s="153">
        <v>125.5</v>
      </c>
      <c r="G233" s="152"/>
      <c r="H233" s="152">
        <v>158</v>
      </c>
      <c r="I233" s="169">
        <v>155</v>
      </c>
      <c r="J233" s="170" t="s">
        <v>697</v>
      </c>
      <c r="K233" s="124">
        <f t="shared" si="63"/>
        <v>32.5</v>
      </c>
      <c r="L233" s="171">
        <f t="shared" si="64"/>
        <v>0.25896414342629481</v>
      </c>
      <c r="M233" s="172" t="s">
        <v>556</v>
      </c>
      <c r="N233" s="173">
        <v>43067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104</v>
      </c>
      <c r="B234" s="150">
        <v>43018</v>
      </c>
      <c r="C234" s="150"/>
      <c r="D234" s="151" t="s">
        <v>727</v>
      </c>
      <c r="E234" s="152" t="s">
        <v>580</v>
      </c>
      <c r="F234" s="153">
        <v>895</v>
      </c>
      <c r="G234" s="152"/>
      <c r="H234" s="152">
        <v>1122.5</v>
      </c>
      <c r="I234" s="169">
        <v>1078</v>
      </c>
      <c r="J234" s="170" t="s">
        <v>728</v>
      </c>
      <c r="K234" s="124">
        <v>227.5</v>
      </c>
      <c r="L234" s="171">
        <v>0.25418994413407803</v>
      </c>
      <c r="M234" s="172" t="s">
        <v>556</v>
      </c>
      <c r="N234" s="173">
        <v>43117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105</v>
      </c>
      <c r="B235" s="150">
        <v>43020</v>
      </c>
      <c r="C235" s="150"/>
      <c r="D235" s="151" t="s">
        <v>338</v>
      </c>
      <c r="E235" s="152" t="s">
        <v>580</v>
      </c>
      <c r="F235" s="153">
        <v>525</v>
      </c>
      <c r="G235" s="152"/>
      <c r="H235" s="152">
        <v>629</v>
      </c>
      <c r="I235" s="169">
        <v>629</v>
      </c>
      <c r="J235" s="209" t="s">
        <v>639</v>
      </c>
      <c r="K235" s="124">
        <v>104</v>
      </c>
      <c r="L235" s="171">
        <v>0.19809523809523799</v>
      </c>
      <c r="M235" s="172" t="s">
        <v>556</v>
      </c>
      <c r="N235" s="173">
        <v>43119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8">
        <v>106</v>
      </c>
      <c r="B236" s="150">
        <v>43046</v>
      </c>
      <c r="C236" s="150"/>
      <c r="D236" s="151" t="s">
        <v>379</v>
      </c>
      <c r="E236" s="152" t="s">
        <v>580</v>
      </c>
      <c r="F236" s="153">
        <v>740</v>
      </c>
      <c r="G236" s="152"/>
      <c r="H236" s="152">
        <v>892.5</v>
      </c>
      <c r="I236" s="169">
        <v>900</v>
      </c>
      <c r="J236" s="170" t="s">
        <v>698</v>
      </c>
      <c r="K236" s="124">
        <f>H236-F236</f>
        <v>152.5</v>
      </c>
      <c r="L236" s="171">
        <f>K236/F236</f>
        <v>0.20608108108108109</v>
      </c>
      <c r="M236" s="172" t="s">
        <v>556</v>
      </c>
      <c r="N236" s="173">
        <v>43052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107</v>
      </c>
      <c r="B237" s="102">
        <v>43073</v>
      </c>
      <c r="C237" s="102"/>
      <c r="D237" s="103" t="s">
        <v>699</v>
      </c>
      <c r="E237" s="104" t="s">
        <v>580</v>
      </c>
      <c r="F237" s="105">
        <v>118.5</v>
      </c>
      <c r="G237" s="104"/>
      <c r="H237" s="104">
        <v>143.5</v>
      </c>
      <c r="I237" s="122">
        <v>145</v>
      </c>
      <c r="J237" s="137" t="s">
        <v>700</v>
      </c>
      <c r="K237" s="124">
        <f>H237-F237</f>
        <v>25</v>
      </c>
      <c r="L237" s="125">
        <f>K237/F237</f>
        <v>0.2109704641350211</v>
      </c>
      <c r="M237" s="126" t="s">
        <v>556</v>
      </c>
      <c r="N237" s="127">
        <v>43097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7">
        <v>108</v>
      </c>
      <c r="B238" s="106">
        <v>43090</v>
      </c>
      <c r="C238" s="106"/>
      <c r="D238" s="154" t="s">
        <v>420</v>
      </c>
      <c r="E238" s="108" t="s">
        <v>580</v>
      </c>
      <c r="F238" s="109">
        <v>715</v>
      </c>
      <c r="G238" s="109"/>
      <c r="H238" s="110">
        <v>500</v>
      </c>
      <c r="I238" s="128">
        <v>872</v>
      </c>
      <c r="J238" s="134" t="s">
        <v>701</v>
      </c>
      <c r="K238" s="130">
        <f>H238-F238</f>
        <v>-215</v>
      </c>
      <c r="L238" s="131">
        <f>K238/F238</f>
        <v>-0.30069930069930068</v>
      </c>
      <c r="M238" s="132" t="s">
        <v>620</v>
      </c>
      <c r="N238" s="133">
        <v>43670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109</v>
      </c>
      <c r="B239" s="102">
        <v>43098</v>
      </c>
      <c r="C239" s="102"/>
      <c r="D239" s="103" t="s">
        <v>692</v>
      </c>
      <c r="E239" s="104" t="s">
        <v>580</v>
      </c>
      <c r="F239" s="105">
        <v>435</v>
      </c>
      <c r="G239" s="104"/>
      <c r="H239" s="104">
        <v>542.5</v>
      </c>
      <c r="I239" s="122">
        <v>539</v>
      </c>
      <c r="J239" s="137" t="s">
        <v>639</v>
      </c>
      <c r="K239" s="124">
        <v>107.5</v>
      </c>
      <c r="L239" s="125">
        <v>0.247126436781609</v>
      </c>
      <c r="M239" s="126" t="s">
        <v>556</v>
      </c>
      <c r="N239" s="127">
        <v>43206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110</v>
      </c>
      <c r="B240" s="102">
        <v>43098</v>
      </c>
      <c r="C240" s="102"/>
      <c r="D240" s="103" t="s">
        <v>530</v>
      </c>
      <c r="E240" s="104" t="s">
        <v>580</v>
      </c>
      <c r="F240" s="105">
        <v>885</v>
      </c>
      <c r="G240" s="104"/>
      <c r="H240" s="104">
        <v>1090</v>
      </c>
      <c r="I240" s="122">
        <v>1084</v>
      </c>
      <c r="J240" s="137" t="s">
        <v>639</v>
      </c>
      <c r="K240" s="124">
        <v>205</v>
      </c>
      <c r="L240" s="125">
        <v>0.23163841807909599</v>
      </c>
      <c r="M240" s="126" t="s">
        <v>556</v>
      </c>
      <c r="N240" s="127">
        <v>43213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6">
        <v>111</v>
      </c>
      <c r="B241" s="317">
        <v>43192</v>
      </c>
      <c r="C241" s="317"/>
      <c r="D241" s="112" t="s">
        <v>709</v>
      </c>
      <c r="E241" s="318" t="s">
        <v>580</v>
      </c>
      <c r="F241" s="319">
        <v>478.5</v>
      </c>
      <c r="G241" s="318"/>
      <c r="H241" s="318">
        <v>442</v>
      </c>
      <c r="I241" s="320">
        <v>613</v>
      </c>
      <c r="J241" s="341" t="s">
        <v>797</v>
      </c>
      <c r="K241" s="130">
        <f>H241-F241</f>
        <v>-36.5</v>
      </c>
      <c r="L241" s="131">
        <f>K241/F241</f>
        <v>-7.6280041797283177E-2</v>
      </c>
      <c r="M241" s="132" t="s">
        <v>620</v>
      </c>
      <c r="N241" s="133">
        <v>43762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7">
        <v>112</v>
      </c>
      <c r="B242" s="106">
        <v>43194</v>
      </c>
      <c r="C242" s="106"/>
      <c r="D242" s="331" t="s">
        <v>779</v>
      </c>
      <c r="E242" s="108" t="s">
        <v>580</v>
      </c>
      <c r="F242" s="109">
        <f>141.5-7.3</f>
        <v>134.19999999999999</v>
      </c>
      <c r="G242" s="109"/>
      <c r="H242" s="110">
        <v>77</v>
      </c>
      <c r="I242" s="128">
        <v>180</v>
      </c>
      <c r="J242" s="341" t="s">
        <v>796</v>
      </c>
      <c r="K242" s="130">
        <f>H242-F242</f>
        <v>-57.199999999999989</v>
      </c>
      <c r="L242" s="131">
        <f>K242/F242</f>
        <v>-0.42622950819672129</v>
      </c>
      <c r="M242" s="132" t="s">
        <v>620</v>
      </c>
      <c r="N242" s="133">
        <v>43522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7">
        <v>113</v>
      </c>
      <c r="B243" s="106">
        <v>43209</v>
      </c>
      <c r="C243" s="106"/>
      <c r="D243" s="107" t="s">
        <v>702</v>
      </c>
      <c r="E243" s="108" t="s">
        <v>580</v>
      </c>
      <c r="F243" s="109">
        <v>430</v>
      </c>
      <c r="G243" s="109"/>
      <c r="H243" s="110">
        <v>220</v>
      </c>
      <c r="I243" s="128">
        <v>537</v>
      </c>
      <c r="J243" s="134" t="s">
        <v>703</v>
      </c>
      <c r="K243" s="130">
        <f>H243-F243</f>
        <v>-210</v>
      </c>
      <c r="L243" s="131">
        <f>K243/F243</f>
        <v>-0.48837209302325579</v>
      </c>
      <c r="M243" s="132" t="s">
        <v>620</v>
      </c>
      <c r="N243" s="133">
        <v>43252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114</v>
      </c>
      <c r="B244" s="190">
        <v>43220</v>
      </c>
      <c r="C244" s="190"/>
      <c r="D244" s="151" t="s">
        <v>380</v>
      </c>
      <c r="E244" s="191" t="s">
        <v>580</v>
      </c>
      <c r="F244" s="191">
        <v>153.5</v>
      </c>
      <c r="G244" s="191"/>
      <c r="H244" s="191">
        <v>196</v>
      </c>
      <c r="I244" s="210">
        <v>196</v>
      </c>
      <c r="J244" s="137" t="s">
        <v>812</v>
      </c>
      <c r="K244" s="124">
        <f>H244-F244</f>
        <v>42.5</v>
      </c>
      <c r="L244" s="125">
        <f>K244/F244</f>
        <v>0.27687296416938112</v>
      </c>
      <c r="M244" s="126" t="s">
        <v>556</v>
      </c>
      <c r="N244" s="322">
        <v>43605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7">
        <v>115</v>
      </c>
      <c r="B245" s="106">
        <v>43306</v>
      </c>
      <c r="C245" s="106"/>
      <c r="D245" s="107" t="s">
        <v>725</v>
      </c>
      <c r="E245" s="108" t="s">
        <v>580</v>
      </c>
      <c r="F245" s="109">
        <v>27.5</v>
      </c>
      <c r="G245" s="109"/>
      <c r="H245" s="110">
        <v>13.1</v>
      </c>
      <c r="I245" s="128">
        <v>60</v>
      </c>
      <c r="J245" s="134" t="s">
        <v>729</v>
      </c>
      <c r="K245" s="130">
        <v>-14.4</v>
      </c>
      <c r="L245" s="131">
        <v>-0.52363636363636401</v>
      </c>
      <c r="M245" s="132" t="s">
        <v>620</v>
      </c>
      <c r="N245" s="133">
        <v>43138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6">
        <v>116</v>
      </c>
      <c r="B246" s="317">
        <v>43318</v>
      </c>
      <c r="C246" s="317"/>
      <c r="D246" s="112" t="s">
        <v>704</v>
      </c>
      <c r="E246" s="318" t="s">
        <v>580</v>
      </c>
      <c r="F246" s="318">
        <v>148.5</v>
      </c>
      <c r="G246" s="318"/>
      <c r="H246" s="318">
        <v>102</v>
      </c>
      <c r="I246" s="320">
        <v>182</v>
      </c>
      <c r="J246" s="134" t="s">
        <v>811</v>
      </c>
      <c r="K246" s="130">
        <f>H246-F246</f>
        <v>-46.5</v>
      </c>
      <c r="L246" s="131">
        <f>K246/F246</f>
        <v>-0.31313131313131315</v>
      </c>
      <c r="M246" s="132" t="s">
        <v>620</v>
      </c>
      <c r="N246" s="133">
        <v>43661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6">
        <v>117</v>
      </c>
      <c r="B247" s="102">
        <v>43335</v>
      </c>
      <c r="C247" s="102"/>
      <c r="D247" s="103" t="s">
        <v>730</v>
      </c>
      <c r="E247" s="104" t="s">
        <v>580</v>
      </c>
      <c r="F247" s="152">
        <v>285</v>
      </c>
      <c r="G247" s="104"/>
      <c r="H247" s="104">
        <v>355</v>
      </c>
      <c r="I247" s="122">
        <v>364</v>
      </c>
      <c r="J247" s="137" t="s">
        <v>731</v>
      </c>
      <c r="K247" s="124">
        <v>70</v>
      </c>
      <c r="L247" s="125">
        <v>0.24561403508771901</v>
      </c>
      <c r="M247" s="126" t="s">
        <v>556</v>
      </c>
      <c r="N247" s="127">
        <v>43455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118</v>
      </c>
      <c r="B248" s="102">
        <v>43341</v>
      </c>
      <c r="C248" s="102"/>
      <c r="D248" s="103" t="s">
        <v>370</v>
      </c>
      <c r="E248" s="104" t="s">
        <v>580</v>
      </c>
      <c r="F248" s="152">
        <v>525</v>
      </c>
      <c r="G248" s="104"/>
      <c r="H248" s="104">
        <v>585</v>
      </c>
      <c r="I248" s="122">
        <v>635</v>
      </c>
      <c r="J248" s="137" t="s">
        <v>705</v>
      </c>
      <c r="K248" s="124">
        <f t="shared" ref="K248:K260" si="65">H248-F248</f>
        <v>60</v>
      </c>
      <c r="L248" s="125">
        <f t="shared" ref="L248:L260" si="66">K248/F248</f>
        <v>0.11428571428571428</v>
      </c>
      <c r="M248" s="126" t="s">
        <v>556</v>
      </c>
      <c r="N248" s="127">
        <v>43662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119</v>
      </c>
      <c r="B249" s="102">
        <v>43395</v>
      </c>
      <c r="C249" s="102"/>
      <c r="D249" s="103" t="s">
        <v>357</v>
      </c>
      <c r="E249" s="104" t="s">
        <v>580</v>
      </c>
      <c r="F249" s="152">
        <v>475</v>
      </c>
      <c r="G249" s="104"/>
      <c r="H249" s="104">
        <v>574</v>
      </c>
      <c r="I249" s="122">
        <v>570</v>
      </c>
      <c r="J249" s="137" t="s">
        <v>639</v>
      </c>
      <c r="K249" s="124">
        <f t="shared" si="65"/>
        <v>99</v>
      </c>
      <c r="L249" s="125">
        <f t="shared" si="66"/>
        <v>0.20842105263157895</v>
      </c>
      <c r="M249" s="126" t="s">
        <v>556</v>
      </c>
      <c r="N249" s="127">
        <v>43403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120</v>
      </c>
      <c r="B250" s="150">
        <v>43397</v>
      </c>
      <c r="C250" s="150"/>
      <c r="D250" s="356" t="s">
        <v>377</v>
      </c>
      <c r="E250" s="152" t="s">
        <v>580</v>
      </c>
      <c r="F250" s="152">
        <v>707.5</v>
      </c>
      <c r="G250" s="152"/>
      <c r="H250" s="152">
        <v>872</v>
      </c>
      <c r="I250" s="169">
        <v>872</v>
      </c>
      <c r="J250" s="170" t="s">
        <v>639</v>
      </c>
      <c r="K250" s="124">
        <f t="shared" si="65"/>
        <v>164.5</v>
      </c>
      <c r="L250" s="171">
        <f t="shared" si="66"/>
        <v>0.23250883392226149</v>
      </c>
      <c r="M250" s="172" t="s">
        <v>556</v>
      </c>
      <c r="N250" s="173">
        <v>43482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121</v>
      </c>
      <c r="B251" s="150">
        <v>43398</v>
      </c>
      <c r="C251" s="150"/>
      <c r="D251" s="356" t="s">
        <v>339</v>
      </c>
      <c r="E251" s="152" t="s">
        <v>580</v>
      </c>
      <c r="F251" s="152">
        <v>162</v>
      </c>
      <c r="G251" s="152"/>
      <c r="H251" s="152">
        <v>204</v>
      </c>
      <c r="I251" s="169">
        <v>209</v>
      </c>
      <c r="J251" s="170" t="s">
        <v>810</v>
      </c>
      <c r="K251" s="124">
        <f t="shared" si="65"/>
        <v>42</v>
      </c>
      <c r="L251" s="171">
        <f t="shared" si="66"/>
        <v>0.25925925925925924</v>
      </c>
      <c r="M251" s="172" t="s">
        <v>556</v>
      </c>
      <c r="N251" s="173">
        <v>43539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122</v>
      </c>
      <c r="B252" s="190">
        <v>43399</v>
      </c>
      <c r="C252" s="190"/>
      <c r="D252" s="151" t="s">
        <v>465</v>
      </c>
      <c r="E252" s="191" t="s">
        <v>580</v>
      </c>
      <c r="F252" s="191">
        <v>240</v>
      </c>
      <c r="G252" s="191"/>
      <c r="H252" s="191">
        <v>297</v>
      </c>
      <c r="I252" s="210">
        <v>297</v>
      </c>
      <c r="J252" s="170" t="s">
        <v>639</v>
      </c>
      <c r="K252" s="211">
        <f t="shared" si="65"/>
        <v>57</v>
      </c>
      <c r="L252" s="212">
        <f t="shared" si="66"/>
        <v>0.23749999999999999</v>
      </c>
      <c r="M252" s="213" t="s">
        <v>556</v>
      </c>
      <c r="N252" s="214">
        <v>43417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6">
        <v>123</v>
      </c>
      <c r="B253" s="102">
        <v>43439</v>
      </c>
      <c r="C253" s="102"/>
      <c r="D253" s="144" t="s">
        <v>706</v>
      </c>
      <c r="E253" s="104" t="s">
        <v>580</v>
      </c>
      <c r="F253" s="104">
        <v>202.5</v>
      </c>
      <c r="G253" s="104"/>
      <c r="H253" s="104">
        <v>255</v>
      </c>
      <c r="I253" s="122">
        <v>252</v>
      </c>
      <c r="J253" s="137" t="s">
        <v>639</v>
      </c>
      <c r="K253" s="124">
        <f t="shared" si="65"/>
        <v>52.5</v>
      </c>
      <c r="L253" s="125">
        <f t="shared" si="66"/>
        <v>0.25925925925925924</v>
      </c>
      <c r="M253" s="126" t="s">
        <v>556</v>
      </c>
      <c r="N253" s="127">
        <v>43542</v>
      </c>
      <c r="O253" s="54"/>
      <c r="P253" s="13"/>
      <c r="Q253" s="13"/>
      <c r="R253" s="90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124</v>
      </c>
      <c r="B254" s="190">
        <v>43465</v>
      </c>
      <c r="C254" s="102"/>
      <c r="D254" s="356" t="s">
        <v>402</v>
      </c>
      <c r="E254" s="191" t="s">
        <v>580</v>
      </c>
      <c r="F254" s="191">
        <v>710</v>
      </c>
      <c r="G254" s="191"/>
      <c r="H254" s="191">
        <v>866</v>
      </c>
      <c r="I254" s="210">
        <v>866</v>
      </c>
      <c r="J254" s="170" t="s">
        <v>639</v>
      </c>
      <c r="K254" s="124">
        <f t="shared" si="65"/>
        <v>156</v>
      </c>
      <c r="L254" s="125">
        <f t="shared" si="66"/>
        <v>0.21971830985915494</v>
      </c>
      <c r="M254" s="126" t="s">
        <v>556</v>
      </c>
      <c r="N254" s="322">
        <v>43553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125</v>
      </c>
      <c r="B255" s="190">
        <v>43522</v>
      </c>
      <c r="C255" s="190"/>
      <c r="D255" s="356" t="s">
        <v>139</v>
      </c>
      <c r="E255" s="191" t="s">
        <v>580</v>
      </c>
      <c r="F255" s="191">
        <v>337.25</v>
      </c>
      <c r="G255" s="191"/>
      <c r="H255" s="191">
        <v>398.5</v>
      </c>
      <c r="I255" s="210">
        <v>411</v>
      </c>
      <c r="J255" s="137" t="s">
        <v>809</v>
      </c>
      <c r="K255" s="124">
        <f t="shared" si="65"/>
        <v>61.25</v>
      </c>
      <c r="L255" s="125">
        <f t="shared" si="66"/>
        <v>0.1816160118606375</v>
      </c>
      <c r="M255" s="126" t="s">
        <v>556</v>
      </c>
      <c r="N255" s="322">
        <v>43760</v>
      </c>
      <c r="O255" s="54"/>
      <c r="P255" s="13"/>
      <c r="Q255" s="13"/>
      <c r="R255" s="90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126</v>
      </c>
      <c r="B256" s="155">
        <v>43559</v>
      </c>
      <c r="C256" s="155"/>
      <c r="D256" s="156" t="s">
        <v>394</v>
      </c>
      <c r="E256" s="157" t="s">
        <v>580</v>
      </c>
      <c r="F256" s="157">
        <v>130</v>
      </c>
      <c r="G256" s="157"/>
      <c r="H256" s="157">
        <v>65</v>
      </c>
      <c r="I256" s="174">
        <v>158</v>
      </c>
      <c r="J256" s="134" t="s">
        <v>707</v>
      </c>
      <c r="K256" s="130">
        <f t="shared" si="65"/>
        <v>-65</v>
      </c>
      <c r="L256" s="131">
        <f t="shared" si="66"/>
        <v>-0.5</v>
      </c>
      <c r="M256" s="132" t="s">
        <v>620</v>
      </c>
      <c r="N256" s="133">
        <v>43726</v>
      </c>
      <c r="O256" s="54"/>
      <c r="P256" s="13"/>
      <c r="Q256" s="13"/>
      <c r="R256" s="1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8">
        <v>127</v>
      </c>
      <c r="B257" s="175">
        <v>43017</v>
      </c>
      <c r="C257" s="175"/>
      <c r="D257" s="176" t="s">
        <v>166</v>
      </c>
      <c r="E257" s="177" t="s">
        <v>580</v>
      </c>
      <c r="F257" s="178">
        <v>141.5</v>
      </c>
      <c r="G257" s="179"/>
      <c r="H257" s="179">
        <v>183.5</v>
      </c>
      <c r="I257" s="179">
        <v>210</v>
      </c>
      <c r="J257" s="200" t="s">
        <v>801</v>
      </c>
      <c r="K257" s="201">
        <f t="shared" si="65"/>
        <v>42</v>
      </c>
      <c r="L257" s="202">
        <f t="shared" si="66"/>
        <v>0.29681978798586572</v>
      </c>
      <c r="M257" s="178" t="s">
        <v>556</v>
      </c>
      <c r="N257" s="203">
        <v>43042</v>
      </c>
      <c r="O257" s="54"/>
      <c r="P257" s="13"/>
      <c r="Q257" s="13"/>
      <c r="R257" s="90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7">
        <v>128</v>
      </c>
      <c r="B258" s="155">
        <v>43074</v>
      </c>
      <c r="C258" s="155"/>
      <c r="D258" s="156" t="s">
        <v>295</v>
      </c>
      <c r="E258" s="157" t="s">
        <v>580</v>
      </c>
      <c r="F258" s="158">
        <v>172</v>
      </c>
      <c r="G258" s="157"/>
      <c r="H258" s="157">
        <v>155.25</v>
      </c>
      <c r="I258" s="174">
        <v>230</v>
      </c>
      <c r="J258" s="341" t="s">
        <v>794</v>
      </c>
      <c r="K258" s="130">
        <f t="shared" ref="K258" si="67">H258-F258</f>
        <v>-16.75</v>
      </c>
      <c r="L258" s="131">
        <f t="shared" ref="L258" si="68">K258/F258</f>
        <v>-9.7383720930232565E-2</v>
      </c>
      <c r="M258" s="132" t="s">
        <v>620</v>
      </c>
      <c r="N258" s="133">
        <v>43787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129</v>
      </c>
      <c r="B259" s="190">
        <v>43398</v>
      </c>
      <c r="C259" s="190"/>
      <c r="D259" s="151" t="s">
        <v>103</v>
      </c>
      <c r="E259" s="191" t="s">
        <v>580</v>
      </c>
      <c r="F259" s="191">
        <v>698.5</v>
      </c>
      <c r="G259" s="191"/>
      <c r="H259" s="191">
        <v>890</v>
      </c>
      <c r="I259" s="210">
        <v>890</v>
      </c>
      <c r="J259" s="137" t="s">
        <v>848</v>
      </c>
      <c r="K259" s="124">
        <f t="shared" si="65"/>
        <v>191.5</v>
      </c>
      <c r="L259" s="125">
        <f t="shared" si="66"/>
        <v>0.27415891195418757</v>
      </c>
      <c r="M259" s="126" t="s">
        <v>556</v>
      </c>
      <c r="N259" s="322">
        <v>44328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130</v>
      </c>
      <c r="B260" s="190">
        <v>42877</v>
      </c>
      <c r="C260" s="190"/>
      <c r="D260" s="151" t="s">
        <v>369</v>
      </c>
      <c r="E260" s="191" t="s">
        <v>580</v>
      </c>
      <c r="F260" s="191">
        <v>127.6</v>
      </c>
      <c r="G260" s="191"/>
      <c r="H260" s="191">
        <v>138</v>
      </c>
      <c r="I260" s="210">
        <v>190</v>
      </c>
      <c r="J260" s="137" t="s">
        <v>798</v>
      </c>
      <c r="K260" s="124">
        <f t="shared" si="65"/>
        <v>10.400000000000006</v>
      </c>
      <c r="L260" s="125">
        <f t="shared" si="66"/>
        <v>8.1504702194357417E-2</v>
      </c>
      <c r="M260" s="126" t="s">
        <v>556</v>
      </c>
      <c r="N260" s="322">
        <v>43774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131</v>
      </c>
      <c r="B261" s="190">
        <v>43158</v>
      </c>
      <c r="C261" s="190"/>
      <c r="D261" s="151" t="s">
        <v>711</v>
      </c>
      <c r="E261" s="191" t="s">
        <v>580</v>
      </c>
      <c r="F261" s="191">
        <v>317</v>
      </c>
      <c r="G261" s="191"/>
      <c r="H261" s="191">
        <v>382.5</v>
      </c>
      <c r="I261" s="210">
        <v>398</v>
      </c>
      <c r="J261" s="137" t="s">
        <v>833</v>
      </c>
      <c r="K261" s="124">
        <f t="shared" ref="K261" si="69">H261-F261</f>
        <v>65.5</v>
      </c>
      <c r="L261" s="125">
        <f t="shared" ref="L261" si="70">K261/F261</f>
        <v>0.20662460567823343</v>
      </c>
      <c r="M261" s="126" t="s">
        <v>556</v>
      </c>
      <c r="N261" s="322">
        <v>44238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7">
        <v>132</v>
      </c>
      <c r="B262" s="155">
        <v>43164</v>
      </c>
      <c r="C262" s="155"/>
      <c r="D262" s="156" t="s">
        <v>133</v>
      </c>
      <c r="E262" s="157" t="s">
        <v>580</v>
      </c>
      <c r="F262" s="158">
        <f>510-14.4</f>
        <v>495.6</v>
      </c>
      <c r="G262" s="157"/>
      <c r="H262" s="157">
        <v>350</v>
      </c>
      <c r="I262" s="174">
        <v>672</v>
      </c>
      <c r="J262" s="341" t="s">
        <v>803</v>
      </c>
      <c r="K262" s="130">
        <f t="shared" ref="K262" si="71">H262-F262</f>
        <v>-145.60000000000002</v>
      </c>
      <c r="L262" s="131">
        <f t="shared" ref="L262" si="72">K262/F262</f>
        <v>-0.29378531073446329</v>
      </c>
      <c r="M262" s="132" t="s">
        <v>620</v>
      </c>
      <c r="N262" s="133">
        <v>43887</v>
      </c>
      <c r="O262" s="54"/>
      <c r="P262" s="13"/>
      <c r="Q262" s="13"/>
      <c r="R262" s="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7">
        <v>133</v>
      </c>
      <c r="B263" s="155">
        <v>43237</v>
      </c>
      <c r="C263" s="155"/>
      <c r="D263" s="156" t="s">
        <v>459</v>
      </c>
      <c r="E263" s="157" t="s">
        <v>580</v>
      </c>
      <c r="F263" s="158">
        <v>230.3</v>
      </c>
      <c r="G263" s="157"/>
      <c r="H263" s="157">
        <v>102.5</v>
      </c>
      <c r="I263" s="174">
        <v>348</v>
      </c>
      <c r="J263" s="341" t="s">
        <v>805</v>
      </c>
      <c r="K263" s="130">
        <f t="shared" ref="K263:K264" si="73">H263-F263</f>
        <v>-127.80000000000001</v>
      </c>
      <c r="L263" s="131">
        <f t="shared" ref="L263:L264" si="74">K263/F263</f>
        <v>-0.55492835432045162</v>
      </c>
      <c r="M263" s="132" t="s">
        <v>620</v>
      </c>
      <c r="N263" s="133">
        <v>43896</v>
      </c>
      <c r="O263" s="54"/>
      <c r="P263" s="13"/>
      <c r="Q263" s="13"/>
      <c r="R263" s="3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134</v>
      </c>
      <c r="B264" s="190">
        <v>43258</v>
      </c>
      <c r="C264" s="190"/>
      <c r="D264" s="151" t="s">
        <v>426</v>
      </c>
      <c r="E264" s="191" t="s">
        <v>580</v>
      </c>
      <c r="F264" s="191">
        <f>342.5-5.1</f>
        <v>337.4</v>
      </c>
      <c r="G264" s="191"/>
      <c r="H264" s="191">
        <v>412.5</v>
      </c>
      <c r="I264" s="210">
        <v>439</v>
      </c>
      <c r="J264" s="137" t="s">
        <v>832</v>
      </c>
      <c r="K264" s="124">
        <f t="shared" si="73"/>
        <v>75.100000000000023</v>
      </c>
      <c r="L264" s="125">
        <f t="shared" si="74"/>
        <v>0.22258446947243635</v>
      </c>
      <c r="M264" s="126" t="s">
        <v>556</v>
      </c>
      <c r="N264" s="322">
        <v>44230</v>
      </c>
      <c r="O264" s="54"/>
      <c r="P264" s="13"/>
      <c r="Q264" s="13"/>
      <c r="R264" s="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135</v>
      </c>
      <c r="B265" s="182">
        <v>43285</v>
      </c>
      <c r="C265" s="182"/>
      <c r="D265" s="185" t="s">
        <v>48</v>
      </c>
      <c r="E265" s="183" t="s">
        <v>580</v>
      </c>
      <c r="F265" s="181">
        <f>127.5-5.53</f>
        <v>121.97</v>
      </c>
      <c r="G265" s="183"/>
      <c r="H265" s="183"/>
      <c r="I265" s="204">
        <v>170</v>
      </c>
      <c r="J265" s="216" t="s">
        <v>558</v>
      </c>
      <c r="K265" s="206"/>
      <c r="L265" s="207"/>
      <c r="M265" s="205" t="s">
        <v>558</v>
      </c>
      <c r="N265" s="208"/>
      <c r="O265" s="54"/>
      <c r="P265" s="13"/>
      <c r="Q265" s="13"/>
      <c r="R265" s="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27">
        <v>136</v>
      </c>
      <c r="B266" s="155">
        <v>43294</v>
      </c>
      <c r="C266" s="155"/>
      <c r="D266" s="156" t="s">
        <v>239</v>
      </c>
      <c r="E266" s="157" t="s">
        <v>580</v>
      </c>
      <c r="F266" s="158">
        <v>46.5</v>
      </c>
      <c r="G266" s="157"/>
      <c r="H266" s="157">
        <v>17</v>
      </c>
      <c r="I266" s="174">
        <v>59</v>
      </c>
      <c r="J266" s="341" t="s">
        <v>802</v>
      </c>
      <c r="K266" s="130">
        <f t="shared" ref="K266" si="75">H266-F266</f>
        <v>-29.5</v>
      </c>
      <c r="L266" s="131">
        <f t="shared" ref="L266" si="76">K266/F266</f>
        <v>-0.63440860215053763</v>
      </c>
      <c r="M266" s="132" t="s">
        <v>620</v>
      </c>
      <c r="N266" s="133">
        <v>43887</v>
      </c>
      <c r="O266" s="54"/>
      <c r="P266" s="13"/>
      <c r="Q266" s="13"/>
      <c r="R266" s="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9">
        <v>137</v>
      </c>
      <c r="B267" s="180">
        <v>43396</v>
      </c>
      <c r="C267" s="180"/>
      <c r="D267" s="185" t="s">
        <v>404</v>
      </c>
      <c r="E267" s="183" t="s">
        <v>580</v>
      </c>
      <c r="F267" s="184">
        <v>156.5</v>
      </c>
      <c r="G267" s="183"/>
      <c r="H267" s="183"/>
      <c r="I267" s="204">
        <v>191</v>
      </c>
      <c r="J267" s="216" t="s">
        <v>558</v>
      </c>
      <c r="K267" s="206"/>
      <c r="L267" s="207"/>
      <c r="M267" s="205" t="s">
        <v>558</v>
      </c>
      <c r="N267" s="208"/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138</v>
      </c>
      <c r="B268" s="190">
        <v>43439</v>
      </c>
      <c r="C268" s="190"/>
      <c r="D268" s="151" t="s">
        <v>321</v>
      </c>
      <c r="E268" s="191" t="s">
        <v>580</v>
      </c>
      <c r="F268" s="191">
        <v>259.5</v>
      </c>
      <c r="G268" s="191"/>
      <c r="H268" s="191">
        <v>320</v>
      </c>
      <c r="I268" s="210">
        <v>320</v>
      </c>
      <c r="J268" s="137" t="s">
        <v>639</v>
      </c>
      <c r="K268" s="124">
        <f t="shared" ref="K268" si="77">H268-F268</f>
        <v>60.5</v>
      </c>
      <c r="L268" s="125">
        <f t="shared" ref="L268" si="78">K268/F268</f>
        <v>0.23314065510597304</v>
      </c>
      <c r="M268" s="126" t="s">
        <v>556</v>
      </c>
      <c r="N268" s="322">
        <v>44323</v>
      </c>
      <c r="O268" s="54"/>
      <c r="P268" s="13"/>
      <c r="Q268" s="13"/>
      <c r="R268" s="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27">
        <v>139</v>
      </c>
      <c r="B269" s="155">
        <v>43439</v>
      </c>
      <c r="C269" s="155"/>
      <c r="D269" s="156" t="s">
        <v>732</v>
      </c>
      <c r="E269" s="157" t="s">
        <v>580</v>
      </c>
      <c r="F269" s="157">
        <v>715</v>
      </c>
      <c r="G269" s="157"/>
      <c r="H269" s="157">
        <v>445</v>
      </c>
      <c r="I269" s="174">
        <v>840</v>
      </c>
      <c r="J269" s="134" t="s">
        <v>782</v>
      </c>
      <c r="K269" s="130">
        <f t="shared" ref="K269:K272" si="79">H269-F269</f>
        <v>-270</v>
      </c>
      <c r="L269" s="131">
        <f t="shared" ref="L269:L272" si="80">K269/F269</f>
        <v>-0.3776223776223776</v>
      </c>
      <c r="M269" s="132" t="s">
        <v>620</v>
      </c>
      <c r="N269" s="133">
        <v>43800</v>
      </c>
      <c r="O269" s="54"/>
      <c r="P269" s="13"/>
      <c r="Q269" s="13"/>
      <c r="R269" s="1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140</v>
      </c>
      <c r="B270" s="190">
        <v>43469</v>
      </c>
      <c r="C270" s="190"/>
      <c r="D270" s="151" t="s">
        <v>143</v>
      </c>
      <c r="E270" s="191" t="s">
        <v>580</v>
      </c>
      <c r="F270" s="191">
        <v>875</v>
      </c>
      <c r="G270" s="191"/>
      <c r="H270" s="191">
        <v>1165</v>
      </c>
      <c r="I270" s="210">
        <v>1185</v>
      </c>
      <c r="J270" s="137" t="s">
        <v>807</v>
      </c>
      <c r="K270" s="124">
        <f t="shared" si="79"/>
        <v>290</v>
      </c>
      <c r="L270" s="125">
        <f t="shared" si="80"/>
        <v>0.33142857142857141</v>
      </c>
      <c r="M270" s="126" t="s">
        <v>556</v>
      </c>
      <c r="N270" s="322">
        <v>43847</v>
      </c>
      <c r="O270" s="54"/>
      <c r="P270" s="13"/>
      <c r="Q270" s="13"/>
      <c r="R270" s="3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141</v>
      </c>
      <c r="B271" s="190">
        <v>43559</v>
      </c>
      <c r="C271" s="190"/>
      <c r="D271" s="356" t="s">
        <v>336</v>
      </c>
      <c r="E271" s="191" t="s">
        <v>580</v>
      </c>
      <c r="F271" s="191">
        <f>387-14.63</f>
        <v>372.37</v>
      </c>
      <c r="G271" s="191"/>
      <c r="H271" s="191">
        <v>490</v>
      </c>
      <c r="I271" s="210">
        <v>490</v>
      </c>
      <c r="J271" s="137" t="s">
        <v>639</v>
      </c>
      <c r="K271" s="124">
        <f t="shared" si="79"/>
        <v>117.63</v>
      </c>
      <c r="L271" s="125">
        <f t="shared" si="80"/>
        <v>0.31589548030185027</v>
      </c>
      <c r="M271" s="126" t="s">
        <v>556</v>
      </c>
      <c r="N271" s="322">
        <v>43850</v>
      </c>
      <c r="O271" s="54"/>
      <c r="P271" s="13"/>
      <c r="Q271" s="13"/>
      <c r="R271" s="3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7">
        <v>142</v>
      </c>
      <c r="B272" s="155">
        <v>43578</v>
      </c>
      <c r="C272" s="155"/>
      <c r="D272" s="156" t="s">
        <v>733</v>
      </c>
      <c r="E272" s="157" t="s">
        <v>557</v>
      </c>
      <c r="F272" s="157">
        <v>220</v>
      </c>
      <c r="G272" s="157"/>
      <c r="H272" s="157">
        <v>127.5</v>
      </c>
      <c r="I272" s="174">
        <v>284</v>
      </c>
      <c r="J272" s="341" t="s">
        <v>806</v>
      </c>
      <c r="K272" s="130">
        <f t="shared" si="79"/>
        <v>-92.5</v>
      </c>
      <c r="L272" s="131">
        <f t="shared" si="80"/>
        <v>-0.42045454545454547</v>
      </c>
      <c r="M272" s="132" t="s">
        <v>620</v>
      </c>
      <c r="N272" s="133">
        <v>43896</v>
      </c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143</v>
      </c>
      <c r="B273" s="190">
        <v>43622</v>
      </c>
      <c r="C273" s="190"/>
      <c r="D273" s="356" t="s">
        <v>466</v>
      </c>
      <c r="E273" s="191" t="s">
        <v>557</v>
      </c>
      <c r="F273" s="191">
        <v>332.8</v>
      </c>
      <c r="G273" s="191"/>
      <c r="H273" s="191">
        <v>405</v>
      </c>
      <c r="I273" s="210">
        <v>419</v>
      </c>
      <c r="J273" s="137" t="s">
        <v>808</v>
      </c>
      <c r="K273" s="124">
        <f t="shared" ref="K273" si="81">H273-F273</f>
        <v>72.199999999999989</v>
      </c>
      <c r="L273" s="125">
        <f t="shared" ref="L273" si="82">K273/F273</f>
        <v>0.21694711538461534</v>
      </c>
      <c r="M273" s="126" t="s">
        <v>556</v>
      </c>
      <c r="N273" s="322">
        <v>43860</v>
      </c>
      <c r="O273" s="54"/>
      <c r="P273" s="13"/>
      <c r="Q273" s="13"/>
      <c r="R273" s="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40">
        <v>144</v>
      </c>
      <c r="B274" s="139">
        <v>43641</v>
      </c>
      <c r="C274" s="139"/>
      <c r="D274" s="140" t="s">
        <v>137</v>
      </c>
      <c r="E274" s="141" t="s">
        <v>580</v>
      </c>
      <c r="F274" s="142">
        <v>386</v>
      </c>
      <c r="G274" s="143"/>
      <c r="H274" s="143">
        <v>395</v>
      </c>
      <c r="I274" s="143">
        <v>452</v>
      </c>
      <c r="J274" s="161" t="s">
        <v>799</v>
      </c>
      <c r="K274" s="162">
        <f t="shared" ref="K274" si="83">H274-F274</f>
        <v>9</v>
      </c>
      <c r="L274" s="163">
        <f t="shared" ref="L274" si="84">K274/F274</f>
        <v>2.3316062176165803E-2</v>
      </c>
      <c r="M274" s="164" t="s">
        <v>665</v>
      </c>
      <c r="N274" s="165">
        <v>43868</v>
      </c>
      <c r="O274" s="13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30">
        <v>145</v>
      </c>
      <c r="B275" s="180">
        <v>43707</v>
      </c>
      <c r="C275" s="180"/>
      <c r="D275" s="185" t="s">
        <v>255</v>
      </c>
      <c r="E275" s="183" t="s">
        <v>580</v>
      </c>
      <c r="F275" s="183" t="s">
        <v>712</v>
      </c>
      <c r="G275" s="183"/>
      <c r="H275" s="183"/>
      <c r="I275" s="204">
        <v>190</v>
      </c>
      <c r="J275" s="216" t="s">
        <v>558</v>
      </c>
      <c r="K275" s="206"/>
      <c r="L275" s="207"/>
      <c r="M275" s="321" t="s">
        <v>558</v>
      </c>
      <c r="N275" s="208"/>
      <c r="O275" s="13"/>
      <c r="P275" s="13"/>
      <c r="Q275" s="13"/>
      <c r="R275" s="3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146</v>
      </c>
      <c r="B276" s="190">
        <v>43731</v>
      </c>
      <c r="C276" s="190"/>
      <c r="D276" s="151" t="s">
        <v>418</v>
      </c>
      <c r="E276" s="191" t="s">
        <v>580</v>
      </c>
      <c r="F276" s="191">
        <v>235</v>
      </c>
      <c r="G276" s="191"/>
      <c r="H276" s="191">
        <v>295</v>
      </c>
      <c r="I276" s="210">
        <v>296</v>
      </c>
      <c r="J276" s="137" t="s">
        <v>787</v>
      </c>
      <c r="K276" s="124">
        <f t="shared" ref="K276" si="85">H276-F276</f>
        <v>60</v>
      </c>
      <c r="L276" s="125">
        <f t="shared" ref="L276" si="86">K276/F276</f>
        <v>0.25531914893617019</v>
      </c>
      <c r="M276" s="126" t="s">
        <v>556</v>
      </c>
      <c r="N276" s="322">
        <v>43844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147</v>
      </c>
      <c r="B277" s="190">
        <v>43752</v>
      </c>
      <c r="C277" s="190"/>
      <c r="D277" s="151" t="s">
        <v>778</v>
      </c>
      <c r="E277" s="191" t="s">
        <v>580</v>
      </c>
      <c r="F277" s="191">
        <v>277.5</v>
      </c>
      <c r="G277" s="191"/>
      <c r="H277" s="191">
        <v>333</v>
      </c>
      <c r="I277" s="210">
        <v>333</v>
      </c>
      <c r="J277" s="137" t="s">
        <v>788</v>
      </c>
      <c r="K277" s="124">
        <f t="shared" ref="K277" si="87">H277-F277</f>
        <v>55.5</v>
      </c>
      <c r="L277" s="125">
        <f t="shared" ref="L277" si="88">K277/F277</f>
        <v>0.2</v>
      </c>
      <c r="M277" s="126" t="s">
        <v>556</v>
      </c>
      <c r="N277" s="322">
        <v>43846</v>
      </c>
      <c r="O277" s="54"/>
      <c r="P277" s="13"/>
      <c r="Q277" s="13"/>
      <c r="R277" s="3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148</v>
      </c>
      <c r="B278" s="190">
        <v>43752</v>
      </c>
      <c r="C278" s="190"/>
      <c r="D278" s="151" t="s">
        <v>777</v>
      </c>
      <c r="E278" s="191" t="s">
        <v>580</v>
      </c>
      <c r="F278" s="191">
        <v>930</v>
      </c>
      <c r="G278" s="191"/>
      <c r="H278" s="191">
        <v>1165</v>
      </c>
      <c r="I278" s="210">
        <v>1200</v>
      </c>
      <c r="J278" s="137" t="s">
        <v>789</v>
      </c>
      <c r="K278" s="124">
        <f t="shared" ref="K278:K279" si="89">H278-F278</f>
        <v>235</v>
      </c>
      <c r="L278" s="125">
        <f t="shared" ref="L278:L279" si="90">K278/F278</f>
        <v>0.25268817204301075</v>
      </c>
      <c r="M278" s="126" t="s">
        <v>556</v>
      </c>
      <c r="N278" s="322">
        <v>43847</v>
      </c>
      <c r="O278" s="54"/>
      <c r="P278" s="13"/>
      <c r="Q278" s="13"/>
      <c r="R278" s="3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149</v>
      </c>
      <c r="B279" s="190">
        <v>43753</v>
      </c>
      <c r="C279" s="190"/>
      <c r="D279" s="151" t="s">
        <v>776</v>
      </c>
      <c r="E279" s="191" t="s">
        <v>580</v>
      </c>
      <c r="F279" s="192">
        <v>111</v>
      </c>
      <c r="G279" s="191"/>
      <c r="H279" s="191">
        <v>141</v>
      </c>
      <c r="I279" s="210">
        <v>141</v>
      </c>
      <c r="J279" s="432" t="s">
        <v>849</v>
      </c>
      <c r="K279" s="124">
        <f t="shared" si="89"/>
        <v>30</v>
      </c>
      <c r="L279" s="125">
        <f t="shared" si="90"/>
        <v>0.27027027027027029</v>
      </c>
      <c r="M279" s="126" t="s">
        <v>556</v>
      </c>
      <c r="N279" s="322">
        <v>44328</v>
      </c>
      <c r="O279" s="13"/>
      <c r="P279" s="13"/>
      <c r="Q279" s="13"/>
      <c r="R279" s="3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150</v>
      </c>
      <c r="B280" s="190">
        <v>43753</v>
      </c>
      <c r="C280" s="190"/>
      <c r="D280" s="151" t="s">
        <v>775</v>
      </c>
      <c r="E280" s="191" t="s">
        <v>580</v>
      </c>
      <c r="F280" s="192">
        <v>296</v>
      </c>
      <c r="G280" s="191"/>
      <c r="H280" s="191">
        <v>370</v>
      </c>
      <c r="I280" s="210">
        <v>370</v>
      </c>
      <c r="J280" s="137" t="s">
        <v>639</v>
      </c>
      <c r="K280" s="124">
        <f t="shared" ref="K280:K281" si="91">H280-F280</f>
        <v>74</v>
      </c>
      <c r="L280" s="125">
        <f t="shared" ref="L280:L281" si="92">K280/F280</f>
        <v>0.25</v>
      </c>
      <c r="M280" s="126" t="s">
        <v>556</v>
      </c>
      <c r="N280" s="322">
        <v>43853</v>
      </c>
      <c r="O280" s="54"/>
      <c r="P280" s="13"/>
      <c r="Q280" s="13"/>
      <c r="R280" s="3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151</v>
      </c>
      <c r="B281" s="190">
        <v>43754</v>
      </c>
      <c r="C281" s="190"/>
      <c r="D281" s="151" t="s">
        <v>774</v>
      </c>
      <c r="E281" s="191" t="s">
        <v>580</v>
      </c>
      <c r="F281" s="192">
        <v>300</v>
      </c>
      <c r="G281" s="191"/>
      <c r="H281" s="191">
        <v>382.5</v>
      </c>
      <c r="I281" s="210">
        <v>344</v>
      </c>
      <c r="J281" s="432" t="s">
        <v>834</v>
      </c>
      <c r="K281" s="124">
        <f t="shared" si="91"/>
        <v>82.5</v>
      </c>
      <c r="L281" s="125">
        <f t="shared" si="92"/>
        <v>0.27500000000000002</v>
      </c>
      <c r="M281" s="126" t="s">
        <v>556</v>
      </c>
      <c r="N281" s="322">
        <v>44238</v>
      </c>
      <c r="O281" s="13"/>
      <c r="P281" s="13"/>
      <c r="Q281" s="13"/>
      <c r="R281" s="3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316">
        <v>152</v>
      </c>
      <c r="B282" s="194">
        <v>43832</v>
      </c>
      <c r="C282" s="194"/>
      <c r="D282" s="198" t="s">
        <v>758</v>
      </c>
      <c r="E282" s="195" t="s">
        <v>580</v>
      </c>
      <c r="F282" s="196" t="s">
        <v>786</v>
      </c>
      <c r="G282" s="195"/>
      <c r="H282" s="195"/>
      <c r="I282" s="215">
        <v>590</v>
      </c>
      <c r="J282" s="216" t="s">
        <v>558</v>
      </c>
      <c r="K282" s="216"/>
      <c r="L282" s="119"/>
      <c r="M282" s="313" t="s">
        <v>558</v>
      </c>
      <c r="N282" s="218"/>
      <c r="O282" s="13"/>
      <c r="P282" s="13"/>
      <c r="Q282" s="13"/>
      <c r="R282" s="3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153</v>
      </c>
      <c r="B283" s="190">
        <v>43966</v>
      </c>
      <c r="C283" s="190"/>
      <c r="D283" s="151" t="s">
        <v>64</v>
      </c>
      <c r="E283" s="191" t="s">
        <v>580</v>
      </c>
      <c r="F283" s="192">
        <v>67.5</v>
      </c>
      <c r="G283" s="191"/>
      <c r="H283" s="191">
        <v>86</v>
      </c>
      <c r="I283" s="210">
        <v>86</v>
      </c>
      <c r="J283" s="137" t="s">
        <v>816</v>
      </c>
      <c r="K283" s="124">
        <f t="shared" ref="K283:K284" si="93">H283-F283</f>
        <v>18.5</v>
      </c>
      <c r="L283" s="125">
        <f t="shared" ref="L283:L284" si="94">K283/F283</f>
        <v>0.27407407407407408</v>
      </c>
      <c r="M283" s="126" t="s">
        <v>556</v>
      </c>
      <c r="N283" s="322">
        <v>44008</v>
      </c>
      <c r="O283" s="54"/>
      <c r="P283" s="13"/>
      <c r="Q283" s="13"/>
      <c r="R283" s="3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154</v>
      </c>
      <c r="B284" s="190">
        <v>44035</v>
      </c>
      <c r="C284" s="190"/>
      <c r="D284" s="151" t="s">
        <v>465</v>
      </c>
      <c r="E284" s="191" t="s">
        <v>580</v>
      </c>
      <c r="F284" s="192">
        <v>231</v>
      </c>
      <c r="G284" s="191"/>
      <c r="H284" s="191">
        <v>281</v>
      </c>
      <c r="I284" s="210">
        <v>281</v>
      </c>
      <c r="J284" s="137" t="s">
        <v>639</v>
      </c>
      <c r="K284" s="124">
        <f t="shared" si="93"/>
        <v>50</v>
      </c>
      <c r="L284" s="125">
        <f t="shared" si="94"/>
        <v>0.21645021645021645</v>
      </c>
      <c r="M284" s="126" t="s">
        <v>556</v>
      </c>
      <c r="N284" s="322">
        <v>44358</v>
      </c>
      <c r="O284" s="13"/>
      <c r="P284" s="13"/>
      <c r="Q284" s="13"/>
      <c r="R284" s="3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155</v>
      </c>
      <c r="B285" s="190">
        <v>44092</v>
      </c>
      <c r="C285" s="190"/>
      <c r="D285" s="151" t="s">
        <v>398</v>
      </c>
      <c r="E285" s="191" t="s">
        <v>580</v>
      </c>
      <c r="F285" s="191">
        <v>206</v>
      </c>
      <c r="G285" s="191"/>
      <c r="H285" s="191">
        <v>248</v>
      </c>
      <c r="I285" s="210">
        <v>248</v>
      </c>
      <c r="J285" s="137" t="s">
        <v>639</v>
      </c>
      <c r="K285" s="124">
        <f t="shared" ref="K285:K286" si="95">H285-F285</f>
        <v>42</v>
      </c>
      <c r="L285" s="125">
        <f t="shared" ref="L285:L286" si="96">K285/F285</f>
        <v>0.20388349514563106</v>
      </c>
      <c r="M285" s="126" t="s">
        <v>556</v>
      </c>
      <c r="N285" s="322">
        <v>44214</v>
      </c>
      <c r="O285" s="54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156</v>
      </c>
      <c r="B286" s="190">
        <v>44140</v>
      </c>
      <c r="C286" s="190"/>
      <c r="D286" s="151" t="s">
        <v>398</v>
      </c>
      <c r="E286" s="191" t="s">
        <v>580</v>
      </c>
      <c r="F286" s="191">
        <v>182.5</v>
      </c>
      <c r="G286" s="191"/>
      <c r="H286" s="191">
        <v>248</v>
      </c>
      <c r="I286" s="210">
        <v>248</v>
      </c>
      <c r="J286" s="137" t="s">
        <v>639</v>
      </c>
      <c r="K286" s="124">
        <f t="shared" si="95"/>
        <v>65.5</v>
      </c>
      <c r="L286" s="125">
        <f t="shared" si="96"/>
        <v>0.35890410958904112</v>
      </c>
      <c r="M286" s="126" t="s">
        <v>556</v>
      </c>
      <c r="N286" s="322">
        <v>44214</v>
      </c>
      <c r="O286" s="54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157</v>
      </c>
      <c r="B287" s="190">
        <v>44140</v>
      </c>
      <c r="C287" s="190"/>
      <c r="D287" s="151" t="s">
        <v>321</v>
      </c>
      <c r="E287" s="191" t="s">
        <v>580</v>
      </c>
      <c r="F287" s="191">
        <v>247.5</v>
      </c>
      <c r="G287" s="191"/>
      <c r="H287" s="191">
        <v>320</v>
      </c>
      <c r="I287" s="210">
        <v>320</v>
      </c>
      <c r="J287" s="137" t="s">
        <v>639</v>
      </c>
      <c r="K287" s="124">
        <f t="shared" ref="K287" si="97">H287-F287</f>
        <v>72.5</v>
      </c>
      <c r="L287" s="125">
        <f t="shared" ref="L287" si="98">K287/F287</f>
        <v>0.29292929292929293</v>
      </c>
      <c r="M287" s="126" t="s">
        <v>556</v>
      </c>
      <c r="N287" s="322">
        <v>44323</v>
      </c>
      <c r="O287" s="13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158</v>
      </c>
      <c r="B288" s="190">
        <v>44140</v>
      </c>
      <c r="C288" s="190"/>
      <c r="D288" s="151" t="s">
        <v>461</v>
      </c>
      <c r="E288" s="191" t="s">
        <v>580</v>
      </c>
      <c r="F288" s="192">
        <v>925</v>
      </c>
      <c r="G288" s="191"/>
      <c r="H288" s="191">
        <v>1095</v>
      </c>
      <c r="I288" s="210">
        <v>1093</v>
      </c>
      <c r="J288" s="432" t="s">
        <v>824</v>
      </c>
      <c r="K288" s="124">
        <f t="shared" ref="K288" si="99">H288-F288</f>
        <v>170</v>
      </c>
      <c r="L288" s="125">
        <f t="shared" ref="L288" si="100">K288/F288</f>
        <v>0.18378378378378379</v>
      </c>
      <c r="M288" s="126" t="s">
        <v>556</v>
      </c>
      <c r="N288" s="322">
        <v>44201</v>
      </c>
      <c r="O288" s="13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159</v>
      </c>
      <c r="B289" s="190">
        <v>44140</v>
      </c>
      <c r="C289" s="190"/>
      <c r="D289" s="151" t="s">
        <v>336</v>
      </c>
      <c r="E289" s="191" t="s">
        <v>580</v>
      </c>
      <c r="F289" s="192">
        <v>332.5</v>
      </c>
      <c r="G289" s="191"/>
      <c r="H289" s="191">
        <v>393</v>
      </c>
      <c r="I289" s="210">
        <v>406</v>
      </c>
      <c r="J289" s="432" t="s">
        <v>837</v>
      </c>
      <c r="K289" s="124">
        <f t="shared" ref="K289:K290" si="101">H289-F289</f>
        <v>60.5</v>
      </c>
      <c r="L289" s="125">
        <f t="shared" ref="L289:L290" si="102">K289/F289</f>
        <v>0.18195488721804512</v>
      </c>
      <c r="M289" s="126" t="s">
        <v>556</v>
      </c>
      <c r="N289" s="322">
        <v>44256</v>
      </c>
      <c r="O289" s="13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160</v>
      </c>
      <c r="B290" s="190">
        <v>44141</v>
      </c>
      <c r="C290" s="190"/>
      <c r="D290" s="151" t="s">
        <v>465</v>
      </c>
      <c r="E290" s="191" t="s">
        <v>580</v>
      </c>
      <c r="F290" s="192">
        <v>231</v>
      </c>
      <c r="G290" s="191"/>
      <c r="H290" s="191">
        <v>281</v>
      </c>
      <c r="I290" s="210">
        <v>281</v>
      </c>
      <c r="J290" s="137" t="s">
        <v>639</v>
      </c>
      <c r="K290" s="124">
        <f t="shared" si="101"/>
        <v>50</v>
      </c>
      <c r="L290" s="125">
        <f t="shared" si="102"/>
        <v>0.21645021645021645</v>
      </c>
      <c r="M290" s="126" t="s">
        <v>556</v>
      </c>
      <c r="N290" s="322">
        <v>44358</v>
      </c>
      <c r="O290" s="13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3">
        <v>161</v>
      </c>
      <c r="B291" s="194">
        <v>44187</v>
      </c>
      <c r="C291" s="194"/>
      <c r="D291" s="198" t="s">
        <v>754</v>
      </c>
      <c r="E291" s="195" t="s">
        <v>580</v>
      </c>
      <c r="F291" s="429" t="s">
        <v>823</v>
      </c>
      <c r="G291" s="195"/>
      <c r="H291" s="195"/>
      <c r="I291" s="215">
        <v>239</v>
      </c>
      <c r="J291" s="430" t="s">
        <v>558</v>
      </c>
      <c r="K291" s="216"/>
      <c r="L291" s="119"/>
      <c r="M291" s="217"/>
      <c r="N291" s="218"/>
      <c r="O291" s="13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3">
        <v>162</v>
      </c>
      <c r="B292" s="194">
        <v>44258</v>
      </c>
      <c r="C292" s="194"/>
      <c r="D292" s="198" t="s">
        <v>758</v>
      </c>
      <c r="E292" s="195" t="s">
        <v>580</v>
      </c>
      <c r="F292" s="196" t="s">
        <v>786</v>
      </c>
      <c r="G292" s="195"/>
      <c r="H292" s="195"/>
      <c r="I292" s="215">
        <v>590</v>
      </c>
      <c r="J292" s="216" t="s">
        <v>558</v>
      </c>
      <c r="K292" s="216"/>
      <c r="L292" s="119"/>
      <c r="M292" s="313"/>
      <c r="N292" s="218"/>
      <c r="O292" s="13"/>
      <c r="P292" s="13"/>
      <c r="R292" s="314" t="s">
        <v>710</v>
      </c>
    </row>
    <row r="293" spans="1:26">
      <c r="A293" s="189">
        <v>163</v>
      </c>
      <c r="B293" s="190">
        <v>44274</v>
      </c>
      <c r="C293" s="190"/>
      <c r="D293" s="332" t="s">
        <v>336</v>
      </c>
      <c r="E293" s="191" t="s">
        <v>580</v>
      </c>
      <c r="F293" s="192">
        <v>355</v>
      </c>
      <c r="G293" s="191"/>
      <c r="H293" s="191">
        <v>422.5</v>
      </c>
      <c r="I293" s="210">
        <v>420</v>
      </c>
      <c r="J293" s="432" t="s">
        <v>943</v>
      </c>
      <c r="K293" s="124">
        <f t="shared" ref="K293" si="103">H293-F293</f>
        <v>67.5</v>
      </c>
      <c r="L293" s="125">
        <f t="shared" ref="L293" si="104">K293/F293</f>
        <v>0.19014084507042253</v>
      </c>
      <c r="M293" s="126" t="s">
        <v>556</v>
      </c>
      <c r="N293" s="322">
        <v>44361</v>
      </c>
      <c r="O293" s="13"/>
      <c r="R293" s="444" t="s">
        <v>710</v>
      </c>
    </row>
    <row r="294" spans="1:26">
      <c r="A294" s="189">
        <v>164</v>
      </c>
      <c r="B294" s="190">
        <v>44295</v>
      </c>
      <c r="C294" s="190"/>
      <c r="D294" s="332" t="s">
        <v>840</v>
      </c>
      <c r="E294" s="191" t="s">
        <v>580</v>
      </c>
      <c r="F294" s="192">
        <v>555</v>
      </c>
      <c r="G294" s="191"/>
      <c r="H294" s="191">
        <v>663</v>
      </c>
      <c r="I294" s="210">
        <v>663</v>
      </c>
      <c r="J294" s="432" t="s">
        <v>844</v>
      </c>
      <c r="K294" s="124">
        <f t="shared" ref="K294:K295" si="105">H294-F294</f>
        <v>108</v>
      </c>
      <c r="L294" s="125">
        <f t="shared" ref="L294:L295" si="106">K294/F294</f>
        <v>0.19459459459459461</v>
      </c>
      <c r="M294" s="126" t="s">
        <v>556</v>
      </c>
      <c r="N294" s="322">
        <v>44321</v>
      </c>
      <c r="O294" s="13"/>
      <c r="P294" s="13"/>
      <c r="Q294" s="13"/>
      <c r="R294" s="3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165</v>
      </c>
      <c r="B295" s="190">
        <v>44308</v>
      </c>
      <c r="C295" s="190"/>
      <c r="D295" s="332" t="s">
        <v>369</v>
      </c>
      <c r="E295" s="191" t="s">
        <v>580</v>
      </c>
      <c r="F295" s="192">
        <v>126.5</v>
      </c>
      <c r="G295" s="191"/>
      <c r="H295" s="191">
        <v>155</v>
      </c>
      <c r="I295" s="210">
        <v>155</v>
      </c>
      <c r="J295" s="137" t="s">
        <v>639</v>
      </c>
      <c r="K295" s="124">
        <f t="shared" si="105"/>
        <v>28.5</v>
      </c>
      <c r="L295" s="125">
        <f t="shared" si="106"/>
        <v>0.22529644268774704</v>
      </c>
      <c r="M295" s="126" t="s">
        <v>556</v>
      </c>
      <c r="N295" s="322">
        <v>44362</v>
      </c>
      <c r="O295" s="13"/>
      <c r="R295" s="219"/>
    </row>
    <row r="296" spans="1:26">
      <c r="O296" s="13"/>
      <c r="R296" s="219"/>
    </row>
    <row r="297" spans="1:26">
      <c r="R297" s="219"/>
    </row>
    <row r="298" spans="1:26">
      <c r="R298" s="219"/>
    </row>
    <row r="299" spans="1:26">
      <c r="R299" s="219"/>
    </row>
    <row r="300" spans="1:26">
      <c r="R300" s="219"/>
    </row>
    <row r="301" spans="1:26">
      <c r="R301" s="219"/>
    </row>
    <row r="302" spans="1:26">
      <c r="R302" s="219"/>
    </row>
    <row r="303" spans="1:26">
      <c r="A303" s="193"/>
      <c r="B303" s="184" t="s">
        <v>781</v>
      </c>
      <c r="R303" s="219"/>
    </row>
    <row r="313" spans="1:6">
      <c r="A313" s="199"/>
    </row>
    <row r="314" spans="1:6">
      <c r="A314" s="199"/>
      <c r="F314" s="431"/>
    </row>
    <row r="315" spans="1:6">
      <c r="A315" s="195"/>
    </row>
  </sheetData>
  <autoFilter ref="R1:R311"/>
  <mergeCells count="10">
    <mergeCell ref="O73:O74"/>
    <mergeCell ref="P73:P74"/>
    <mergeCell ref="M73:M74"/>
    <mergeCell ref="N73:N74"/>
    <mergeCell ref="J71:J72"/>
    <mergeCell ref="A71:A72"/>
    <mergeCell ref="B71:B72"/>
    <mergeCell ref="A73:A74"/>
    <mergeCell ref="B73:B74"/>
    <mergeCell ref="J73:J74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2021-06-18T02:36:20Z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